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charts/chart3.xml" ContentType="application/vnd.openxmlformats-officedocument.drawingml.char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16.xml" ContentType="application/vnd.openxmlformats-officedocument.spreadsheetml.worksheet+xml"/>
  <Override PartName="/xl/charts/chart4.xml" ContentType="application/vnd.openxmlformats-officedocument.drawingml.char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nnections.xml" ContentType="application/vnd.openxmlformats-officedocument.spreadsheetml.connection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5" yWindow="150" windowWidth="16590" windowHeight="4785" tabRatio="802"/>
  </bookViews>
  <sheets>
    <sheet name="Exhibit MPG-15" sheetId="17" r:id="rId1"/>
    <sheet name="Exhibit MPG-16" sheetId="1" r:id="rId2"/>
    <sheet name="Exhibit MPG-17" sheetId="2" r:id="rId3"/>
    <sheet name="Exhibit MPG-11 Gas" sheetId="3" state="hidden" r:id="rId4"/>
    <sheet name="Exhibit MPG-12 Gas" sheetId="4" state="hidden" r:id="rId5"/>
    <sheet name="Exhibit MPG-18" sheetId="5" r:id="rId6"/>
    <sheet name="Exhibit MPG-19a" sheetId="6" r:id="rId7"/>
    <sheet name="Exhibit MPG-19b" sheetId="7" r:id="rId8"/>
    <sheet name="Exhibit MPG-19c" sheetId="8" r:id="rId9"/>
    <sheet name="Yields (WP)" sheetId="9" r:id="rId10"/>
    <sheet name="Moodys Yields(WP)" sheetId="19" r:id="rId11"/>
    <sheet name="Yields Table (WP)" sheetId="10" r:id="rId12"/>
    <sheet name="Monthly Yields (WP)" sheetId="11" r:id="rId13"/>
    <sheet name="Annual Yields (WP)" sheetId="12" r:id="rId14"/>
    <sheet name="Bond Yields (WP)" sheetId="13" r:id="rId15"/>
    <sheet name="Elec. Authorized Returns Graph" sheetId="14" r:id="rId16"/>
    <sheet name="Gas Authorized Returns Graph" sheetId="15" r:id="rId17"/>
    <sheet name="Authorized Returns G &amp; E" sheetId="16" r:id="rId18"/>
  </sheets>
  <definedNames>
    <definedName name="_xlnm._FilterDatabase" localSheetId="12" hidden="1">'Monthly Yields (WP)'!$A$7:$AJ$452</definedName>
    <definedName name="_Key1" localSheetId="17" hidden="1">#REF!</definedName>
    <definedName name="_Key1" localSheetId="15" hidden="1">#REF!</definedName>
    <definedName name="_Key1" localSheetId="0" hidden="1">#REF!</definedName>
    <definedName name="_Key1" localSheetId="16" hidden="1">#REF!</definedName>
    <definedName name="_Key1" hidden="1">#REF!</definedName>
    <definedName name="_Key2" localSheetId="17" hidden="1">#REF!</definedName>
    <definedName name="_Key2" localSheetId="15" hidden="1">#REF!</definedName>
    <definedName name="_Key2" localSheetId="0" hidden="1">#REF!</definedName>
    <definedName name="_Key2" localSheetId="16" hidden="1">#REF!</definedName>
    <definedName name="_Key2" hidden="1">#REF!</definedName>
    <definedName name="_Order1" hidden="1">255</definedName>
    <definedName name="_Order2" hidden="1">255</definedName>
    <definedName name="_Regression_Out" localSheetId="17" hidden="1">#REF!</definedName>
    <definedName name="_Regression_Out" localSheetId="15" hidden="1">#REF!</definedName>
    <definedName name="_Regression_Out" localSheetId="0" hidden="1">#REF!</definedName>
    <definedName name="_Regression_Out" localSheetId="16" hidden="1">#REF!</definedName>
    <definedName name="_Regression_Out" hidden="1">#REF!</definedName>
    <definedName name="_Regression_X" localSheetId="17" hidden="1">#REF!</definedName>
    <definedName name="_Regression_X" localSheetId="15" hidden="1">#REF!</definedName>
    <definedName name="_Regression_X" localSheetId="0" hidden="1">#REF!</definedName>
    <definedName name="_Regression_X" localSheetId="8" hidden="1">#REF!</definedName>
    <definedName name="_Regression_X" localSheetId="16" hidden="1">#REF!</definedName>
    <definedName name="_Regression_X" hidden="1">#REF!</definedName>
    <definedName name="_Regression_Y" localSheetId="17" hidden="1">#REF!</definedName>
    <definedName name="_Regression_Y" localSheetId="15" hidden="1">#REF!</definedName>
    <definedName name="_Regression_Y" localSheetId="0" hidden="1">#REF!</definedName>
    <definedName name="_Regression_Y" localSheetId="8" hidden="1">#REF!</definedName>
    <definedName name="_Regression_Y" localSheetId="16" hidden="1">#REF!</definedName>
    <definedName name="_Regression_Y" hidden="1">#REF!</definedName>
    <definedName name="_Sort" localSheetId="17" hidden="1">#REF!</definedName>
    <definedName name="_Sort" localSheetId="15" hidden="1">#REF!</definedName>
    <definedName name="_Sort" localSheetId="0" hidden="1">#REF!</definedName>
    <definedName name="_Sort" localSheetId="8" hidden="1">#REF!</definedName>
    <definedName name="_Sort" localSheetId="16" hidden="1">#REF!</definedName>
    <definedName name="_Sort" hidden="1">#REF!</definedName>
    <definedName name="C_A">OFFSET('Moodys Yields(WP)'!$K$4,0,0,'Moodys Yields(WP)'!$A$1-3,1)</definedName>
    <definedName name="C_Aa">OFFSET('Moodys Yields(WP)'!$J$4,0,0,'Moodys Yields(WP)'!$A$1-3,1)</definedName>
    <definedName name="C_Aaa">OFFSET('Moodys Yields(WP)'!$I$4,0,0,'Moodys Yields(WP)'!$A$1-3,1)</definedName>
    <definedName name="C_Avg">OFFSET('Moodys Yields(WP)'!$M$4,0,0,'Moodys Yields(WP)'!$A$1-3,1)</definedName>
    <definedName name="C_Baa">OFFSET('Moodys Yields(WP)'!$L$4,0,0,'Moodys Yields(WP)'!$A$1-3,1)</definedName>
    <definedName name="EV__LASTREFTIME__" hidden="1">39198.5712152778</definedName>
    <definedName name="HTML_CodePage" hidden="1">1252</definedName>
    <definedName name="HTML_Control" localSheetId="17" hidden="1">{"'Sheet1'!$A$1:$O$40"}</definedName>
    <definedName name="HTML_Control" localSheetId="15" hidden="1">{"'Sheet1'!$A$1:$O$40"}</definedName>
    <definedName name="HTML_Control" localSheetId="0" hidden="1">{"'Sheet1'!$A$1:$O$40"}</definedName>
    <definedName name="HTML_Control" localSheetId="1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7" hidden="1">{"'Sheet1'!$A$1:$O$40"}</definedName>
    <definedName name="jhlkqFL" localSheetId="15" hidden="1">{"'Sheet1'!$A$1:$O$40"}</definedName>
    <definedName name="jhlkqFL" localSheetId="0" hidden="1">{"'Sheet1'!$A$1:$O$40"}</definedName>
    <definedName name="jhlkqFL" localSheetId="16" hidden="1">{"'Sheet1'!$A$1:$O$40"}</definedName>
    <definedName name="jhlkqFL" hidden="1">{"'Sheet1'!$A$1:$O$40"}</definedName>
    <definedName name="month_yr">OFFSET('Moodys Yields(WP)'!$O$4,0,0,'Moodys Yields(WP)'!$A$1-3,1)</definedName>
    <definedName name="_xlnm.Print_Area" localSheetId="17">'Authorized Returns G &amp; E'!$B$2:$M$37</definedName>
    <definedName name="_xlnm.Print_Area" localSheetId="14">'Bond Yields (WP)'!$A$1:$D$38</definedName>
    <definedName name="_xlnm.Print_Area" localSheetId="15">'Elec. Authorized Returns Graph'!$B$2:$M$37</definedName>
    <definedName name="_xlnm.Print_Area" localSheetId="3">'Exhibit MPG-11 Gas'!$A$1:$H$58</definedName>
    <definedName name="_xlnm.Print_Area" localSheetId="4">'Exhibit MPG-12 Gas'!$A$1:$H$59</definedName>
    <definedName name="_xlnm.Print_Area" localSheetId="0">'Exhibit MPG-15'!$F$2:$R$42</definedName>
    <definedName name="_xlnm.Print_Area" localSheetId="1">'Exhibit MPG-16'!$A$2:$H$60</definedName>
    <definedName name="_xlnm.Print_Area" localSheetId="2">'Exhibit MPG-17'!$A$2:$H$61</definedName>
    <definedName name="_xlnm.Print_Area" localSheetId="5">'Exhibit MPG-18'!$A$2:$P$83</definedName>
    <definedName name="_xlnm.Print_Area" localSheetId="6">'Exhibit MPG-19a'!$A$2:$E$40</definedName>
    <definedName name="_xlnm.Print_Area" localSheetId="7">'Exhibit MPG-19b'!$A$2:$L$36</definedName>
    <definedName name="_xlnm.Print_Area" localSheetId="8">'Exhibit MPG-19c'!$A$2:$L$36</definedName>
    <definedName name="_xlnm.Print_Area" localSheetId="16">'Gas Authorized Returns Graph'!$B$2:$M$37</definedName>
    <definedName name="_xlnm.Print_Area" localSheetId="12">'Monthly Yields (WP)'!$L$368:$Z$457</definedName>
    <definedName name="_xlnm.Print_Titles" localSheetId="12">'Monthly Yields (WP)'!$1:$7</definedName>
    <definedName name="_xlnm.Print_Titles">#N/A</definedName>
    <definedName name="SAPBEXrevision" hidden="1">41</definedName>
    <definedName name="SAPBEXsysID" hidden="1">"PBW"</definedName>
    <definedName name="SAPBEXwbID" hidden="1">"3TD2FVG7ME7U056LVECBWI4A2"</definedName>
    <definedName name="spreadA">OFFSET('Moodys Yields(WP)'!$Q$4,0,0,'Moodys Yields(WP)'!$A$1-3,1)</definedName>
    <definedName name="spreadDates">OFFSET('Moodys Yields(WP)'!$A$4,0,0,'Moodys Yields(WP)'!$A$1-3,1)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Treas30Yr">OFFSET('Yields (WP)'!$A$8,0,0,'Yields (WP)'!$E$6,2)</definedName>
    <definedName name="U_A">OFFSET('Moodys Yields(WP)'!$D$4,0,0,'Moodys Yields(WP)'!$A$1-3,1)</definedName>
    <definedName name="U_Aa">OFFSET('Moodys Yields(WP)'!$C$4,0,0,'Moodys Yields(WP)'!$A$1-3,1)</definedName>
    <definedName name="U_Avg">OFFSET('Moodys Yields(WP)'!$F$4,0,0,'Moodys Yields(WP)'!$A$1-3,1)</definedName>
    <definedName name="U_Baa">OFFSET('Moodys Yields(WP)'!$E$4,0,0,'Moodys Yields(WP)'!$A$1-3,1)</definedName>
    <definedName name="Utility">'Exhibit MPG-15'!$A$2</definedName>
    <definedName name="xxx" localSheetId="17" hidden="1">{"'Sheet1'!$A$1:$O$40"}</definedName>
    <definedName name="xxx" localSheetId="15" hidden="1">{"'Sheet1'!$A$1:$O$40"}</definedName>
    <definedName name="xxx" localSheetId="0" hidden="1">{"'Sheet1'!$A$1:$O$40"}</definedName>
    <definedName name="xxx" localSheetId="16" hidden="1">{"'Sheet1'!$A$1:$O$40"}</definedName>
    <definedName name="xxx" hidden="1">{"'Sheet1'!$A$1:$O$40"}</definedName>
    <definedName name="zzz" localSheetId="17" hidden="1">{"'Sheet1'!$A$1:$O$40"}</definedName>
    <definedName name="zzz" localSheetId="15" hidden="1">{"'Sheet1'!$A$1:$O$40"}</definedName>
    <definedName name="zzz" localSheetId="0" hidden="1">{"'Sheet1'!$A$1:$O$40"}</definedName>
    <definedName name="zzz" localSheetId="16" hidden="1">{"'Sheet1'!$A$1:$O$40"}</definedName>
    <definedName name="zzz" hidden="1">{"'Sheet1'!$A$1:$O$40"}</definedName>
  </definedNames>
  <calcPr calcId="125725" iterate="1" iterateCount="300" iterateDelta="1E-4" calcOnSave="0"/>
</workbook>
</file>

<file path=xl/calcChain.xml><?xml version="1.0" encoding="utf-8"?>
<calcChain xmlns="http://schemas.openxmlformats.org/spreadsheetml/2006/main">
  <c r="B9836" i="9"/>
  <c r="B9792"/>
  <c r="B9766"/>
  <c r="B9735"/>
  <c r="B9696"/>
  <c r="B9671"/>
  <c r="B9661"/>
  <c r="B9656"/>
  <c r="B9634"/>
  <c r="B9625"/>
  <c r="B9601"/>
  <c r="B9576"/>
  <c r="B9531"/>
  <c r="B9506"/>
  <c r="B9460"/>
  <c r="B9431"/>
  <c r="B9411"/>
  <c r="B9400"/>
  <c r="B9395"/>
  <c r="B9374"/>
  <c r="B9363"/>
  <c r="B9341"/>
  <c r="B9316"/>
  <c r="B9270"/>
  <c r="B9241"/>
  <c r="B9171"/>
  <c r="B9151"/>
  <c r="B9139"/>
  <c r="B9134"/>
  <c r="B9114"/>
  <c r="B9102"/>
  <c r="B9081"/>
  <c r="B9051"/>
  <c r="B9010"/>
  <c r="B8981"/>
  <c r="B8955"/>
  <c r="B8911"/>
  <c r="B8891"/>
  <c r="B8878"/>
  <c r="B8873"/>
  <c r="B8854"/>
  <c r="B8841"/>
  <c r="B8821"/>
  <c r="B8791"/>
  <c r="B8749"/>
  <c r="B8721"/>
  <c r="B8680"/>
  <c r="B8651"/>
  <c r="B8631"/>
  <c r="B8617"/>
  <c r="B8612"/>
  <c r="B8589"/>
  <c r="B8581"/>
  <c r="B8572"/>
  <c r="B8556"/>
  <c r="B8531"/>
  <c r="B8488"/>
  <c r="B8461"/>
  <c r="B8391"/>
  <c r="B8366"/>
  <c r="B8356"/>
  <c r="B8351"/>
  <c r="B8329"/>
  <c r="B8320"/>
  <c r="B8296"/>
  <c r="B8271"/>
  <c r="B8226"/>
  <c r="B8201"/>
  <c r="B8175"/>
  <c r="B8131"/>
  <c r="B8106"/>
  <c r="B8090"/>
  <c r="B8069"/>
  <c r="B8059"/>
  <c r="B8036"/>
  <c r="B8011"/>
  <c r="B7966"/>
  <c r="B7941"/>
  <c r="B7866"/>
  <c r="B7846"/>
  <c r="B7835"/>
  <c r="B7830"/>
  <c r="B7809"/>
  <c r="B7798"/>
  <c r="B7776"/>
  <c r="B7751"/>
  <c r="B7705"/>
  <c r="B7676"/>
  <c r="B7645"/>
  <c r="B7606"/>
  <c r="B7586"/>
  <c r="B7574"/>
  <c r="B7569"/>
  <c r="B7549"/>
  <c r="B7537"/>
  <c r="B7516"/>
  <c r="B7486"/>
  <c r="B7445"/>
  <c r="B7416"/>
  <c r="B7370"/>
  <c r="B7346"/>
  <c r="B7326"/>
  <c r="B7312"/>
  <c r="B7307"/>
  <c r="B7284"/>
  <c r="B7276"/>
  <c r="B7251"/>
  <c r="B7226"/>
  <c r="B7183"/>
  <c r="B7156"/>
  <c r="B7086"/>
  <c r="B7061"/>
  <c r="B7051"/>
  <c r="B7046"/>
  <c r="B7024"/>
  <c r="B6991"/>
  <c r="B6966"/>
  <c r="B6922"/>
  <c r="B6896"/>
  <c r="B6865"/>
  <c r="B6826"/>
  <c r="B6818"/>
  <c r="B6817"/>
  <c r="B6816"/>
  <c r="B6815"/>
  <c r="B6814"/>
  <c r="B6813"/>
  <c r="B6812"/>
  <c r="B6811"/>
  <c r="B6810"/>
  <c r="B6809"/>
  <c r="B6808"/>
  <c r="B6807"/>
  <c r="B6806"/>
  <c r="B6805"/>
  <c r="B6804"/>
  <c r="B6803"/>
  <c r="B6802"/>
  <c r="B6801"/>
  <c r="B6800"/>
  <c r="B6799"/>
  <c r="B6798"/>
  <c r="B6797"/>
  <c r="B6796"/>
  <c r="B6795"/>
  <c r="B6794"/>
  <c r="B6793"/>
  <c r="B6792"/>
  <c r="B6791"/>
  <c r="B6790"/>
  <c r="B6789"/>
  <c r="B6788"/>
  <c r="B6787"/>
  <c r="B6786"/>
  <c r="B6785"/>
  <c r="B6784"/>
  <c r="B6783"/>
  <c r="B6782"/>
  <c r="B6781"/>
  <c r="B6780"/>
  <c r="B6779"/>
  <c r="B6778"/>
  <c r="B6777"/>
  <c r="B6776"/>
  <c r="B6775"/>
  <c r="B6774"/>
  <c r="B6773"/>
  <c r="B6772"/>
  <c r="B6771"/>
  <c r="B6770"/>
  <c r="B6769"/>
  <c r="B6768"/>
  <c r="B6767"/>
  <c r="B6766"/>
  <c r="B6765"/>
  <c r="B6764"/>
  <c r="B6763"/>
  <c r="B6762"/>
  <c r="B6761"/>
  <c r="B6760"/>
  <c r="B6759"/>
  <c r="B6758"/>
  <c r="B6757"/>
  <c r="B6756"/>
  <c r="B6755"/>
  <c r="B6754"/>
  <c r="B6753"/>
  <c r="B6752"/>
  <c r="B6751"/>
  <c r="B6750"/>
  <c r="B6749"/>
  <c r="B6748"/>
  <c r="B6747"/>
  <c r="B6746"/>
  <c r="B6745"/>
  <c r="B6744"/>
  <c r="B6743"/>
  <c r="B6742"/>
  <c r="B6741"/>
  <c r="B6740"/>
  <c r="B6739"/>
  <c r="B6738"/>
  <c r="B6737"/>
  <c r="B6736"/>
  <c r="B6735"/>
  <c r="B6734"/>
  <c r="B6733"/>
  <c r="B6732"/>
  <c r="B6731"/>
  <c r="B6730"/>
  <c r="B6729"/>
  <c r="B6728"/>
  <c r="B6727"/>
  <c r="B6726"/>
  <c r="B6725"/>
  <c r="B6724"/>
  <c r="B6723"/>
  <c r="B6722"/>
  <c r="B6721"/>
  <c r="B6720"/>
  <c r="B6719"/>
  <c r="B6718"/>
  <c r="B6717"/>
  <c r="B6716"/>
  <c r="B6715"/>
  <c r="B6714"/>
  <c r="B6713"/>
  <c r="B6712"/>
  <c r="B6711"/>
  <c r="B6710"/>
  <c r="B6709"/>
  <c r="B6708"/>
  <c r="B6707"/>
  <c r="B6706"/>
  <c r="B6705"/>
  <c r="B6704"/>
  <c r="B6703"/>
  <c r="B6702"/>
  <c r="B6701"/>
  <c r="B6700"/>
  <c r="B6699"/>
  <c r="B6698"/>
  <c r="B6697"/>
  <c r="B6696"/>
  <c r="B6695"/>
  <c r="B6694"/>
  <c r="B6693"/>
  <c r="B6692"/>
  <c r="B6691"/>
  <c r="B6690"/>
  <c r="B6689"/>
  <c r="B6688"/>
  <c r="B6687"/>
  <c r="B6686"/>
  <c r="B6685"/>
  <c r="B6684"/>
  <c r="B6683"/>
  <c r="B6682"/>
  <c r="B6681"/>
  <c r="B6680"/>
  <c r="B6679"/>
  <c r="B6678"/>
  <c r="B6677"/>
  <c r="B6676"/>
  <c r="B6675"/>
  <c r="B6674"/>
  <c r="B6673"/>
  <c r="B6672"/>
  <c r="B6671"/>
  <c r="B6670"/>
  <c r="B6669"/>
  <c r="B6668"/>
  <c r="B6667"/>
  <c r="B6666"/>
  <c r="B6665"/>
  <c r="B6664"/>
  <c r="B6663"/>
  <c r="B6662"/>
  <c r="B6661"/>
  <c r="B6660"/>
  <c r="B6659"/>
  <c r="B6658"/>
  <c r="B6657"/>
  <c r="B6656"/>
  <c r="B6655"/>
  <c r="B6654"/>
  <c r="B6653"/>
  <c r="B6652"/>
  <c r="B6651"/>
  <c r="B6650"/>
  <c r="B6649"/>
  <c r="B6648"/>
  <c r="B6647"/>
  <c r="B6646"/>
  <c r="B6645"/>
  <c r="B6644"/>
  <c r="B6643"/>
  <c r="B6642"/>
  <c r="B6641"/>
  <c r="B6640"/>
  <c r="B6639"/>
  <c r="B6638"/>
  <c r="B6637"/>
  <c r="B6636"/>
  <c r="B6635"/>
  <c r="B6634"/>
  <c r="B6633"/>
  <c r="B6632"/>
  <c r="B6631"/>
  <c r="B6630"/>
  <c r="B6629"/>
  <c r="B6628"/>
  <c r="B6627"/>
  <c r="B6626"/>
  <c r="B6625"/>
  <c r="B6624"/>
  <c r="B6623"/>
  <c r="B6622"/>
  <c r="B6621"/>
  <c r="B6620"/>
  <c r="B6619"/>
  <c r="B6618"/>
  <c r="B6617"/>
  <c r="B6616"/>
  <c r="B6615"/>
  <c r="B6614"/>
  <c r="B6613"/>
  <c r="B6612"/>
  <c r="B6611"/>
  <c r="B6610"/>
  <c r="B6609"/>
  <c r="B6608"/>
  <c r="B6607"/>
  <c r="B6606"/>
  <c r="B6605"/>
  <c r="B6604"/>
  <c r="B6603"/>
  <c r="B6602"/>
  <c r="B6601"/>
  <c r="B6600"/>
  <c r="B6599"/>
  <c r="B6598"/>
  <c r="B6597"/>
  <c r="B6596"/>
  <c r="B6595"/>
  <c r="B6594"/>
  <c r="B6593"/>
  <c r="B6592"/>
  <c r="B6591"/>
  <c r="B6590"/>
  <c r="B6589"/>
  <c r="B6588"/>
  <c r="B6587"/>
  <c r="B6586"/>
  <c r="B6585"/>
  <c r="B6584"/>
  <c r="B6583"/>
  <c r="B6582"/>
  <c r="B6581"/>
  <c r="B6580"/>
  <c r="B6579"/>
  <c r="B6578"/>
  <c r="B6577"/>
  <c r="B6576"/>
  <c r="B6575"/>
  <c r="B6574"/>
  <c r="B6573"/>
  <c r="B6572"/>
  <c r="B6571"/>
  <c r="B6570"/>
  <c r="B6569"/>
  <c r="B6568"/>
  <c r="B6567"/>
  <c r="B6566"/>
  <c r="B6565"/>
  <c r="B6564"/>
  <c r="B6563"/>
  <c r="B6562"/>
  <c r="B6561"/>
  <c r="B6560"/>
  <c r="B6559"/>
  <c r="B6558"/>
  <c r="B6557"/>
  <c r="B6556"/>
  <c r="B6555"/>
  <c r="B6554"/>
  <c r="B6553"/>
  <c r="B6552"/>
  <c r="B6551"/>
  <c r="B6550"/>
  <c r="B6549"/>
  <c r="B6548"/>
  <c r="B6547"/>
  <c r="B6546"/>
  <c r="B6545"/>
  <c r="B6544"/>
  <c r="B6543"/>
  <c r="B6542"/>
  <c r="B6541"/>
  <c r="B6540"/>
  <c r="B6539"/>
  <c r="B6538"/>
  <c r="B6537"/>
  <c r="B6536"/>
  <c r="B6535"/>
  <c r="B6534"/>
  <c r="B6533"/>
  <c r="B6532"/>
  <c r="B6531"/>
  <c r="B6530"/>
  <c r="B6529"/>
  <c r="B6528"/>
  <c r="B6527"/>
  <c r="B6526"/>
  <c r="B6525"/>
  <c r="B6524"/>
  <c r="B6523"/>
  <c r="B6522"/>
  <c r="B6521"/>
  <c r="B6520"/>
  <c r="B6519"/>
  <c r="B6518"/>
  <c r="B6517"/>
  <c r="B6516"/>
  <c r="B6515"/>
  <c r="B6514"/>
  <c r="B6513"/>
  <c r="B6512"/>
  <c r="B6511"/>
  <c r="B6510"/>
  <c r="B6509"/>
  <c r="B6508"/>
  <c r="B6507"/>
  <c r="B6506"/>
  <c r="B6505"/>
  <c r="B6504"/>
  <c r="B6503"/>
  <c r="B6502"/>
  <c r="B6501"/>
  <c r="B6500"/>
  <c r="B6499"/>
  <c r="B6498"/>
  <c r="B6497"/>
  <c r="B6496"/>
  <c r="B6495"/>
  <c r="B6494"/>
  <c r="B6493"/>
  <c r="B6492"/>
  <c r="B6491"/>
  <c r="B6490"/>
  <c r="B6489"/>
  <c r="B6488"/>
  <c r="B6487"/>
  <c r="B6486"/>
  <c r="B6485"/>
  <c r="B6484"/>
  <c r="B6483"/>
  <c r="B6482"/>
  <c r="B6481"/>
  <c r="B6480"/>
  <c r="B6479"/>
  <c r="B6478"/>
  <c r="B6477"/>
  <c r="B6476"/>
  <c r="B6475"/>
  <c r="B6474"/>
  <c r="B6473"/>
  <c r="B6472"/>
  <c r="B6471"/>
  <c r="B6470"/>
  <c r="B6469"/>
  <c r="B6468"/>
  <c r="B6467"/>
  <c r="B6466"/>
  <c r="B6465"/>
  <c r="B6464"/>
  <c r="B6463"/>
  <c r="B6462"/>
  <c r="B6461"/>
  <c r="B6460"/>
  <c r="B6459"/>
  <c r="B6458"/>
  <c r="B6457"/>
  <c r="B6456"/>
  <c r="B6455"/>
  <c r="B6454"/>
  <c r="B6453"/>
  <c r="B6452"/>
  <c r="B6451"/>
  <c r="B6450"/>
  <c r="B6449"/>
  <c r="B6448"/>
  <c r="B6447"/>
  <c r="B6446"/>
  <c r="B6445"/>
  <c r="B6444"/>
  <c r="B6443"/>
  <c r="B6442"/>
  <c r="B6441"/>
  <c r="B6440"/>
  <c r="B6439"/>
  <c r="B6438"/>
  <c r="B6437"/>
  <c r="B6436"/>
  <c r="B6435"/>
  <c r="B6434"/>
  <c r="B6433"/>
  <c r="B6432"/>
  <c r="B6431"/>
  <c r="B6430"/>
  <c r="B6429"/>
  <c r="B6428"/>
  <c r="B6427"/>
  <c r="B6426"/>
  <c r="B6425"/>
  <c r="B6424"/>
  <c r="B6423"/>
  <c r="B6422"/>
  <c r="B6421"/>
  <c r="B6420"/>
  <c r="B6419"/>
  <c r="B6418"/>
  <c r="B6417"/>
  <c r="B6416"/>
  <c r="B6415"/>
  <c r="B6414"/>
  <c r="B6413"/>
  <c r="B6412"/>
  <c r="B6411"/>
  <c r="B6410"/>
  <c r="B6409"/>
  <c r="B6408"/>
  <c r="B6407"/>
  <c r="B6406"/>
  <c r="B6405"/>
  <c r="B6404"/>
  <c r="B6403"/>
  <c r="B6402"/>
  <c r="B6401"/>
  <c r="B6400"/>
  <c r="B6399"/>
  <c r="B6398"/>
  <c r="B6397"/>
  <c r="B6396"/>
  <c r="B6395"/>
  <c r="B6394"/>
  <c r="B6393"/>
  <c r="B6392"/>
  <c r="B6391"/>
  <c r="B6390"/>
  <c r="B6389"/>
  <c r="B6388"/>
  <c r="B6387"/>
  <c r="B6386"/>
  <c r="B6385"/>
  <c r="B6384"/>
  <c r="B6383"/>
  <c r="B6382"/>
  <c r="B6381"/>
  <c r="B6380"/>
  <c r="B6379"/>
  <c r="B6378"/>
  <c r="B6377"/>
  <c r="B6376"/>
  <c r="B6375"/>
  <c r="B6374"/>
  <c r="B6373"/>
  <c r="B6372"/>
  <c r="B6371"/>
  <c r="B6370"/>
  <c r="B6369"/>
  <c r="B6368"/>
  <c r="B6367"/>
  <c r="B6366"/>
  <c r="B6365"/>
  <c r="B6364"/>
  <c r="B6363"/>
  <c r="B6362"/>
  <c r="B6361"/>
  <c r="B6360"/>
  <c r="B6359"/>
  <c r="B6358"/>
  <c r="B6357"/>
  <c r="B6356"/>
  <c r="B6355"/>
  <c r="B6354"/>
  <c r="B6353"/>
  <c r="B6352"/>
  <c r="B6351"/>
  <c r="B6350"/>
  <c r="B6349"/>
  <c r="B6348"/>
  <c r="B6347"/>
  <c r="B6346"/>
  <c r="B6345"/>
  <c r="B6344"/>
  <c r="B6343"/>
  <c r="B6342"/>
  <c r="B6341"/>
  <c r="B6340"/>
  <c r="B6339"/>
  <c r="B6338"/>
  <c r="B6337"/>
  <c r="B6336"/>
  <c r="B6335"/>
  <c r="B6334"/>
  <c r="B6333"/>
  <c r="B6332"/>
  <c r="B6331"/>
  <c r="B6330"/>
  <c r="B6329"/>
  <c r="B6328"/>
  <c r="B6327"/>
  <c r="B6326"/>
  <c r="B6325"/>
  <c r="B6324"/>
  <c r="B6323"/>
  <c r="B6322"/>
  <c r="B6321"/>
  <c r="B6320"/>
  <c r="B6319"/>
  <c r="B6318"/>
  <c r="B6317"/>
  <c r="B6316"/>
  <c r="B6315"/>
  <c r="B6314"/>
  <c r="B6313"/>
  <c r="B6312"/>
  <c r="B6311"/>
  <c r="B6310"/>
  <c r="B6309"/>
  <c r="B6308"/>
  <c r="B6307"/>
  <c r="B6306"/>
  <c r="B6305"/>
  <c r="B6304"/>
  <c r="B6303"/>
  <c r="B6302"/>
  <c r="B6301"/>
  <c r="B6300"/>
  <c r="B6299"/>
  <c r="B6298"/>
  <c r="B6297"/>
  <c r="B6296"/>
  <c r="B6295"/>
  <c r="B6294"/>
  <c r="B6293"/>
  <c r="B6292"/>
  <c r="B6291"/>
  <c r="B6290"/>
  <c r="B6289"/>
  <c r="B6288"/>
  <c r="B6287"/>
  <c r="B6286"/>
  <c r="B6285"/>
  <c r="B6284"/>
  <c r="B6283"/>
  <c r="B6282"/>
  <c r="B6281"/>
  <c r="B6280"/>
  <c r="B6279"/>
  <c r="B6278"/>
  <c r="B6277"/>
  <c r="B6276"/>
  <c r="B6275"/>
  <c r="B6274"/>
  <c r="B6273"/>
  <c r="B6272"/>
  <c r="B6271"/>
  <c r="B6270"/>
  <c r="B6269"/>
  <c r="B6268"/>
  <c r="B6267"/>
  <c r="B6266"/>
  <c r="B6265"/>
  <c r="B6264"/>
  <c r="B6263"/>
  <c r="B6262"/>
  <c r="B6261"/>
  <c r="B6260"/>
  <c r="B6259"/>
  <c r="B6258"/>
  <c r="B6257"/>
  <c r="B6256"/>
  <c r="B6255"/>
  <c r="B6254"/>
  <c r="B6253"/>
  <c r="B6252"/>
  <c r="B6251"/>
  <c r="B6250"/>
  <c r="B6249"/>
  <c r="B6248"/>
  <c r="B6247"/>
  <c r="B6246"/>
  <c r="B6245"/>
  <c r="B6244"/>
  <c r="B6243"/>
  <c r="B6242"/>
  <c r="B6241"/>
  <c r="B6240"/>
  <c r="B6239"/>
  <c r="B6238"/>
  <c r="B6237"/>
  <c r="B6236"/>
  <c r="B6235"/>
  <c r="B6234"/>
  <c r="B6233"/>
  <c r="B6232"/>
  <c r="B6231"/>
  <c r="B6230"/>
  <c r="B6229"/>
  <c r="B6228"/>
  <c r="B6227"/>
  <c r="B6226"/>
  <c r="B6225"/>
  <c r="B6224"/>
  <c r="B6223"/>
  <c r="B6222"/>
  <c r="B6221"/>
  <c r="B6220"/>
  <c r="B6219"/>
  <c r="B6218"/>
  <c r="B6217"/>
  <c r="B6216"/>
  <c r="B6215"/>
  <c r="B6214"/>
  <c r="B6213"/>
  <c r="B6212"/>
  <c r="B6211"/>
  <c r="B6210"/>
  <c r="B6209"/>
  <c r="B6208"/>
  <c r="B6207"/>
  <c r="B6206"/>
  <c r="B6205"/>
  <c r="B6204"/>
  <c r="B6203"/>
  <c r="B6202"/>
  <c r="B6201"/>
  <c r="B6200"/>
  <c r="B6199"/>
  <c r="B6198"/>
  <c r="B6197"/>
  <c r="B6196"/>
  <c r="B6195"/>
  <c r="B6194"/>
  <c r="B6193"/>
  <c r="B6192"/>
  <c r="B6191"/>
  <c r="B6190"/>
  <c r="B6189"/>
  <c r="B6188"/>
  <c r="B6187"/>
  <c r="B6186"/>
  <c r="B6185"/>
  <c r="B6184"/>
  <c r="B6183"/>
  <c r="B6182"/>
  <c r="B6181"/>
  <c r="B6180"/>
  <c r="B6179"/>
  <c r="B6178"/>
  <c r="B6177"/>
  <c r="B6176"/>
  <c r="B6175"/>
  <c r="B6174"/>
  <c r="B6173"/>
  <c r="B6172"/>
  <c r="B6171"/>
  <c r="B6170"/>
  <c r="B6169"/>
  <c r="B6168"/>
  <c r="B6167"/>
  <c r="B6166"/>
  <c r="B6165"/>
  <c r="B6164"/>
  <c r="B6163"/>
  <c r="B6162"/>
  <c r="B6161"/>
  <c r="B6160"/>
  <c r="B6159"/>
  <c r="B6158"/>
  <c r="B6157"/>
  <c r="B6156"/>
  <c r="B6155"/>
  <c r="B6154"/>
  <c r="B6153"/>
  <c r="B6152"/>
  <c r="B6151"/>
  <c r="B6150"/>
  <c r="B6149"/>
  <c r="B6148"/>
  <c r="B6147"/>
  <c r="B6146"/>
  <c r="B6145"/>
  <c r="B6144"/>
  <c r="B6143"/>
  <c r="B6142"/>
  <c r="B6141"/>
  <c r="B6140"/>
  <c r="B6139"/>
  <c r="B6138"/>
  <c r="B6137"/>
  <c r="B6136"/>
  <c r="B6135"/>
  <c r="B6134"/>
  <c r="B6133"/>
  <c r="B6132"/>
  <c r="B6131"/>
  <c r="B6130"/>
  <c r="B6129"/>
  <c r="B6128"/>
  <c r="B6127"/>
  <c r="B6126"/>
  <c r="B6125"/>
  <c r="B6124"/>
  <c r="B6123"/>
  <c r="B6122"/>
  <c r="B6121"/>
  <c r="B6120"/>
  <c r="B6119"/>
  <c r="B6118"/>
  <c r="B6117"/>
  <c r="B6116"/>
  <c r="B6115"/>
  <c r="B6114"/>
  <c r="B6113"/>
  <c r="B6112"/>
  <c r="B6111"/>
  <c r="B6110"/>
  <c r="B6109"/>
  <c r="B6108"/>
  <c r="B6107"/>
  <c r="B6106"/>
  <c r="B6105"/>
  <c r="B6104"/>
  <c r="B6103"/>
  <c r="B6102"/>
  <c r="B6101"/>
  <c r="B6100"/>
  <c r="B6099"/>
  <c r="B6098"/>
  <c r="B6097"/>
  <c r="B6096"/>
  <c r="B6095"/>
  <c r="B6094"/>
  <c r="B6093"/>
  <c r="B6092"/>
  <c r="B6091"/>
  <c r="B6090"/>
  <c r="B6089"/>
  <c r="B6088"/>
  <c r="B6087"/>
  <c r="B6086"/>
  <c r="B6085"/>
  <c r="B6084"/>
  <c r="B6083"/>
  <c r="B6082"/>
  <c r="B6081"/>
  <c r="B6080"/>
  <c r="B6079"/>
  <c r="B6078"/>
  <c r="B6077"/>
  <c r="B6076"/>
  <c r="B6075"/>
  <c r="B6074"/>
  <c r="B6073"/>
  <c r="B6072"/>
  <c r="B6071"/>
  <c r="B6070"/>
  <c r="B6069"/>
  <c r="B6068"/>
  <c r="B6067"/>
  <c r="B6066"/>
  <c r="B6065"/>
  <c r="B6064"/>
  <c r="B6063"/>
  <c r="B6062"/>
  <c r="B6061"/>
  <c r="B6060"/>
  <c r="B6059"/>
  <c r="B6058"/>
  <c r="B6057"/>
  <c r="B6056"/>
  <c r="B6055"/>
  <c r="B6054"/>
  <c r="B6053"/>
  <c r="B6052"/>
  <c r="B6051"/>
  <c r="B6050"/>
  <c r="B6049"/>
  <c r="B6048"/>
  <c r="B6047"/>
  <c r="B6046"/>
  <c r="B6045"/>
  <c r="B6044"/>
  <c r="B6043"/>
  <c r="B6042"/>
  <c r="B6041"/>
  <c r="B6040"/>
  <c r="B6039"/>
  <c r="B6038"/>
  <c r="B6037"/>
  <c r="B6036"/>
  <c r="B6035"/>
  <c r="B6034"/>
  <c r="B6033"/>
  <c r="B6032"/>
  <c r="B6031"/>
  <c r="B6030"/>
  <c r="B6029"/>
  <c r="B6028"/>
  <c r="B6027"/>
  <c r="B6026"/>
  <c r="B6025"/>
  <c r="B6024"/>
  <c r="B6023"/>
  <c r="B6022"/>
  <c r="B6021"/>
  <c r="B6020"/>
  <c r="B6019"/>
  <c r="B6018"/>
  <c r="B6017"/>
  <c r="B6016"/>
  <c r="B6015"/>
  <c r="B6014"/>
  <c r="B6013"/>
  <c r="B6012"/>
  <c r="B6011"/>
  <c r="B6010"/>
  <c r="B6009"/>
  <c r="B6008"/>
  <c r="B6007"/>
  <c r="B6006"/>
  <c r="B6005"/>
  <c r="B6004"/>
  <c r="B6003"/>
  <c r="B6002"/>
  <c r="B6001"/>
  <c r="B6000"/>
  <c r="B5999"/>
  <c r="B5998"/>
  <c r="B5997"/>
  <c r="B5996"/>
  <c r="B5995"/>
  <c r="B5994"/>
  <c r="B5993"/>
  <c r="B5992"/>
  <c r="B5991"/>
  <c r="B5990"/>
  <c r="B5989"/>
  <c r="B5988"/>
  <c r="B5987"/>
  <c r="B5986"/>
  <c r="B5985"/>
  <c r="B5984"/>
  <c r="B5983"/>
  <c r="B5982"/>
  <c r="B5981"/>
  <c r="B5980"/>
  <c r="B5979"/>
  <c r="B5978"/>
  <c r="B5977"/>
  <c r="B5976"/>
  <c r="B5975"/>
  <c r="B5974"/>
  <c r="B5973"/>
  <c r="B5972"/>
  <c r="B5971"/>
  <c r="B5970"/>
  <c r="B5969"/>
  <c r="B5968"/>
  <c r="B5967"/>
  <c r="B5966"/>
  <c r="B5965"/>
  <c r="B5964"/>
  <c r="B5963"/>
  <c r="B5962"/>
  <c r="B5961"/>
  <c r="B5960"/>
  <c r="B5959"/>
  <c r="B5958"/>
  <c r="B5957"/>
  <c r="B5956"/>
  <c r="B5955"/>
  <c r="B5954"/>
  <c r="B5953"/>
  <c r="B5952"/>
  <c r="B5951"/>
  <c r="B5950"/>
  <c r="B5949"/>
  <c r="B5948"/>
  <c r="B5947"/>
  <c r="B5946"/>
  <c r="B5945"/>
  <c r="B5944"/>
  <c r="B5943"/>
  <c r="B5942"/>
  <c r="B5941"/>
  <c r="B5940"/>
  <c r="B5939"/>
  <c r="B5938"/>
  <c r="B5937"/>
  <c r="B5936"/>
  <c r="B5935"/>
  <c r="B5934"/>
  <c r="B5933"/>
  <c r="B5932"/>
  <c r="B5931"/>
  <c r="B5930"/>
  <c r="B5929"/>
  <c r="B5928"/>
  <c r="B5927"/>
  <c r="B5926"/>
  <c r="B5925"/>
  <c r="B5924"/>
  <c r="B5923"/>
  <c r="B5922"/>
  <c r="B5921"/>
  <c r="B5920"/>
  <c r="B5919"/>
  <c r="B5918"/>
  <c r="B5917"/>
  <c r="B5916"/>
  <c r="B5915"/>
  <c r="B5914"/>
  <c r="B5913"/>
  <c r="B5912"/>
  <c r="B5911"/>
  <c r="B5910"/>
  <c r="B5909"/>
  <c r="B5908"/>
  <c r="B5907"/>
  <c r="B5906"/>
  <c r="B5905"/>
  <c r="B5904"/>
  <c r="B5903"/>
  <c r="B5902"/>
  <c r="B5901"/>
  <c r="B5900"/>
  <c r="B5899"/>
  <c r="B5898"/>
  <c r="B5897"/>
  <c r="B5896"/>
  <c r="B5895"/>
  <c r="B5894"/>
  <c r="B5893"/>
  <c r="B5892"/>
  <c r="B5891"/>
  <c r="B5890"/>
  <c r="B5889"/>
  <c r="B5888"/>
  <c r="B5887"/>
  <c r="B5886"/>
  <c r="B5885"/>
  <c r="B5884"/>
  <c r="B5883"/>
  <c r="B5882"/>
  <c r="B5881"/>
  <c r="B5880"/>
  <c r="B5879"/>
  <c r="B5878"/>
  <c r="B5877"/>
  <c r="B5876"/>
  <c r="B5875"/>
  <c r="B5874"/>
  <c r="B5873"/>
  <c r="B5872"/>
  <c r="B5871"/>
  <c r="B5870"/>
  <c r="B5869"/>
  <c r="B5868"/>
  <c r="B5867"/>
  <c r="B5866"/>
  <c r="B5865"/>
  <c r="B5864"/>
  <c r="B5863"/>
  <c r="B5862"/>
  <c r="B5861"/>
  <c r="B5860"/>
  <c r="B5859"/>
  <c r="B5858"/>
  <c r="B5857"/>
  <c r="B5856"/>
  <c r="B5855"/>
  <c r="B5854"/>
  <c r="B5853"/>
  <c r="B5852"/>
  <c r="B5851"/>
  <c r="B5850"/>
  <c r="B5849"/>
  <c r="B5848"/>
  <c r="B5847"/>
  <c r="B5846"/>
  <c r="B5845"/>
  <c r="B5844"/>
  <c r="B5843"/>
  <c r="B5842"/>
  <c r="B5841"/>
  <c r="B5840"/>
  <c r="B5839"/>
  <c r="B5838"/>
  <c r="B5837"/>
  <c r="B5836"/>
  <c r="B5835"/>
  <c r="B5834"/>
  <c r="B5833"/>
  <c r="B5832"/>
  <c r="B5831"/>
  <c r="B5830"/>
  <c r="B5829"/>
  <c r="B5828"/>
  <c r="B5827"/>
  <c r="B5826"/>
  <c r="B5825"/>
  <c r="B5824"/>
  <c r="B5823"/>
  <c r="B5822"/>
  <c r="B5821"/>
  <c r="B5820"/>
  <c r="B5819"/>
  <c r="B5818"/>
  <c r="B5817"/>
  <c r="B5816"/>
  <c r="B5815"/>
  <c r="B5814"/>
  <c r="B5813"/>
  <c r="B5812"/>
  <c r="B5811"/>
  <c r="B5810"/>
  <c r="B5809"/>
  <c r="B5808"/>
  <c r="B5807"/>
  <c r="B5806"/>
  <c r="B5805"/>
  <c r="B5804"/>
  <c r="B5803"/>
  <c r="B5802"/>
  <c r="B5801"/>
  <c r="B5800"/>
  <c r="B5799"/>
  <c r="B5798"/>
  <c r="B5797"/>
  <c r="B5796"/>
  <c r="B5795"/>
  <c r="B5794"/>
  <c r="B5793"/>
  <c r="B5792"/>
  <c r="B5791"/>
  <c r="B5790"/>
  <c r="B5789"/>
  <c r="B5788"/>
  <c r="B5787"/>
  <c r="B5786"/>
  <c r="B5785"/>
  <c r="B5784"/>
  <c r="B5783"/>
  <c r="B5782"/>
  <c r="B5781"/>
  <c r="B5761"/>
  <c r="B5747"/>
  <c r="B5742"/>
  <c r="B5719"/>
  <c r="B5711"/>
  <c r="B5686"/>
  <c r="B5668"/>
  <c r="B5667"/>
  <c r="B5661"/>
  <c r="B5618"/>
  <c r="B5591"/>
  <c r="B5560"/>
  <c r="B5521"/>
  <c r="B5496"/>
  <c r="B5486"/>
  <c r="B5481"/>
  <c r="B5459"/>
  <c r="B5426"/>
  <c r="B5401"/>
  <c r="B5357"/>
  <c r="B5331"/>
  <c r="B5305"/>
  <c r="B5261"/>
  <c r="B5236"/>
  <c r="B5220"/>
  <c r="B5199"/>
  <c r="B5189"/>
  <c r="B5166"/>
  <c r="B5141"/>
  <c r="B5096"/>
  <c r="B5071"/>
  <c r="B4996"/>
  <c r="B4976"/>
  <c r="B4965"/>
  <c r="B4960"/>
  <c r="B4939"/>
  <c r="B4928"/>
  <c r="B4906"/>
  <c r="B4881"/>
  <c r="B4835"/>
  <c r="B4806"/>
  <c r="B4775"/>
  <c r="B4736"/>
  <c r="B4716"/>
  <c r="B4704"/>
  <c r="B4699"/>
  <c r="B4679"/>
  <c r="B4667"/>
  <c r="B4646"/>
  <c r="B4616"/>
  <c r="B4575"/>
  <c r="B4546"/>
  <c r="B4505"/>
  <c r="B4476"/>
  <c r="B4456"/>
  <c r="B4443"/>
  <c r="B4438"/>
  <c r="B4419"/>
  <c r="B4406"/>
  <c r="B4386"/>
  <c r="B4356"/>
  <c r="B4314"/>
  <c r="B4286"/>
  <c r="B4216"/>
  <c r="B4191"/>
  <c r="B4181"/>
  <c r="B4176"/>
  <c r="B4154"/>
  <c r="B4121"/>
  <c r="B4096"/>
  <c r="B4052"/>
  <c r="B4026"/>
  <c r="B3995"/>
  <c r="B3956"/>
  <c r="B3931"/>
  <c r="B3921"/>
  <c r="B3916"/>
  <c r="B3894"/>
  <c r="B3885"/>
  <c r="B3861"/>
  <c r="B3836"/>
  <c r="B3791"/>
  <c r="B3766"/>
  <c r="B3743"/>
  <c r="B3725"/>
  <c r="B3696"/>
  <c r="B3671"/>
  <c r="B3655"/>
  <c r="B3634"/>
  <c r="B3624"/>
  <c r="B3601"/>
  <c r="B3576"/>
  <c r="B3531"/>
  <c r="B3506"/>
  <c r="B3470"/>
  <c r="B3431"/>
  <c r="B3411"/>
  <c r="B3400"/>
  <c r="B3395"/>
  <c r="B3374"/>
  <c r="B3363"/>
  <c r="B3341"/>
  <c r="B3316"/>
  <c r="B3270"/>
  <c r="B3241"/>
  <c r="B3215"/>
  <c r="B3171"/>
  <c r="B3151"/>
  <c r="B3138"/>
  <c r="B3133"/>
  <c r="B3114"/>
  <c r="B3101"/>
  <c r="B3081"/>
  <c r="B3051"/>
  <c r="B3009"/>
  <c r="B2981"/>
  <c r="B2940"/>
  <c r="B2911"/>
  <c r="B2891"/>
  <c r="B2877"/>
  <c r="B2872"/>
  <c r="B2849"/>
  <c r="B2841"/>
  <c r="B2816"/>
  <c r="B2791"/>
  <c r="B2748"/>
  <c r="B2721"/>
  <c r="B2690"/>
  <c r="B2651"/>
  <c r="B2626"/>
  <c r="B2616"/>
  <c r="B2611"/>
  <c r="B2589"/>
  <c r="B2556"/>
  <c r="B2531"/>
  <c r="B2487"/>
  <c r="B2461"/>
  <c r="B2415"/>
  <c r="B2391"/>
  <c r="B2366"/>
  <c r="B2356"/>
  <c r="B2351"/>
  <c r="B2329"/>
  <c r="B2320"/>
  <c r="B2296"/>
  <c r="B2271"/>
  <c r="B2226"/>
  <c r="B2201"/>
  <c r="B2160"/>
  <c r="B2126"/>
  <c r="B2106"/>
  <c r="B2095"/>
  <c r="B2090"/>
  <c r="B2069"/>
  <c r="B2058"/>
  <c r="B2036"/>
  <c r="B2011"/>
  <c r="B1965"/>
  <c r="B1936"/>
  <c r="B1910"/>
  <c r="B1866"/>
  <c r="B1846"/>
  <c r="B1834"/>
  <c r="B1829"/>
  <c r="B1809"/>
  <c r="B1797"/>
  <c r="B1776"/>
  <c r="B1746"/>
  <c r="B1705"/>
  <c r="B1676"/>
  <c r="B1635"/>
  <c r="B1606"/>
  <c r="B1586"/>
  <c r="B1573"/>
  <c r="B1568"/>
  <c r="B1549"/>
  <c r="B1536"/>
  <c r="B1516"/>
  <c r="B1505"/>
  <c r="B1486"/>
  <c r="B1444"/>
  <c r="B1416"/>
  <c r="B1380"/>
  <c r="B1346"/>
  <c r="B1342"/>
  <c r="B1326"/>
  <c r="B1312"/>
  <c r="B1307"/>
  <c r="B1284"/>
  <c r="B1276"/>
  <c r="B1272"/>
  <c r="B1251"/>
  <c r="B1226"/>
  <c r="B1183"/>
  <c r="B1156"/>
  <c r="B1130"/>
  <c r="B1086"/>
  <c r="B1081"/>
  <c r="B1051"/>
  <c r="B1046"/>
  <c r="B1024"/>
  <c r="B1015"/>
  <c r="B1012"/>
  <c r="B991"/>
  <c r="B966"/>
  <c r="B921"/>
  <c r="B896"/>
  <c r="B855"/>
  <c r="B826"/>
  <c r="B785"/>
  <c r="B764"/>
  <c r="B754"/>
  <c r="B747"/>
  <c r="B731"/>
  <c r="B706"/>
  <c r="B661"/>
  <c r="B636"/>
  <c r="B600"/>
  <c r="B561"/>
  <c r="B560"/>
  <c r="B530"/>
  <c r="B525"/>
  <c r="B504"/>
  <c r="B493"/>
  <c r="B487"/>
  <c r="B471"/>
  <c r="B446"/>
  <c r="B400"/>
  <c r="B371"/>
  <c r="B345"/>
  <c r="B301"/>
  <c r="B299"/>
  <c r="B269"/>
  <c r="B264"/>
  <c r="B244"/>
  <c r="B232"/>
  <c r="B227"/>
  <c r="B211"/>
  <c r="B181"/>
  <c r="B140"/>
  <c r="B111"/>
  <c r="B75"/>
  <c r="B41"/>
  <c r="B37"/>
  <c r="Z450" i="11" l="1"/>
  <c r="Z451"/>
  <c r="Z452"/>
  <c r="Z453"/>
  <c r="Z454"/>
  <c r="Z455"/>
  <c r="Z456"/>
  <c r="Z457"/>
  <c r="Z449"/>
  <c r="W450"/>
  <c r="W451"/>
  <c r="W452"/>
  <c r="W453"/>
  <c r="W454"/>
  <c r="W455"/>
  <c r="W456"/>
  <c r="W457"/>
  <c r="W449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368"/>
  <c r="O369"/>
  <c r="P369"/>
  <c r="Q369"/>
  <c r="R369"/>
  <c r="O370"/>
  <c r="P370"/>
  <c r="Q370"/>
  <c r="R370"/>
  <c r="O371"/>
  <c r="P371"/>
  <c r="Q371"/>
  <c r="R371"/>
  <c r="O372"/>
  <c r="P372"/>
  <c r="Q372"/>
  <c r="R372"/>
  <c r="O373"/>
  <c r="P373"/>
  <c r="Q373"/>
  <c r="R373"/>
  <c r="O374"/>
  <c r="P374"/>
  <c r="Q374"/>
  <c r="R374"/>
  <c r="O375"/>
  <c r="P375"/>
  <c r="Q375"/>
  <c r="R375"/>
  <c r="O376"/>
  <c r="P376"/>
  <c r="Q376"/>
  <c r="R376"/>
  <c r="O377"/>
  <c r="P377"/>
  <c r="Q377"/>
  <c r="R377"/>
  <c r="O378"/>
  <c r="P378"/>
  <c r="Q378"/>
  <c r="R378"/>
  <c r="O379"/>
  <c r="P379"/>
  <c r="Q379"/>
  <c r="R379"/>
  <c r="O380"/>
  <c r="P380"/>
  <c r="Q380"/>
  <c r="R380"/>
  <c r="O381"/>
  <c r="P381"/>
  <c r="Q381"/>
  <c r="R381"/>
  <c r="O382"/>
  <c r="P382"/>
  <c r="Q382"/>
  <c r="R382"/>
  <c r="O383"/>
  <c r="P383"/>
  <c r="Q383"/>
  <c r="R383"/>
  <c r="O384"/>
  <c r="P384"/>
  <c r="Q384"/>
  <c r="R384"/>
  <c r="O385"/>
  <c r="P385"/>
  <c r="Q385"/>
  <c r="R385"/>
  <c r="O386"/>
  <c r="P386"/>
  <c r="Q386"/>
  <c r="R386"/>
  <c r="O387"/>
  <c r="P387"/>
  <c r="Q387"/>
  <c r="R387"/>
  <c r="O388"/>
  <c r="P388"/>
  <c r="Q388"/>
  <c r="R388"/>
  <c r="O389"/>
  <c r="P389"/>
  <c r="Q389"/>
  <c r="R389"/>
  <c r="O390"/>
  <c r="P390"/>
  <c r="Q390"/>
  <c r="R390"/>
  <c r="O391"/>
  <c r="P391"/>
  <c r="Q391"/>
  <c r="R391"/>
  <c r="O392"/>
  <c r="P392"/>
  <c r="Q392"/>
  <c r="R392"/>
  <c r="O393"/>
  <c r="P393"/>
  <c r="Q393"/>
  <c r="R393"/>
  <c r="O394"/>
  <c r="P394"/>
  <c r="Q394"/>
  <c r="R394"/>
  <c r="O395"/>
  <c r="P395"/>
  <c r="Q395"/>
  <c r="R395"/>
  <c r="O396"/>
  <c r="P396"/>
  <c r="Q396"/>
  <c r="R396"/>
  <c r="O397"/>
  <c r="P397"/>
  <c r="Q397"/>
  <c r="R397"/>
  <c r="O398"/>
  <c r="P398"/>
  <c r="Q398"/>
  <c r="R398"/>
  <c r="O399"/>
  <c r="P399"/>
  <c r="Q399"/>
  <c r="R399"/>
  <c r="O400"/>
  <c r="P400"/>
  <c r="Q400"/>
  <c r="R400"/>
  <c r="O401"/>
  <c r="P401"/>
  <c r="Q401"/>
  <c r="R401"/>
  <c r="O402"/>
  <c r="P402"/>
  <c r="Q402"/>
  <c r="R402"/>
  <c r="O403"/>
  <c r="P403"/>
  <c r="Q403"/>
  <c r="R403"/>
  <c r="O404"/>
  <c r="P404"/>
  <c r="Q404"/>
  <c r="R404"/>
  <c r="O405"/>
  <c r="P405"/>
  <c r="Q405"/>
  <c r="R405"/>
  <c r="O406"/>
  <c r="P406"/>
  <c r="Q406"/>
  <c r="R406"/>
  <c r="O407"/>
  <c r="P407"/>
  <c r="Q407"/>
  <c r="R407"/>
  <c r="O408"/>
  <c r="P408"/>
  <c r="Q408"/>
  <c r="R408"/>
  <c r="O409"/>
  <c r="P409"/>
  <c r="Q409"/>
  <c r="R409"/>
  <c r="O410"/>
  <c r="P410"/>
  <c r="Q410"/>
  <c r="R410"/>
  <c r="O411"/>
  <c r="P411"/>
  <c r="Q411"/>
  <c r="R411"/>
  <c r="O412"/>
  <c r="P412"/>
  <c r="Q412"/>
  <c r="R412"/>
  <c r="O413"/>
  <c r="P413"/>
  <c r="Q413"/>
  <c r="R413"/>
  <c r="O414"/>
  <c r="P414"/>
  <c r="Q414"/>
  <c r="R414"/>
  <c r="O415"/>
  <c r="P415"/>
  <c r="Q415"/>
  <c r="R415"/>
  <c r="O416"/>
  <c r="P416"/>
  <c r="Q416"/>
  <c r="R416"/>
  <c r="O417"/>
  <c r="P417"/>
  <c r="Q417"/>
  <c r="R417"/>
  <c r="O418"/>
  <c r="P418"/>
  <c r="Q418"/>
  <c r="R418"/>
  <c r="O419"/>
  <c r="P419"/>
  <c r="Q419"/>
  <c r="R419"/>
  <c r="O420"/>
  <c r="P420"/>
  <c r="Q420"/>
  <c r="R420"/>
  <c r="O421"/>
  <c r="P421"/>
  <c r="Q421"/>
  <c r="R421"/>
  <c r="O422"/>
  <c r="P422"/>
  <c r="Q422"/>
  <c r="R422"/>
  <c r="O423"/>
  <c r="P423"/>
  <c r="Q423"/>
  <c r="R423"/>
  <c r="O424"/>
  <c r="P424"/>
  <c r="Q424"/>
  <c r="R424"/>
  <c r="O425"/>
  <c r="P425"/>
  <c r="Q425"/>
  <c r="R425"/>
  <c r="O426"/>
  <c r="P426"/>
  <c r="Q426"/>
  <c r="R426"/>
  <c r="O427"/>
  <c r="P427"/>
  <c r="Q427"/>
  <c r="R427"/>
  <c r="O428"/>
  <c r="P428"/>
  <c r="Q428"/>
  <c r="R428"/>
  <c r="O429"/>
  <c r="P429"/>
  <c r="Q429"/>
  <c r="R429"/>
  <c r="O430"/>
  <c r="P430"/>
  <c r="Q430"/>
  <c r="R430"/>
  <c r="O431"/>
  <c r="P431"/>
  <c r="Q431"/>
  <c r="R431"/>
  <c r="O432"/>
  <c r="P432"/>
  <c r="Q432"/>
  <c r="R432"/>
  <c r="O433"/>
  <c r="P433"/>
  <c r="Q433"/>
  <c r="R433"/>
  <c r="O434"/>
  <c r="P434"/>
  <c r="Q434"/>
  <c r="R434"/>
  <c r="O435"/>
  <c r="P435"/>
  <c r="Q435"/>
  <c r="R435"/>
  <c r="O436"/>
  <c r="P436"/>
  <c r="Q436"/>
  <c r="R436"/>
  <c r="O437"/>
  <c r="P437"/>
  <c r="Q437"/>
  <c r="R437"/>
  <c r="O438"/>
  <c r="P438"/>
  <c r="Q438"/>
  <c r="R438"/>
  <c r="O439"/>
  <c r="P439"/>
  <c r="Q439"/>
  <c r="R439"/>
  <c r="O440"/>
  <c r="P440"/>
  <c r="Q440"/>
  <c r="R440"/>
  <c r="O441"/>
  <c r="P441"/>
  <c r="Q441"/>
  <c r="R441"/>
  <c r="O442"/>
  <c r="P442"/>
  <c r="Q442"/>
  <c r="R442"/>
  <c r="O443"/>
  <c r="P443"/>
  <c r="Q443"/>
  <c r="R443"/>
  <c r="O444"/>
  <c r="P444"/>
  <c r="Q444"/>
  <c r="R444"/>
  <c r="O445"/>
  <c r="P445"/>
  <c r="Q445"/>
  <c r="R445"/>
  <c r="O446"/>
  <c r="P446"/>
  <c r="Q446"/>
  <c r="R446"/>
  <c r="O447"/>
  <c r="P447"/>
  <c r="Q447"/>
  <c r="R447"/>
  <c r="O448"/>
  <c r="P448"/>
  <c r="Q448"/>
  <c r="R448"/>
  <c r="O449"/>
  <c r="P449"/>
  <c r="Q449"/>
  <c r="R449"/>
  <c r="O450"/>
  <c r="P450"/>
  <c r="Q450"/>
  <c r="R450"/>
  <c r="O451"/>
  <c r="P451"/>
  <c r="Q451"/>
  <c r="R451"/>
  <c r="O452"/>
  <c r="P452"/>
  <c r="Q452"/>
  <c r="R452"/>
  <c r="O453"/>
  <c r="P453"/>
  <c r="Q453"/>
  <c r="R453"/>
  <c r="O454"/>
  <c r="P454"/>
  <c r="Q454"/>
  <c r="R454"/>
  <c r="O455"/>
  <c r="P455"/>
  <c r="Q455"/>
  <c r="R455"/>
  <c r="O456"/>
  <c r="P456"/>
  <c r="Q456"/>
  <c r="R456"/>
  <c r="O457"/>
  <c r="P457"/>
  <c r="Q457"/>
  <c r="R457"/>
  <c r="R368"/>
  <c r="Q368"/>
  <c r="P368"/>
  <c r="O368"/>
  <c r="O2713" i="19"/>
  <c r="O2712"/>
  <c r="O2711"/>
  <c r="O2710"/>
  <c r="O2709"/>
  <c r="O2708"/>
  <c r="O2707"/>
  <c r="O2706"/>
  <c r="O2705"/>
  <c r="O2704"/>
  <c r="O2703"/>
  <c r="O2702"/>
  <c r="O2701"/>
  <c r="O2700"/>
  <c r="O2699"/>
  <c r="O2698"/>
  <c r="O2697"/>
  <c r="O2696"/>
  <c r="O2695"/>
  <c r="O2694"/>
  <c r="O2693"/>
  <c r="O2692"/>
  <c r="O2691"/>
  <c r="O2690"/>
  <c r="O2689"/>
  <c r="O2688"/>
  <c r="O2687"/>
  <c r="O2686"/>
  <c r="O2685"/>
  <c r="O2684"/>
  <c r="O2683"/>
  <c r="O2682"/>
  <c r="O2681"/>
  <c r="O2680"/>
  <c r="O2679"/>
  <c r="O2678"/>
  <c r="O2677"/>
  <c r="O2676"/>
  <c r="O2675"/>
  <c r="O2674"/>
  <c r="O2673"/>
  <c r="O2672"/>
  <c r="O2671"/>
  <c r="O2670"/>
  <c r="O2669"/>
  <c r="O2668"/>
  <c r="O2667"/>
  <c r="O2666"/>
  <c r="O2665"/>
  <c r="O2664"/>
  <c r="O2663"/>
  <c r="O2662"/>
  <c r="O2661"/>
  <c r="O2660"/>
  <c r="O2659"/>
  <c r="O2658"/>
  <c r="O2657"/>
  <c r="O2656"/>
  <c r="O2655"/>
  <c r="O2654"/>
  <c r="O2653"/>
  <c r="O2652"/>
  <c r="O2651"/>
  <c r="O2650"/>
  <c r="O2649"/>
  <c r="O2648"/>
  <c r="O2647"/>
  <c r="O2646"/>
  <c r="O2645"/>
  <c r="O2644"/>
  <c r="O2643"/>
  <c r="O2642"/>
  <c r="O2641"/>
  <c r="O2640"/>
  <c r="O2639"/>
  <c r="O2638"/>
  <c r="O2637"/>
  <c r="O2636"/>
  <c r="O2635"/>
  <c r="O2634"/>
  <c r="O2633"/>
  <c r="O2632"/>
  <c r="O2631"/>
  <c r="O2630"/>
  <c r="O2629"/>
  <c r="O2628"/>
  <c r="O2627"/>
  <c r="O2626"/>
  <c r="O2625"/>
  <c r="O2624"/>
  <c r="O2623"/>
  <c r="O2622"/>
  <c r="O2621"/>
  <c r="O2620"/>
  <c r="O2619"/>
  <c r="O2618"/>
  <c r="O2617"/>
  <c r="O2616"/>
  <c r="O2615"/>
  <c r="O2614"/>
  <c r="O2613"/>
  <c r="O2612"/>
  <c r="O2611"/>
  <c r="O2610"/>
  <c r="O2609"/>
  <c r="O2608"/>
  <c r="O2607"/>
  <c r="O2606"/>
  <c r="O2605"/>
  <c r="O2604"/>
  <c r="O2603"/>
  <c r="O2602"/>
  <c r="O2601"/>
  <c r="O2600"/>
  <c r="O2599"/>
  <c r="O2598"/>
  <c r="O2597"/>
  <c r="O2596"/>
  <c r="O2595"/>
  <c r="O2594"/>
  <c r="O2593"/>
  <c r="O2592"/>
  <c r="O2591"/>
  <c r="O2590"/>
  <c r="O2589"/>
  <c r="O2588"/>
  <c r="O2587"/>
  <c r="O2586"/>
  <c r="O2585"/>
  <c r="O2584"/>
  <c r="O2583"/>
  <c r="O2582"/>
  <c r="O2581"/>
  <c r="O2580"/>
  <c r="O2579"/>
  <c r="O2578"/>
  <c r="O2577"/>
  <c r="O2576"/>
  <c r="O2575"/>
  <c r="O2574"/>
  <c r="O2573"/>
  <c r="O2572"/>
  <c r="O2571"/>
  <c r="O2570"/>
  <c r="O2569"/>
  <c r="O2568"/>
  <c r="O2567"/>
  <c r="O2566"/>
  <c r="O2565"/>
  <c r="O2564"/>
  <c r="O2563"/>
  <c r="O2562"/>
  <c r="O2561"/>
  <c r="O2560"/>
  <c r="O2559"/>
  <c r="O2558"/>
  <c r="O2557"/>
  <c r="O2556"/>
  <c r="O2555"/>
  <c r="O2554"/>
  <c r="O2553"/>
  <c r="O2552"/>
  <c r="O2551"/>
  <c r="O2550"/>
  <c r="O2549"/>
  <c r="O2548"/>
  <c r="O2547"/>
  <c r="O2546"/>
  <c r="O2545"/>
  <c r="O2544"/>
  <c r="O2543"/>
  <c r="O2542"/>
  <c r="O2541"/>
  <c r="O2540"/>
  <c r="O2539"/>
  <c r="O2538"/>
  <c r="O2537"/>
  <c r="O2536"/>
  <c r="O2535"/>
  <c r="O2534"/>
  <c r="O2533"/>
  <c r="O2532"/>
  <c r="O2531"/>
  <c r="O2530"/>
  <c r="O2529"/>
  <c r="O2528"/>
  <c r="O2527"/>
  <c r="O2526"/>
  <c r="O2525"/>
  <c r="O2524"/>
  <c r="O2523"/>
  <c r="O2522"/>
  <c r="O2521"/>
  <c r="O2520"/>
  <c r="O2519"/>
  <c r="O2518"/>
  <c r="O2517"/>
  <c r="O2516"/>
  <c r="O2515"/>
  <c r="O2514"/>
  <c r="O2513"/>
  <c r="O2512"/>
  <c r="O2511"/>
  <c r="O2510"/>
  <c r="O2509"/>
  <c r="O2508"/>
  <c r="O2507"/>
  <c r="O2506"/>
  <c r="O2505"/>
  <c r="O2504"/>
  <c r="O2503"/>
  <c r="O2502"/>
  <c r="O2501"/>
  <c r="O2500"/>
  <c r="O2499"/>
  <c r="O2498"/>
  <c r="O2497"/>
  <c r="O2496"/>
  <c r="O2495"/>
  <c r="O2494"/>
  <c r="O2493"/>
  <c r="O2492"/>
  <c r="O2491"/>
  <c r="O2490"/>
  <c r="O2489"/>
  <c r="O2488"/>
  <c r="O2487"/>
  <c r="O2486"/>
  <c r="O2485"/>
  <c r="O2484"/>
  <c r="O2483"/>
  <c r="O2482"/>
  <c r="O2481"/>
  <c r="O2480"/>
  <c r="O2479"/>
  <c r="O2478"/>
  <c r="O2477"/>
  <c r="O2476"/>
  <c r="O2475"/>
  <c r="O2474"/>
  <c r="O2473"/>
  <c r="O2472"/>
  <c r="O2471"/>
  <c r="O2470"/>
  <c r="O2469"/>
  <c r="O2468"/>
  <c r="O2467"/>
  <c r="O2466"/>
  <c r="O2465"/>
  <c r="O2464"/>
  <c r="O2463"/>
  <c r="O2462"/>
  <c r="O2461"/>
  <c r="O2460"/>
  <c r="O2459"/>
  <c r="O2458"/>
  <c r="O2457"/>
  <c r="O2456"/>
  <c r="O2455"/>
  <c r="O2454"/>
  <c r="O2453"/>
  <c r="O2452"/>
  <c r="O2451"/>
  <c r="O2450"/>
  <c r="O2449"/>
  <c r="O2448"/>
  <c r="O2447"/>
  <c r="O2446"/>
  <c r="O2445"/>
  <c r="O2444"/>
  <c r="O2443"/>
  <c r="O2442"/>
  <c r="O2441"/>
  <c r="O2440"/>
  <c r="O2439"/>
  <c r="O2438"/>
  <c r="O2437"/>
  <c r="O2436"/>
  <c r="O2435"/>
  <c r="O2434"/>
  <c r="O2433"/>
  <c r="O2432"/>
  <c r="O2431"/>
  <c r="O2430"/>
  <c r="O2429"/>
  <c r="O2428"/>
  <c r="O2427"/>
  <c r="O2426"/>
  <c r="O2425"/>
  <c r="O2424"/>
  <c r="O2423"/>
  <c r="O2422"/>
  <c r="O2421"/>
  <c r="O2420"/>
  <c r="O2419"/>
  <c r="O2418"/>
  <c r="O2417"/>
  <c r="O2416"/>
  <c r="O2415"/>
  <c r="O2414"/>
  <c r="O2413"/>
  <c r="O2412"/>
  <c r="O2411"/>
  <c r="O2410"/>
  <c r="O2409"/>
  <c r="O2408"/>
  <c r="O2407"/>
  <c r="O2406"/>
  <c r="O2405"/>
  <c r="O2404"/>
  <c r="O2403"/>
  <c r="O2402"/>
  <c r="O2401"/>
  <c r="O2400"/>
  <c r="O2399"/>
  <c r="O2398"/>
  <c r="O2397"/>
  <c r="O2396"/>
  <c r="O2395"/>
  <c r="O2394"/>
  <c r="O2393"/>
  <c r="O2392"/>
  <c r="O2391"/>
  <c r="O2390"/>
  <c r="O2389"/>
  <c r="O2388"/>
  <c r="O2387"/>
  <c r="O2386"/>
  <c r="O2385"/>
  <c r="O2384"/>
  <c r="O2383"/>
  <c r="O2382"/>
  <c r="O2381"/>
  <c r="O2380"/>
  <c r="O2379"/>
  <c r="O2378"/>
  <c r="O2377"/>
  <c r="O2376"/>
  <c r="O2375"/>
  <c r="O2374"/>
  <c r="O2373"/>
  <c r="O2372"/>
  <c r="O2371"/>
  <c r="O2370"/>
  <c r="O2369"/>
  <c r="O2368"/>
  <c r="O2367"/>
  <c r="O2366"/>
  <c r="O2365"/>
  <c r="O2364"/>
  <c r="O2363"/>
  <c r="O2362"/>
  <c r="O2361"/>
  <c r="O2360"/>
  <c r="O2359"/>
  <c r="O2358"/>
  <c r="O2357"/>
  <c r="O2356"/>
  <c r="O2355"/>
  <c r="O2354"/>
  <c r="O2353"/>
  <c r="O2352"/>
  <c r="O2351"/>
  <c r="O2350"/>
  <c r="O2349"/>
  <c r="O2348"/>
  <c r="O2347"/>
  <c r="O2346"/>
  <c r="O2345"/>
  <c r="O2344"/>
  <c r="O2343"/>
  <c r="O2342"/>
  <c r="O2341"/>
  <c r="O2340"/>
  <c r="O2339"/>
  <c r="O2338"/>
  <c r="O2337"/>
  <c r="O2336"/>
  <c r="O2335"/>
  <c r="O2334"/>
  <c r="O2333"/>
  <c r="O2332"/>
  <c r="O2331"/>
  <c r="O2330"/>
  <c r="O2329"/>
  <c r="O2328"/>
  <c r="O2327"/>
  <c r="O2326"/>
  <c r="O2325"/>
  <c r="O2324"/>
  <c r="O2323"/>
  <c r="O2322"/>
  <c r="O2321"/>
  <c r="O2320"/>
  <c r="O2319"/>
  <c r="O2318"/>
  <c r="O2317"/>
  <c r="O2316"/>
  <c r="O2315"/>
  <c r="O2314"/>
  <c r="O2313"/>
  <c r="O2312"/>
  <c r="O2311"/>
  <c r="O2310"/>
  <c r="O2309"/>
  <c r="O2308"/>
  <c r="O2307"/>
  <c r="O2306"/>
  <c r="O2305"/>
  <c r="O2304"/>
  <c r="O2303"/>
  <c r="O2302"/>
  <c r="O2301"/>
  <c r="O2300"/>
  <c r="O2299"/>
  <c r="O2298"/>
  <c r="O2297"/>
  <c r="O2296"/>
  <c r="O2295"/>
  <c r="O2294"/>
  <c r="O2293"/>
  <c r="O2292"/>
  <c r="O2291"/>
  <c r="O2290"/>
  <c r="O2289"/>
  <c r="O2288"/>
  <c r="O2287"/>
  <c r="O2286"/>
  <c r="O2285"/>
  <c r="O2284"/>
  <c r="O2283"/>
  <c r="O2282"/>
  <c r="O2281"/>
  <c r="O2280"/>
  <c r="O2279"/>
  <c r="O2278"/>
  <c r="O2277"/>
  <c r="O2276"/>
  <c r="O2275"/>
  <c r="O2274"/>
  <c r="O2273"/>
  <c r="O2272"/>
  <c r="O2271"/>
  <c r="O2270"/>
  <c r="O2269"/>
  <c r="O2268"/>
  <c r="O2267"/>
  <c r="O2266"/>
  <c r="O2265"/>
  <c r="O2264"/>
  <c r="O2263"/>
  <c r="O2262"/>
  <c r="O2261"/>
  <c r="O2260"/>
  <c r="O2259"/>
  <c r="O2258"/>
  <c r="O2257"/>
  <c r="O2256"/>
  <c r="O2255"/>
  <c r="O2254"/>
  <c r="O2253"/>
  <c r="O2252"/>
  <c r="O2251"/>
  <c r="O2250"/>
  <c r="O2249"/>
  <c r="O2248"/>
  <c r="O2247"/>
  <c r="O2246"/>
  <c r="O2245"/>
  <c r="O2244"/>
  <c r="O2243"/>
  <c r="O2242"/>
  <c r="O2241"/>
  <c r="O2240"/>
  <c r="O2239"/>
  <c r="O2238"/>
  <c r="O2237"/>
  <c r="O2236"/>
  <c r="O2235"/>
  <c r="O2234"/>
  <c r="O2233"/>
  <c r="O2232"/>
  <c r="O2231"/>
  <c r="O2230"/>
  <c r="O2229"/>
  <c r="O2228"/>
  <c r="O2227"/>
  <c r="O2226"/>
  <c r="O2225"/>
  <c r="O2224"/>
  <c r="O2223"/>
  <c r="O2222"/>
  <c r="O2221"/>
  <c r="O2220"/>
  <c r="O2219"/>
  <c r="O2218"/>
  <c r="O2217"/>
  <c r="O2216"/>
  <c r="O2215"/>
  <c r="O2214"/>
  <c r="O2213"/>
  <c r="O2212"/>
  <c r="O2211"/>
  <c r="O2210"/>
  <c r="O2209"/>
  <c r="O2208"/>
  <c r="O2207"/>
  <c r="O2206"/>
  <c r="O2205"/>
  <c r="O2204"/>
  <c r="O2203"/>
  <c r="O2202"/>
  <c r="O2201"/>
  <c r="O2200"/>
  <c r="O2199"/>
  <c r="O2198"/>
  <c r="O2197"/>
  <c r="O2196"/>
  <c r="O2195"/>
  <c r="O2194"/>
  <c r="O2193"/>
  <c r="O2192"/>
  <c r="O2191"/>
  <c r="O2190"/>
  <c r="O2189"/>
  <c r="O2188"/>
  <c r="O2187"/>
  <c r="O2186"/>
  <c r="O2185"/>
  <c r="O2184"/>
  <c r="O2183"/>
  <c r="O2182"/>
  <c r="O2181"/>
  <c r="O2180"/>
  <c r="O2179"/>
  <c r="O2178"/>
  <c r="O2177"/>
  <c r="O2176"/>
  <c r="O2175"/>
  <c r="O2174"/>
  <c r="O2173"/>
  <c r="O2172"/>
  <c r="O2171"/>
  <c r="O2170"/>
  <c r="O2169"/>
  <c r="O2168"/>
  <c r="O2167"/>
  <c r="O2166"/>
  <c r="O2165"/>
  <c r="O2164"/>
  <c r="O2163"/>
  <c r="O2162"/>
  <c r="O2161"/>
  <c r="O2160"/>
  <c r="O2159"/>
  <c r="O2158"/>
  <c r="O2157"/>
  <c r="O2156"/>
  <c r="O2155"/>
  <c r="O2154"/>
  <c r="O2153"/>
  <c r="O2152"/>
  <c r="O2151"/>
  <c r="O2150"/>
  <c r="O2149"/>
  <c r="O2148"/>
  <c r="O2147"/>
  <c r="O2146"/>
  <c r="O2145"/>
  <c r="O2144"/>
  <c r="O2143"/>
  <c r="O2142"/>
  <c r="O2141"/>
  <c r="O2140"/>
  <c r="O2139"/>
  <c r="O2138"/>
  <c r="O2137"/>
  <c r="O2136"/>
  <c r="O2135"/>
  <c r="O2134"/>
  <c r="O2133"/>
  <c r="O2132"/>
  <c r="O2131"/>
  <c r="O2130"/>
  <c r="O2129"/>
  <c r="O2128"/>
  <c r="O2127"/>
  <c r="O2126"/>
  <c r="O2125"/>
  <c r="O2124"/>
  <c r="O2123"/>
  <c r="O2122"/>
  <c r="O2121"/>
  <c r="O2120"/>
  <c r="O2119"/>
  <c r="O2118"/>
  <c r="O2117"/>
  <c r="O2116"/>
  <c r="O2115"/>
  <c r="O2114"/>
  <c r="O2113"/>
  <c r="O2112"/>
  <c r="O2111"/>
  <c r="O2110"/>
  <c r="O2109"/>
  <c r="O2108"/>
  <c r="O2107"/>
  <c r="O2106"/>
  <c r="O2105"/>
  <c r="O2104"/>
  <c r="O2103"/>
  <c r="O2102"/>
  <c r="O2101"/>
  <c r="O2100"/>
  <c r="O2099"/>
  <c r="O2098"/>
  <c r="O2097"/>
  <c r="O2096"/>
  <c r="O2095"/>
  <c r="O2094"/>
  <c r="O2093"/>
  <c r="O2092"/>
  <c r="O2091"/>
  <c r="O2090"/>
  <c r="O2089"/>
  <c r="O2088"/>
  <c r="O2087"/>
  <c r="O2086"/>
  <c r="O2085"/>
  <c r="O2084"/>
  <c r="O2083"/>
  <c r="O2082"/>
  <c r="O2081"/>
  <c r="O2080"/>
  <c r="O2079"/>
  <c r="O2078"/>
  <c r="O2077"/>
  <c r="O2076"/>
  <c r="O2075"/>
  <c r="O2074"/>
  <c r="O2073"/>
  <c r="O2072"/>
  <c r="O2071"/>
  <c r="O2070"/>
  <c r="O2069"/>
  <c r="O2068"/>
  <c r="O2067"/>
  <c r="O2066"/>
  <c r="O2065"/>
  <c r="O2064"/>
  <c r="O2063"/>
  <c r="O2062"/>
  <c r="O2061"/>
  <c r="O2060"/>
  <c r="O2059"/>
  <c r="O2058"/>
  <c r="O2057"/>
  <c r="O2056"/>
  <c r="O2055"/>
  <c r="O2054"/>
  <c r="O2053"/>
  <c r="O2052"/>
  <c r="O2051"/>
  <c r="O2050"/>
  <c r="O2049"/>
  <c r="O2048"/>
  <c r="O2047"/>
  <c r="O2046"/>
  <c r="O2045"/>
  <c r="O2044"/>
  <c r="O2043"/>
  <c r="O2042"/>
  <c r="O2041"/>
  <c r="O2040"/>
  <c r="O2039"/>
  <c r="O2038"/>
  <c r="O2037"/>
  <c r="O2036"/>
  <c r="O2035"/>
  <c r="O2034"/>
  <c r="O2033"/>
  <c r="O2032"/>
  <c r="O2031"/>
  <c r="O2030"/>
  <c r="O2029"/>
  <c r="O2028"/>
  <c r="O2027"/>
  <c r="O2026"/>
  <c r="O2025"/>
  <c r="O2024"/>
  <c r="O2023"/>
  <c r="O2022"/>
  <c r="O2021"/>
  <c r="O2020"/>
  <c r="O2019"/>
  <c r="O2018"/>
  <c r="O2017"/>
  <c r="O2016"/>
  <c r="O2015"/>
  <c r="O2014"/>
  <c r="O2013"/>
  <c r="O2012"/>
  <c r="O2011"/>
  <c r="O2010"/>
  <c r="O2009"/>
  <c r="O2008"/>
  <c r="O2007"/>
  <c r="O2006"/>
  <c r="O2005"/>
  <c r="O2004"/>
  <c r="O2003"/>
  <c r="O2002"/>
  <c r="O2001"/>
  <c r="O2000"/>
  <c r="O1999"/>
  <c r="O1998"/>
  <c r="O1997"/>
  <c r="O1996"/>
  <c r="O1995"/>
  <c r="O1994"/>
  <c r="O1993"/>
  <c r="O1992"/>
  <c r="O1991"/>
  <c r="O1990"/>
  <c r="O1989"/>
  <c r="O1988"/>
  <c r="O1987"/>
  <c r="O1986"/>
  <c r="O1985"/>
  <c r="O1984"/>
  <c r="O1983"/>
  <c r="O1982"/>
  <c r="O1981"/>
  <c r="O1980"/>
  <c r="O1979"/>
  <c r="O1978"/>
  <c r="O1977"/>
  <c r="O1976"/>
  <c r="O1975"/>
  <c r="O1974"/>
  <c r="O1973"/>
  <c r="O1972"/>
  <c r="O1971"/>
  <c r="O1970"/>
  <c r="O1969"/>
  <c r="O1968"/>
  <c r="O1967"/>
  <c r="O1966"/>
  <c r="O1965"/>
  <c r="O1964"/>
  <c r="O1963"/>
  <c r="O1962"/>
  <c r="O1961"/>
  <c r="O1960"/>
  <c r="O1959"/>
  <c r="O1958"/>
  <c r="O1957"/>
  <c r="O1956"/>
  <c r="O1955"/>
  <c r="O1954"/>
  <c r="O1953"/>
  <c r="O1952"/>
  <c r="O1951"/>
  <c r="O1950"/>
  <c r="O1949"/>
  <c r="O1948"/>
  <c r="O1947"/>
  <c r="O1946"/>
  <c r="O1945"/>
  <c r="O1944"/>
  <c r="O1943"/>
  <c r="O1942"/>
  <c r="O1941"/>
  <c r="O1940"/>
  <c r="O1939"/>
  <c r="O1938"/>
  <c r="O1937"/>
  <c r="O1936"/>
  <c r="O1935"/>
  <c r="O1934"/>
  <c r="O1933"/>
  <c r="O1932"/>
  <c r="O1931"/>
  <c r="O1930"/>
  <c r="O1929"/>
  <c r="O1928"/>
  <c r="O1927"/>
  <c r="O1926"/>
  <c r="O1925"/>
  <c r="O1924"/>
  <c r="O1923"/>
  <c r="O1922"/>
  <c r="O1921"/>
  <c r="O1920"/>
  <c r="O1919"/>
  <c r="O1918"/>
  <c r="O1917"/>
  <c r="O1916"/>
  <c r="O1915"/>
  <c r="O1914"/>
  <c r="O1913"/>
  <c r="O1912"/>
  <c r="O1911"/>
  <c r="O1910"/>
  <c r="O1909"/>
  <c r="O1908"/>
  <c r="O1907"/>
  <c r="O1906"/>
  <c r="O1905"/>
  <c r="O1904"/>
  <c r="O1903"/>
  <c r="O1902"/>
  <c r="O1901"/>
  <c r="O1900"/>
  <c r="O1899"/>
  <c r="O1898"/>
  <c r="O1897"/>
  <c r="O1896"/>
  <c r="O1895"/>
  <c r="O1894"/>
  <c r="O1893"/>
  <c r="O1892"/>
  <c r="O1891"/>
  <c r="O1890"/>
  <c r="O1889"/>
  <c r="O1888"/>
  <c r="O1887"/>
  <c r="O1886"/>
  <c r="O1885"/>
  <c r="O1884"/>
  <c r="O1883"/>
  <c r="O1882"/>
  <c r="O1881"/>
  <c r="O1880"/>
  <c r="O1879"/>
  <c r="O1878"/>
  <c r="O1877"/>
  <c r="O1876"/>
  <c r="O1875"/>
  <c r="O1874"/>
  <c r="O1873"/>
  <c r="O1872"/>
  <c r="O1871"/>
  <c r="O1870"/>
  <c r="O1869"/>
  <c r="O1868"/>
  <c r="O1867"/>
  <c r="O1866"/>
  <c r="O1865"/>
  <c r="O1864"/>
  <c r="O1863"/>
  <c r="O1862"/>
  <c r="O1861"/>
  <c r="O1860"/>
  <c r="O1859"/>
  <c r="O1858"/>
  <c r="O1857"/>
  <c r="O1856"/>
  <c r="O1855"/>
  <c r="O1854"/>
  <c r="O1853"/>
  <c r="O1852"/>
  <c r="O1851"/>
  <c r="O1850"/>
  <c r="O1849"/>
  <c r="O1848"/>
  <c r="O1847"/>
  <c r="O1846"/>
  <c r="O1845"/>
  <c r="O1844"/>
  <c r="O1843"/>
  <c r="O1842"/>
  <c r="O1841"/>
  <c r="O1840"/>
  <c r="O1839"/>
  <c r="O1838"/>
  <c r="O1837"/>
  <c r="O1836"/>
  <c r="O1835"/>
  <c r="O1834"/>
  <c r="O1833"/>
  <c r="O1832"/>
  <c r="O1831"/>
  <c r="O1830"/>
  <c r="O1829"/>
  <c r="O1828"/>
  <c r="O1827"/>
  <c r="O1826"/>
  <c r="O1825"/>
  <c r="O1824"/>
  <c r="O1823"/>
  <c r="O1822"/>
  <c r="O1821"/>
  <c r="O1820"/>
  <c r="O1819"/>
  <c r="O1818"/>
  <c r="O1817"/>
  <c r="O1816"/>
  <c r="O1815"/>
  <c r="O1814"/>
  <c r="O1813"/>
  <c r="O1812"/>
  <c r="O1811"/>
  <c r="O1810"/>
  <c r="O1809"/>
  <c r="O1808"/>
  <c r="O1807"/>
  <c r="O1806"/>
  <c r="O1805"/>
  <c r="O1804"/>
  <c r="O1803"/>
  <c r="O1802"/>
  <c r="O1801"/>
  <c r="O1800"/>
  <c r="O1799"/>
  <c r="O1798"/>
  <c r="O1797"/>
  <c r="O1796"/>
  <c r="O1795"/>
  <c r="O1794"/>
  <c r="O1793"/>
  <c r="O1792"/>
  <c r="O1791"/>
  <c r="O1790"/>
  <c r="O1789"/>
  <c r="O1788"/>
  <c r="O1787"/>
  <c r="O1786"/>
  <c r="O1785"/>
  <c r="O1784"/>
  <c r="O1783"/>
  <c r="O1782"/>
  <c r="O1781"/>
  <c r="O1780"/>
  <c r="O1779"/>
  <c r="O1778"/>
  <c r="O1777"/>
  <c r="O1776"/>
  <c r="O1775"/>
  <c r="O1774"/>
  <c r="O1773"/>
  <c r="O1772"/>
  <c r="O1771"/>
  <c r="O1770"/>
  <c r="O1769"/>
  <c r="O1768"/>
  <c r="O1767"/>
  <c r="O1766"/>
  <c r="O1765"/>
  <c r="O1764"/>
  <c r="O1763"/>
  <c r="O1762"/>
  <c r="O1761"/>
  <c r="O1760"/>
  <c r="O1759"/>
  <c r="O1758"/>
  <c r="O1757"/>
  <c r="O1756"/>
  <c r="O1755"/>
  <c r="O1754"/>
  <c r="O1753"/>
  <c r="O1752"/>
  <c r="O1751"/>
  <c r="O1750"/>
  <c r="O1749"/>
  <c r="O1748"/>
  <c r="O1747"/>
  <c r="O1746"/>
  <c r="O1745"/>
  <c r="O1744"/>
  <c r="O1743"/>
  <c r="O1742"/>
  <c r="O1741"/>
  <c r="O1740"/>
  <c r="O1739"/>
  <c r="O1738"/>
  <c r="O1737"/>
  <c r="O1736"/>
  <c r="O1735"/>
  <c r="O1734"/>
  <c r="O1733"/>
  <c r="O1732"/>
  <c r="O1731"/>
  <c r="O1730"/>
  <c r="O1729"/>
  <c r="O1728"/>
  <c r="O1727"/>
  <c r="O1726"/>
  <c r="O1725"/>
  <c r="O1724"/>
  <c r="O1723"/>
  <c r="O1722"/>
  <c r="O1721"/>
  <c r="O1720"/>
  <c r="O1719"/>
  <c r="O1718"/>
  <c r="O1717"/>
  <c r="O1716"/>
  <c r="O1715"/>
  <c r="O1714"/>
  <c r="O1713"/>
  <c r="O1712"/>
  <c r="O1711"/>
  <c r="O1710"/>
  <c r="O1709"/>
  <c r="O1708"/>
  <c r="O1707"/>
  <c r="O1706"/>
  <c r="O1705"/>
  <c r="O1704"/>
  <c r="O1703"/>
  <c r="O1702"/>
  <c r="O1701"/>
  <c r="O1700"/>
  <c r="O1699"/>
  <c r="O1698"/>
  <c r="O1697"/>
  <c r="O1696"/>
  <c r="O1695"/>
  <c r="O1694"/>
  <c r="O1693"/>
  <c r="O1692"/>
  <c r="O1691"/>
  <c r="O1690"/>
  <c r="O1689"/>
  <c r="O1688"/>
  <c r="O1687"/>
  <c r="O1686"/>
  <c r="O1685"/>
  <c r="O1684"/>
  <c r="O1683"/>
  <c r="O1682"/>
  <c r="O1681"/>
  <c r="O1680"/>
  <c r="O1679"/>
  <c r="O1678"/>
  <c r="O1677"/>
  <c r="O1676"/>
  <c r="O1675"/>
  <c r="O1674"/>
  <c r="O1673"/>
  <c r="O1672"/>
  <c r="O1671"/>
  <c r="O1670"/>
  <c r="O1669"/>
  <c r="O1668"/>
  <c r="O1667"/>
  <c r="O1666"/>
  <c r="O1665"/>
  <c r="O1664"/>
  <c r="O1663"/>
  <c r="O1662"/>
  <c r="O1661"/>
  <c r="O1660"/>
  <c r="O1659"/>
  <c r="O1658"/>
  <c r="O1657"/>
  <c r="O1656"/>
  <c r="O1655"/>
  <c r="O1654"/>
  <c r="O1653"/>
  <c r="O1652"/>
  <c r="O1651"/>
  <c r="O1650"/>
  <c r="O1649"/>
  <c r="O1648"/>
  <c r="O1647"/>
  <c r="O1646"/>
  <c r="O1645"/>
  <c r="O1644"/>
  <c r="O1643"/>
  <c r="O1642"/>
  <c r="O1641"/>
  <c r="O1640"/>
  <c r="O1639"/>
  <c r="O1638"/>
  <c r="O1637"/>
  <c r="O1636"/>
  <c r="O1635"/>
  <c r="O1634"/>
  <c r="O1633"/>
  <c r="O1632"/>
  <c r="O1631"/>
  <c r="O1630"/>
  <c r="O1629"/>
  <c r="O1628"/>
  <c r="O1627"/>
  <c r="O1626"/>
  <c r="O1625"/>
  <c r="O1624"/>
  <c r="O1623"/>
  <c r="O1622"/>
  <c r="O1621"/>
  <c r="O1620"/>
  <c r="O1619"/>
  <c r="O1618"/>
  <c r="O1617"/>
  <c r="O1616"/>
  <c r="O1615"/>
  <c r="O1614"/>
  <c r="O1613"/>
  <c r="O1612"/>
  <c r="O1611"/>
  <c r="O1610"/>
  <c r="O1609"/>
  <c r="O1608"/>
  <c r="O1607"/>
  <c r="O1606"/>
  <c r="O1605"/>
  <c r="O1604"/>
  <c r="O1603"/>
  <c r="O1602"/>
  <c r="O1601"/>
  <c r="O1600"/>
  <c r="O1599"/>
  <c r="O1598"/>
  <c r="O1597"/>
  <c r="O1596"/>
  <c r="O1595"/>
  <c r="O1594"/>
  <c r="O1593"/>
  <c r="O1592"/>
  <c r="O1591"/>
  <c r="O1590"/>
  <c r="O1589"/>
  <c r="O1588"/>
  <c r="O1587"/>
  <c r="O1586"/>
  <c r="O1585"/>
  <c r="O1584"/>
  <c r="O1583"/>
  <c r="O1582"/>
  <c r="O1581"/>
  <c r="O1580"/>
  <c r="O1579"/>
  <c r="O1578"/>
  <c r="O1577"/>
  <c r="O1576"/>
  <c r="O1575"/>
  <c r="O1574"/>
  <c r="O1573"/>
  <c r="O1572"/>
  <c r="O1571"/>
  <c r="O1570"/>
  <c r="O1569"/>
  <c r="O1568"/>
  <c r="O1567"/>
  <c r="O1566"/>
  <c r="O1565"/>
  <c r="O1564"/>
  <c r="O1563"/>
  <c r="O1562"/>
  <c r="O1561"/>
  <c r="O1560"/>
  <c r="O1559"/>
  <c r="O1558"/>
  <c r="O1557"/>
  <c r="O1556"/>
  <c r="O1555"/>
  <c r="O1554"/>
  <c r="O1553"/>
  <c r="O1552"/>
  <c r="O1551"/>
  <c r="O1550"/>
  <c r="O1549"/>
  <c r="O1548"/>
  <c r="O1547"/>
  <c r="O1546"/>
  <c r="O1545"/>
  <c r="O1544"/>
  <c r="O1543"/>
  <c r="O1542"/>
  <c r="O1541"/>
  <c r="O1540"/>
  <c r="O1539"/>
  <c r="O1538"/>
  <c r="O1537"/>
  <c r="O1536"/>
  <c r="O1535"/>
  <c r="O1534"/>
  <c r="O1533"/>
  <c r="O1532"/>
  <c r="O1531"/>
  <c r="O1530"/>
  <c r="O1529"/>
  <c r="O1528"/>
  <c r="O1527"/>
  <c r="O1526"/>
  <c r="O1525"/>
  <c r="O1524"/>
  <c r="O1523"/>
  <c r="O1522"/>
  <c r="O1521"/>
  <c r="O1520"/>
  <c r="O1519"/>
  <c r="O1518"/>
  <c r="O1517"/>
  <c r="O1516"/>
  <c r="O1515"/>
  <c r="O1514"/>
  <c r="O1513"/>
  <c r="O1512"/>
  <c r="O1511"/>
  <c r="O1510"/>
  <c r="O1509"/>
  <c r="O1508"/>
  <c r="O1507"/>
  <c r="O1506"/>
  <c r="O1505"/>
  <c r="O1504"/>
  <c r="O1503"/>
  <c r="O1502"/>
  <c r="O1501"/>
  <c r="O1500"/>
  <c r="O1499"/>
  <c r="O1498"/>
  <c r="O1497"/>
  <c r="O1496"/>
  <c r="O1495"/>
  <c r="O1494"/>
  <c r="O1493"/>
  <c r="O1492"/>
  <c r="O1491"/>
  <c r="O1490"/>
  <c r="O1489"/>
  <c r="O1488"/>
  <c r="O1487"/>
  <c r="O1486"/>
  <c r="O1485"/>
  <c r="O1484"/>
  <c r="O1483"/>
  <c r="O1482"/>
  <c r="O1481"/>
  <c r="O1480"/>
  <c r="O1479"/>
  <c r="O1478"/>
  <c r="O1477"/>
  <c r="O1476"/>
  <c r="O1475"/>
  <c r="O1474"/>
  <c r="O1473"/>
  <c r="O1472"/>
  <c r="O1471"/>
  <c r="O1470"/>
  <c r="O1469"/>
  <c r="O1468"/>
  <c r="O1467"/>
  <c r="O1466"/>
  <c r="O1465"/>
  <c r="O1464"/>
  <c r="O1463"/>
  <c r="O1462"/>
  <c r="O1461"/>
  <c r="O1460"/>
  <c r="O1459"/>
  <c r="O1458"/>
  <c r="O1457"/>
  <c r="O1456"/>
  <c r="O1455"/>
  <c r="O1454"/>
  <c r="O1453"/>
  <c r="O1452"/>
  <c r="O1451"/>
  <c r="O1450"/>
  <c r="O1449"/>
  <c r="O1448"/>
  <c r="O1447"/>
  <c r="O1446"/>
  <c r="O1445"/>
  <c r="O1444"/>
  <c r="O1443"/>
  <c r="O1442"/>
  <c r="O1441"/>
  <c r="O1440"/>
  <c r="O1439"/>
  <c r="O1438"/>
  <c r="O1437"/>
  <c r="O1436"/>
  <c r="O1435"/>
  <c r="O1434"/>
  <c r="O1433"/>
  <c r="O1432"/>
  <c r="O1431"/>
  <c r="O1430"/>
  <c r="O1429"/>
  <c r="O1428"/>
  <c r="O1427"/>
  <c r="O1426"/>
  <c r="O1425"/>
  <c r="O1424"/>
  <c r="O1423"/>
  <c r="O1422"/>
  <c r="O1421"/>
  <c r="O1420"/>
  <c r="O1419"/>
  <c r="O1418"/>
  <c r="O1417"/>
  <c r="O1416"/>
  <c r="O1415"/>
  <c r="O1414"/>
  <c r="O1413"/>
  <c r="O1412"/>
  <c r="O1411"/>
  <c r="O1410"/>
  <c r="O1409"/>
  <c r="O1408"/>
  <c r="O1407"/>
  <c r="O1406"/>
  <c r="O1405"/>
  <c r="O1404"/>
  <c r="O1403"/>
  <c r="O1402"/>
  <c r="O1401"/>
  <c r="O1400"/>
  <c r="O1399"/>
  <c r="O1398"/>
  <c r="O1397"/>
  <c r="O1396"/>
  <c r="O1395"/>
  <c r="O1394"/>
  <c r="O1393"/>
  <c r="O1392"/>
  <c r="O1391"/>
  <c r="O1390"/>
  <c r="O1389"/>
  <c r="O1388"/>
  <c r="O1387"/>
  <c r="O1386"/>
  <c r="O1385"/>
  <c r="O1384"/>
  <c r="O1383"/>
  <c r="O1382"/>
  <c r="O1381"/>
  <c r="O1380"/>
  <c r="O1379"/>
  <c r="O1378"/>
  <c r="O1377"/>
  <c r="O1376"/>
  <c r="O1375"/>
  <c r="O1374"/>
  <c r="O1373"/>
  <c r="O1372"/>
  <c r="O1371"/>
  <c r="O1370"/>
  <c r="O1369"/>
  <c r="O1368"/>
  <c r="O1367"/>
  <c r="O1366"/>
  <c r="O1365"/>
  <c r="O1364"/>
  <c r="O1363"/>
  <c r="O1362"/>
  <c r="O1361"/>
  <c r="O1360"/>
  <c r="O1359"/>
  <c r="O1358"/>
  <c r="O1357"/>
  <c r="O1356"/>
  <c r="O1355"/>
  <c r="O1354"/>
  <c r="O1353"/>
  <c r="O1352"/>
  <c r="O1351"/>
  <c r="O1350"/>
  <c r="O1349"/>
  <c r="O1348"/>
  <c r="O1347"/>
  <c r="O1346"/>
  <c r="O1345"/>
  <c r="O1344"/>
  <c r="O1343"/>
  <c r="O1342"/>
  <c r="O1341"/>
  <c r="O1340"/>
  <c r="O1339"/>
  <c r="O1338"/>
  <c r="O1337"/>
  <c r="O1336"/>
  <c r="O1335"/>
  <c r="O1334"/>
  <c r="O1333"/>
  <c r="O1332"/>
  <c r="O1331"/>
  <c r="O1330"/>
  <c r="O1329"/>
  <c r="O1328"/>
  <c r="O1327"/>
  <c r="O1326"/>
  <c r="O1325"/>
  <c r="O1324"/>
  <c r="O1323"/>
  <c r="O1322"/>
  <c r="O1321"/>
  <c r="O1320"/>
  <c r="O1319"/>
  <c r="O1318"/>
  <c r="O1317"/>
  <c r="O1316"/>
  <c r="O1315"/>
  <c r="O1314"/>
  <c r="O1313"/>
  <c r="O1312"/>
  <c r="O1311"/>
  <c r="O1310"/>
  <c r="O1309"/>
  <c r="O1308"/>
  <c r="O1307"/>
  <c r="O1306"/>
  <c r="O1305"/>
  <c r="O1304"/>
  <c r="O1303"/>
  <c r="O1302"/>
  <c r="O1301"/>
  <c r="O1300"/>
  <c r="O1299"/>
  <c r="O1298"/>
  <c r="O1297"/>
  <c r="O1296"/>
  <c r="O1295"/>
  <c r="O1294"/>
  <c r="O1293"/>
  <c r="O1292"/>
  <c r="O1291"/>
  <c r="O1290"/>
  <c r="O1289"/>
  <c r="O1288"/>
  <c r="O1287"/>
  <c r="O1286"/>
  <c r="O1285"/>
  <c r="O1284"/>
  <c r="O1283"/>
  <c r="O1282"/>
  <c r="O1281"/>
  <c r="O1280"/>
  <c r="O1279"/>
  <c r="O1278"/>
  <c r="O1277"/>
  <c r="O1276"/>
  <c r="O1275"/>
  <c r="O1274"/>
  <c r="O1273"/>
  <c r="O1272"/>
  <c r="O1271"/>
  <c r="O1270"/>
  <c r="O1269"/>
  <c r="O1268"/>
  <c r="O1267"/>
  <c r="O1266"/>
  <c r="O1265"/>
  <c r="O1264"/>
  <c r="O1263"/>
  <c r="O1262"/>
  <c r="O1261"/>
  <c r="O1260"/>
  <c r="O1259"/>
  <c r="O1258"/>
  <c r="O1257"/>
  <c r="O1256"/>
  <c r="O1255"/>
  <c r="O1254"/>
  <c r="O1253"/>
  <c r="O1252"/>
  <c r="O1251"/>
  <c r="O1250"/>
  <c r="O1249"/>
  <c r="O1248"/>
  <c r="O1247"/>
  <c r="O1246"/>
  <c r="O1245"/>
  <c r="O1244"/>
  <c r="O1243"/>
  <c r="O1242"/>
  <c r="O1241"/>
  <c r="O1240"/>
  <c r="O1239"/>
  <c r="O1238"/>
  <c r="O1237"/>
  <c r="O1236"/>
  <c r="O1235"/>
  <c r="O1234"/>
  <c r="O1233"/>
  <c r="O1232"/>
  <c r="O1231"/>
  <c r="O1230"/>
  <c r="O1229"/>
  <c r="O1228"/>
  <c r="O1227"/>
  <c r="O1226"/>
  <c r="O1225"/>
  <c r="O1224"/>
  <c r="O1223"/>
  <c r="O1222"/>
  <c r="O1221"/>
  <c r="O1220"/>
  <c r="O1219"/>
  <c r="O1218"/>
  <c r="O1217"/>
  <c r="O1216"/>
  <c r="O1215"/>
  <c r="O1214"/>
  <c r="O1213"/>
  <c r="O1212"/>
  <c r="O1211"/>
  <c r="O1210"/>
  <c r="O1209"/>
  <c r="O1208"/>
  <c r="O1207"/>
  <c r="O1206"/>
  <c r="O1205"/>
  <c r="O1204"/>
  <c r="O1203"/>
  <c r="O1202"/>
  <c r="O1201"/>
  <c r="O1200"/>
  <c r="O1199"/>
  <c r="O1198"/>
  <c r="O1197"/>
  <c r="O1196"/>
  <c r="O1195"/>
  <c r="O1194"/>
  <c r="O1193"/>
  <c r="O1192"/>
  <c r="O1191"/>
  <c r="O1190"/>
  <c r="O1189"/>
  <c r="O1188"/>
  <c r="O1187"/>
  <c r="O1186"/>
  <c r="O1185"/>
  <c r="O1184"/>
  <c r="O1183"/>
  <c r="O1182"/>
  <c r="O1181"/>
  <c r="O1180"/>
  <c r="O1179"/>
  <c r="O1178"/>
  <c r="O1177"/>
  <c r="O1176"/>
  <c r="O1175"/>
  <c r="O1174"/>
  <c r="O1173"/>
  <c r="O1172"/>
  <c r="O1171"/>
  <c r="O1170"/>
  <c r="O1169"/>
  <c r="O1168"/>
  <c r="O1167"/>
  <c r="O1166"/>
  <c r="O1165"/>
  <c r="O1164"/>
  <c r="O1163"/>
  <c r="O1162"/>
  <c r="O1161"/>
  <c r="O1160"/>
  <c r="O1159"/>
  <c r="O1158"/>
  <c r="O1157"/>
  <c r="O1156"/>
  <c r="O1155"/>
  <c r="O1154"/>
  <c r="O1153"/>
  <c r="O1152"/>
  <c r="O1151"/>
  <c r="O1150"/>
  <c r="O1149"/>
  <c r="O1148"/>
  <c r="O1147"/>
  <c r="O1146"/>
  <c r="O1145"/>
  <c r="O1144"/>
  <c r="O1143"/>
  <c r="O1142"/>
  <c r="O1141"/>
  <c r="O1140"/>
  <c r="O1139"/>
  <c r="O1138"/>
  <c r="O1137"/>
  <c r="O1136"/>
  <c r="O1135"/>
  <c r="O1134"/>
  <c r="O1133"/>
  <c r="O1132"/>
  <c r="O1131"/>
  <c r="O1130"/>
  <c r="O1129"/>
  <c r="O1128"/>
  <c r="O1127"/>
  <c r="O1126"/>
  <c r="O1125"/>
  <c r="O1124"/>
  <c r="O1123"/>
  <c r="O1122"/>
  <c r="O1121"/>
  <c r="O1120"/>
  <c r="O1119"/>
  <c r="O1118"/>
  <c r="O1117"/>
  <c r="O1116"/>
  <c r="O1115"/>
  <c r="O1114"/>
  <c r="O1113"/>
  <c r="O1112"/>
  <c r="O1111"/>
  <c r="O1110"/>
  <c r="O1109"/>
  <c r="O1108"/>
  <c r="O1107"/>
  <c r="O1106"/>
  <c r="O1105"/>
  <c r="O1104"/>
  <c r="O1103"/>
  <c r="O1102"/>
  <c r="O1101"/>
  <c r="O1100"/>
  <c r="O1099"/>
  <c r="O1098"/>
  <c r="O1097"/>
  <c r="O1096"/>
  <c r="O1095"/>
  <c r="O1094"/>
  <c r="O1093"/>
  <c r="O1092"/>
  <c r="O1091"/>
  <c r="O1090"/>
  <c r="O1089"/>
  <c r="O1088"/>
  <c r="O1087"/>
  <c r="O1086"/>
  <c r="O1085"/>
  <c r="O1084"/>
  <c r="O1083"/>
  <c r="O1082"/>
  <c r="O1081"/>
  <c r="O1080"/>
  <c r="O1079"/>
  <c r="O1078"/>
  <c r="O1077"/>
  <c r="O1076"/>
  <c r="O1075"/>
  <c r="O1074"/>
  <c r="O1073"/>
  <c r="O1072"/>
  <c r="O1071"/>
  <c r="O1070"/>
  <c r="O1069"/>
  <c r="O1068"/>
  <c r="O1067"/>
  <c r="O1066"/>
  <c r="O1065"/>
  <c r="O1064"/>
  <c r="O1063"/>
  <c r="O1062"/>
  <c r="O1061"/>
  <c r="O1060"/>
  <c r="O1059"/>
  <c r="O1058"/>
  <c r="O1057"/>
  <c r="O1056"/>
  <c r="O1055"/>
  <c r="O1054"/>
  <c r="O1053"/>
  <c r="O1052"/>
  <c r="O1051"/>
  <c r="O1050"/>
  <c r="O1049"/>
  <c r="O1048"/>
  <c r="O1047"/>
  <c r="O1046"/>
  <c r="O1045"/>
  <c r="O1044"/>
  <c r="O1043"/>
  <c r="O1042"/>
  <c r="O1041"/>
  <c r="O1040"/>
  <c r="O1039"/>
  <c r="O1038"/>
  <c r="O1037"/>
  <c r="O1036"/>
  <c r="O1035"/>
  <c r="O1034"/>
  <c r="O1033"/>
  <c r="O1032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4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A1" l="1"/>
  <c r="Q2713" l="1"/>
  <c r="Q2712"/>
  <c r="Q2711"/>
  <c r="Q2710"/>
  <c r="Q2709"/>
  <c r="Q2708"/>
  <c r="Q2707"/>
  <c r="Q2706"/>
  <c r="Q2705"/>
  <c r="Q2704"/>
  <c r="Q2703"/>
  <c r="Q2702"/>
  <c r="Q2701"/>
  <c r="Q2700"/>
  <c r="Q2699"/>
  <c r="Q2698"/>
  <c r="Q2697"/>
  <c r="Q2696"/>
  <c r="Q2695"/>
  <c r="Q2694"/>
  <c r="Q2693"/>
  <c r="Q2692"/>
  <c r="Q2691"/>
  <c r="Q2690"/>
  <c r="Q2689"/>
  <c r="Q2688"/>
  <c r="Q2687"/>
  <c r="Q2686"/>
  <c r="Q2685"/>
  <c r="Q2684"/>
  <c r="Q2683"/>
  <c r="Q2682"/>
  <c r="Q2681"/>
  <c r="Q2680"/>
  <c r="Q2679"/>
  <c r="Q2678"/>
  <c r="Q2677"/>
  <c r="Q2676"/>
  <c r="Q2675"/>
  <c r="Q2674"/>
  <c r="Q2673"/>
  <c r="Q2672"/>
  <c r="Q2671"/>
  <c r="Q2670"/>
  <c r="Q2669"/>
  <c r="Q2668"/>
  <c r="Q2667"/>
  <c r="Q2666"/>
  <c r="Q2665"/>
  <c r="Q2664"/>
  <c r="Q2663"/>
  <c r="Q2662"/>
  <c r="Q2661"/>
  <c r="Q2660"/>
  <c r="Q2659"/>
  <c r="Q2658"/>
  <c r="Q2657"/>
  <c r="Q2656"/>
  <c r="Q2655"/>
  <c r="Q2654"/>
  <c r="Q2653"/>
  <c r="Q2652"/>
  <c r="Q2651"/>
  <c r="Q2650"/>
  <c r="Q2649"/>
  <c r="Q2648"/>
  <c r="Q2647"/>
  <c r="Q2646"/>
  <c r="Q2645"/>
  <c r="Q2644"/>
  <c r="Q2643"/>
  <c r="Q2642"/>
  <c r="Q2641"/>
  <c r="Q2640"/>
  <c r="Q2639"/>
  <c r="Q2638"/>
  <c r="Q2637"/>
  <c r="Q2636"/>
  <c r="Q2635"/>
  <c r="Q2634"/>
  <c r="Q2633"/>
  <c r="Q2632"/>
  <c r="Q2631"/>
  <c r="Q2630"/>
  <c r="Q2629"/>
  <c r="Q2628"/>
  <c r="Q2627"/>
  <c r="Q2626"/>
  <c r="Q2625"/>
  <c r="Q2624"/>
  <c r="Q2623"/>
  <c r="Q2622"/>
  <c r="Q2621"/>
  <c r="Q2620"/>
  <c r="Q2619"/>
  <c r="Q2618"/>
  <c r="Q2617"/>
  <c r="Q2616"/>
  <c r="Q2615"/>
  <c r="Q2614"/>
  <c r="Q2613"/>
  <c r="Q2612"/>
  <c r="Q2611"/>
  <c r="Q2610"/>
  <c r="Q2609"/>
  <c r="Q2608"/>
  <c r="Q2607"/>
  <c r="Q2606"/>
  <c r="Q2605"/>
  <c r="Q2604"/>
  <c r="Q2603"/>
  <c r="Q2602"/>
  <c r="Q2601"/>
  <c r="Q2600"/>
  <c r="Q2599"/>
  <c r="Q2598"/>
  <c r="Q2597"/>
  <c r="Q2596"/>
  <c r="Q2595"/>
  <c r="Q2594"/>
  <c r="Q2593"/>
  <c r="Q2592"/>
  <c r="Q2591"/>
  <c r="Q2590"/>
  <c r="Q2589"/>
  <c r="Q2588"/>
  <c r="Q2587"/>
  <c r="Q2586"/>
  <c r="Q2585"/>
  <c r="Q2584"/>
  <c r="Q2583"/>
  <c r="Q2582"/>
  <c r="Q2581"/>
  <c r="Q2580"/>
  <c r="Q2579"/>
  <c r="Q2578"/>
  <c r="Q2577"/>
  <c r="Q2576"/>
  <c r="Q2575"/>
  <c r="Q2574"/>
  <c r="Q2573"/>
  <c r="Q2572"/>
  <c r="Q2571"/>
  <c r="Q2570"/>
  <c r="Q2569"/>
  <c r="Q2568"/>
  <c r="Q2567"/>
  <c r="Q2566"/>
  <c r="Q2565"/>
  <c r="Q2564"/>
  <c r="Q2563"/>
  <c r="Q2562"/>
  <c r="Q2561"/>
  <c r="Q2560"/>
  <c r="Q2559"/>
  <c r="Q2558"/>
  <c r="Q2557"/>
  <c r="Q2556"/>
  <c r="Q2555"/>
  <c r="Q2554"/>
  <c r="Q2553"/>
  <c r="Q2552"/>
  <c r="Q2551"/>
  <c r="Q2550"/>
  <c r="Q2549"/>
  <c r="Q2548"/>
  <c r="Q2547"/>
  <c r="Q2546"/>
  <c r="Q2545"/>
  <c r="Q2544"/>
  <c r="Q2543"/>
  <c r="Q2542"/>
  <c r="Q2541"/>
  <c r="Q2540"/>
  <c r="Q2539"/>
  <c r="Q2538"/>
  <c r="Q2537"/>
  <c r="Q2536"/>
  <c r="Q2535"/>
  <c r="Q2534"/>
  <c r="Q2533"/>
  <c r="Q2532"/>
  <c r="Q2531"/>
  <c r="Q2530"/>
  <c r="Q2529"/>
  <c r="Q2528"/>
  <c r="Q2527"/>
  <c r="Q2526"/>
  <c r="Q2525"/>
  <c r="Q2524"/>
  <c r="Q2523"/>
  <c r="Q2522"/>
  <c r="Q2521"/>
  <c r="Q2520"/>
  <c r="Q2519"/>
  <c r="Q2518"/>
  <c r="Q2517"/>
  <c r="Q2516"/>
  <c r="Q2515"/>
  <c r="Q2514"/>
  <c r="Q2513"/>
  <c r="Q2512"/>
  <c r="Q2511"/>
  <c r="Q2510"/>
  <c r="Q2509"/>
  <c r="Q2508"/>
  <c r="Q2507"/>
  <c r="Q2506"/>
  <c r="Q2505"/>
  <c r="Q2504"/>
  <c r="Q2503"/>
  <c r="Q2502"/>
  <c r="Q2501"/>
  <c r="Q2500"/>
  <c r="Q2499"/>
  <c r="Q2498"/>
  <c r="Q2497"/>
  <c r="Q2496"/>
  <c r="Q2495"/>
  <c r="Q2494"/>
  <c r="Q2493"/>
  <c r="Q2492"/>
  <c r="Q2491"/>
  <c r="Q2490"/>
  <c r="Q2489"/>
  <c r="Q2488"/>
  <c r="Q2487"/>
  <c r="Q2486"/>
  <c r="Q2485"/>
  <c r="Q2484"/>
  <c r="Q2483"/>
  <c r="Q2482"/>
  <c r="Q2481"/>
  <c r="Q2480"/>
  <c r="Q2479"/>
  <c r="Q2478"/>
  <c r="Q2477"/>
  <c r="Q2476"/>
  <c r="Q2475"/>
  <c r="Q2474"/>
  <c r="Q2473"/>
  <c r="Q2472"/>
  <c r="Q2471"/>
  <c r="Q2470"/>
  <c r="Q2469"/>
  <c r="Q2468"/>
  <c r="Q2467"/>
  <c r="Q2466"/>
  <c r="Q2465"/>
  <c r="Q2464"/>
  <c r="Q2463"/>
  <c r="Q2462"/>
  <c r="Q2461"/>
  <c r="Q2460"/>
  <c r="Q2459"/>
  <c r="Q2458"/>
  <c r="Q2457"/>
  <c r="Q2456"/>
  <c r="Q2455"/>
  <c r="Q2454"/>
  <c r="Q2453"/>
  <c r="Q2452"/>
  <c r="Q2451"/>
  <c r="Q2450"/>
  <c r="Q2449"/>
  <c r="Q2448"/>
  <c r="Q2447"/>
  <c r="Q2446"/>
  <c r="Q2445"/>
  <c r="Q2444"/>
  <c r="Q2443"/>
  <c r="Q2442"/>
  <c r="Q2441"/>
  <c r="Q2440"/>
  <c r="Q2439"/>
  <c r="Q2438"/>
  <c r="Q2437"/>
  <c r="Q2436"/>
  <c r="Q2435"/>
  <c r="Q2434"/>
  <c r="Q2433"/>
  <c r="Q2432"/>
  <c r="Q2431"/>
  <c r="Q2430"/>
  <c r="Q2429"/>
  <c r="Q2428"/>
  <c r="Q2427"/>
  <c r="Q2426"/>
  <c r="Q2425"/>
  <c r="Q2424"/>
  <c r="Q2423"/>
  <c r="Q2422"/>
  <c r="Q2421"/>
  <c r="Q2420"/>
  <c r="Q2419"/>
  <c r="Q2418"/>
  <c r="Q2417"/>
  <c r="Q2416"/>
  <c r="Q2415"/>
  <c r="Q2414"/>
  <c r="Q2413"/>
  <c r="Q2412"/>
  <c r="Q2411"/>
  <c r="Q2410"/>
  <c r="Q2409"/>
  <c r="Q2408"/>
  <c r="Q2407"/>
  <c r="Q2406"/>
  <c r="Q2405"/>
  <c r="Q2404"/>
  <c r="Q2403"/>
  <c r="Q2402"/>
  <c r="Q2401"/>
  <c r="Q2400"/>
  <c r="Q2399"/>
  <c r="Q2398"/>
  <c r="Q2397"/>
  <c r="Q2396"/>
  <c r="Q2395"/>
  <c r="Q2394"/>
  <c r="Q2393"/>
  <c r="Q2392"/>
  <c r="Q2391"/>
  <c r="Q2390"/>
  <c r="Q2389"/>
  <c r="Q2388"/>
  <c r="Q2387"/>
  <c r="Q2386"/>
  <c r="Q2385"/>
  <c r="Q2384"/>
  <c r="Q2383"/>
  <c r="Q2382"/>
  <c r="Q2381"/>
  <c r="Q2380"/>
  <c r="Q2379"/>
  <c r="Q2378"/>
  <c r="Q2377"/>
  <c r="Q2376"/>
  <c r="Q2375"/>
  <c r="Q2374"/>
  <c r="Q2373"/>
  <c r="Q2372"/>
  <c r="Q2371"/>
  <c r="Q2370"/>
  <c r="Q2369"/>
  <c r="Q2368"/>
  <c r="Q2367"/>
  <c r="Q2366"/>
  <c r="Q2365"/>
  <c r="Q2364"/>
  <c r="Q2363"/>
  <c r="Q2362"/>
  <c r="Q2361"/>
  <c r="Q2360"/>
  <c r="Q2359"/>
  <c r="Q2358"/>
  <c r="Q2357"/>
  <c r="Q2356"/>
  <c r="Q2355"/>
  <c r="Q2354"/>
  <c r="Q2353"/>
  <c r="Q2352"/>
  <c r="Q2351"/>
  <c r="Q2350"/>
  <c r="Q2349"/>
  <c r="Q2348"/>
  <c r="Q2347"/>
  <c r="Q2346"/>
  <c r="Q2345"/>
  <c r="Q2344"/>
  <c r="Q2343"/>
  <c r="Q2342"/>
  <c r="Q2341"/>
  <c r="Q2340"/>
  <c r="Q2339"/>
  <c r="Q2338"/>
  <c r="Q2337"/>
  <c r="Q2336"/>
  <c r="Q2335"/>
  <c r="Q2334"/>
  <c r="Q2333"/>
  <c r="Q2332"/>
  <c r="Q2331"/>
  <c r="Q2330"/>
  <c r="Q2329"/>
  <c r="Q2328"/>
  <c r="Q2327"/>
  <c r="Q2326"/>
  <c r="Q2325"/>
  <c r="Q2324"/>
  <c r="Q2323"/>
  <c r="Q2322"/>
  <c r="Q2321"/>
  <c r="Q2320"/>
  <c r="Q2319"/>
  <c r="Q2318"/>
  <c r="Q2317"/>
  <c r="Q2316"/>
  <c r="Q2315"/>
  <c r="Q2314"/>
  <c r="Q2313"/>
  <c r="Q2312"/>
  <c r="Q2311"/>
  <c r="Q2310"/>
  <c r="Q2309"/>
  <c r="Q2308"/>
  <c r="Q2307"/>
  <c r="Q2306"/>
  <c r="Q2305"/>
  <c r="Q2304"/>
  <c r="Q2303"/>
  <c r="Q2302"/>
  <c r="Q2301"/>
  <c r="Q2300"/>
  <c r="Q2299"/>
  <c r="Q2298"/>
  <c r="Q2297"/>
  <c r="Q2296"/>
  <c r="Q2295"/>
  <c r="Q2294"/>
  <c r="Q2293"/>
  <c r="Q2292"/>
  <c r="Q2291"/>
  <c r="Q2290"/>
  <c r="Q2289"/>
  <c r="Q2288"/>
  <c r="Q2287"/>
  <c r="Q2286"/>
  <c r="Q2285"/>
  <c r="Q2284"/>
  <c r="Q2283"/>
  <c r="Q2282"/>
  <c r="Q2281"/>
  <c r="Q2280"/>
  <c r="Q2279"/>
  <c r="Q2278"/>
  <c r="Q2277"/>
  <c r="Q2276"/>
  <c r="Q2275"/>
  <c r="Q2274"/>
  <c r="Q2273"/>
  <c r="Q2272"/>
  <c r="Q2271"/>
  <c r="Q2270"/>
  <c r="Q2269"/>
  <c r="Q2268"/>
  <c r="Q2267"/>
  <c r="Q2266"/>
  <c r="Q2265"/>
  <c r="Q2264"/>
  <c r="Q2263"/>
  <c r="Q2262"/>
  <c r="Q2261"/>
  <c r="Q2260"/>
  <c r="Q2259"/>
  <c r="Q2258"/>
  <c r="Q2257"/>
  <c r="Q2256"/>
  <c r="Q2255"/>
  <c r="Q2254"/>
  <c r="Q2253"/>
  <c r="Q2252"/>
  <c r="Q2251"/>
  <c r="Q2250"/>
  <c r="Q2249"/>
  <c r="Q2248"/>
  <c r="Q2247"/>
  <c r="Q2246"/>
  <c r="Q2245"/>
  <c r="Q2244"/>
  <c r="Q2243"/>
  <c r="Q2242"/>
  <c r="Q2241"/>
  <c r="Q2240"/>
  <c r="Q2239"/>
  <c r="Q2238"/>
  <c r="Q2237"/>
  <c r="Q2236"/>
  <c r="Q2235"/>
  <c r="Q2234"/>
  <c r="Q2233"/>
  <c r="Q2232"/>
  <c r="Q2231"/>
  <c r="Q2230"/>
  <c r="Q2229"/>
  <c r="Q2228"/>
  <c r="Q2227"/>
  <c r="Q2226"/>
  <c r="Q2225"/>
  <c r="Q2224"/>
  <c r="Q2223"/>
  <c r="Q2222"/>
  <c r="Q2221"/>
  <c r="Q2220"/>
  <c r="Q2219"/>
  <c r="Q2218"/>
  <c r="Q2217"/>
  <c r="Q2216"/>
  <c r="Q2215"/>
  <c r="Q2214"/>
  <c r="Q2213"/>
  <c r="Q2212"/>
  <c r="Q2211"/>
  <c r="Q2210"/>
  <c r="Q2209"/>
  <c r="Q2208"/>
  <c r="Q2207"/>
  <c r="Q2206"/>
  <c r="Q2205"/>
  <c r="Q2204"/>
  <c r="Q2203"/>
  <c r="Q2202"/>
  <c r="Q2201"/>
  <c r="Q2200"/>
  <c r="Q2199"/>
  <c r="Q2198"/>
  <c r="Q2197"/>
  <c r="Q2196"/>
  <c r="Q2195"/>
  <c r="Q2194"/>
  <c r="Q2193"/>
  <c r="Q2192"/>
  <c r="Q2191"/>
  <c r="Q2190"/>
  <c r="Q2189"/>
  <c r="Q2188"/>
  <c r="Q2187"/>
  <c r="Q2186"/>
  <c r="Q2185"/>
  <c r="Q2184"/>
  <c r="Q2183"/>
  <c r="Q2182"/>
  <c r="Q2181"/>
  <c r="Q2180"/>
  <c r="Q2179"/>
  <c r="Q2178"/>
  <c r="Q2177"/>
  <c r="Q2176"/>
  <c r="Q2175"/>
  <c r="Q2174"/>
  <c r="Q2173"/>
  <c r="Q2172"/>
  <c r="Q2171"/>
  <c r="Q2170"/>
  <c r="Q2169"/>
  <c r="Q2168"/>
  <c r="Q2167"/>
  <c r="Q2166"/>
  <c r="Q2165"/>
  <c r="Q2164"/>
  <c r="Q2163"/>
  <c r="Q2162"/>
  <c r="Q2161"/>
  <c r="Q2160"/>
  <c r="Q2159"/>
  <c r="Q2158"/>
  <c r="Q2157"/>
  <c r="Q2156"/>
  <c r="Q2155"/>
  <c r="Q2154"/>
  <c r="Q2153"/>
  <c r="Q2152"/>
  <c r="Q2151"/>
  <c r="Q2150"/>
  <c r="Q2149"/>
  <c r="Q2148"/>
  <c r="Q2147"/>
  <c r="Q2146"/>
  <c r="Q2145"/>
  <c r="Q2144"/>
  <c r="Q2143"/>
  <c r="Q2142"/>
  <c r="Q2141"/>
  <c r="Q2140"/>
  <c r="Q2139"/>
  <c r="Q2138"/>
  <c r="Q2137"/>
  <c r="Q2136"/>
  <c r="Q2135"/>
  <c r="Q2134"/>
  <c r="Q2133"/>
  <c r="Q2132"/>
  <c r="Q2131"/>
  <c r="Q2130"/>
  <c r="Q2129"/>
  <c r="Q2128"/>
  <c r="Q2127"/>
  <c r="Q2126"/>
  <c r="Q2125"/>
  <c r="Q2124"/>
  <c r="Q2123"/>
  <c r="Q2122"/>
  <c r="Q2121"/>
  <c r="Q2120"/>
  <c r="Q2119"/>
  <c r="Q2118"/>
  <c r="Q2117"/>
  <c r="Q2116"/>
  <c r="Q2115"/>
  <c r="Q2114"/>
  <c r="Q2113"/>
  <c r="Q2112"/>
  <c r="Q2111"/>
  <c r="Q2110"/>
  <c r="Q2109"/>
  <c r="Q2108"/>
  <c r="Q2107"/>
  <c r="Q2106"/>
  <c r="Q2105"/>
  <c r="Q2104"/>
  <c r="Q2103"/>
  <c r="Q2102"/>
  <c r="Q2101"/>
  <c r="Q2100"/>
  <c r="Q2099"/>
  <c r="Q2098"/>
  <c r="Q2097"/>
  <c r="Q2096"/>
  <c r="Q2095"/>
  <c r="Q2094"/>
  <c r="Q2093"/>
  <c r="Q2092"/>
  <c r="Q2091"/>
  <c r="Q2090"/>
  <c r="Q2089"/>
  <c r="Q2088"/>
  <c r="Q2087"/>
  <c r="Q2086"/>
  <c r="Q2085"/>
  <c r="Q2084"/>
  <c r="Q2083"/>
  <c r="Q2082"/>
  <c r="Q2081"/>
  <c r="Q2080"/>
  <c r="Q2079"/>
  <c r="Q2078"/>
  <c r="Q2077"/>
  <c r="Q2076"/>
  <c r="Q2075"/>
  <c r="Q2074"/>
  <c r="Q2073"/>
  <c r="Q2072"/>
  <c r="Q2071"/>
  <c r="Q2070"/>
  <c r="Q2069"/>
  <c r="Q2068"/>
  <c r="Q2067"/>
  <c r="Q2066"/>
  <c r="Q2065"/>
  <c r="Q2064"/>
  <c r="Q2063"/>
  <c r="Q2062"/>
  <c r="Q2061"/>
  <c r="Q2060"/>
  <c r="Q2059"/>
  <c r="Q2058"/>
  <c r="Q2057"/>
  <c r="Q2056"/>
  <c r="Q2055"/>
  <c r="Q2054"/>
  <c r="Q2053"/>
  <c r="Q2052"/>
  <c r="Q2051"/>
  <c r="Q2050"/>
  <c r="Q2049"/>
  <c r="Q2048"/>
  <c r="Q2047"/>
  <c r="Q2046"/>
  <c r="Q2045"/>
  <c r="Q2044"/>
  <c r="Q2043"/>
  <c r="Q2042"/>
  <c r="Q2041"/>
  <c r="Q2040"/>
  <c r="Q2039"/>
  <c r="Q2038"/>
  <c r="Q2037"/>
  <c r="Q2036"/>
  <c r="Q2035"/>
  <c r="Q2034"/>
  <c r="Q2033"/>
  <c r="Q2032"/>
  <c r="Q2031"/>
  <c r="Q2030"/>
  <c r="Q2029"/>
  <c r="Q2028"/>
  <c r="Q2027"/>
  <c r="Q2026"/>
  <c r="Q2025"/>
  <c r="Q2024"/>
  <c r="Q2023"/>
  <c r="Q2022"/>
  <c r="Q2021"/>
  <c r="Q2020"/>
  <c r="Q2019"/>
  <c r="Q2018"/>
  <c r="Q2017"/>
  <c r="Q2016"/>
  <c r="Q2015"/>
  <c r="Q2014"/>
  <c r="Q2013"/>
  <c r="Q2012"/>
  <c r="Q2011"/>
  <c r="Q2010"/>
  <c r="Q2009"/>
  <c r="Q2008"/>
  <c r="Q2007"/>
  <c r="Q2006"/>
  <c r="Q2005"/>
  <c r="Q2004"/>
  <c r="Q2003"/>
  <c r="Q2002"/>
  <c r="Q2001"/>
  <c r="Q2000"/>
  <c r="Q1999"/>
  <c r="Q1998"/>
  <c r="Q1997"/>
  <c r="Q1996"/>
  <c r="Q1995"/>
  <c r="Q1994"/>
  <c r="Q1993"/>
  <c r="Q1992"/>
  <c r="Q1991"/>
  <c r="Q1990"/>
  <c r="Q1989"/>
  <c r="Q1988"/>
  <c r="Q1987"/>
  <c r="Q1986"/>
  <c r="Q1985"/>
  <c r="Q1984"/>
  <c r="Q1983"/>
  <c r="Q1982"/>
  <c r="Q1981"/>
  <c r="Q1980"/>
  <c r="Q1979"/>
  <c r="Q1978"/>
  <c r="Q1977"/>
  <c r="Q1976"/>
  <c r="Q1975"/>
  <c r="Q1974"/>
  <c r="Q1973"/>
  <c r="Q1972"/>
  <c r="Q1971"/>
  <c r="Q1970"/>
  <c r="Q1969"/>
  <c r="Q1968"/>
  <c r="Q1967"/>
  <c r="Q1966"/>
  <c r="Q1965"/>
  <c r="Q1964"/>
  <c r="Q1963"/>
  <c r="Q1962"/>
  <c r="Q1961"/>
  <c r="Q1960"/>
  <c r="Q1959"/>
  <c r="Q1958"/>
  <c r="Q1957"/>
  <c r="Q1956"/>
  <c r="Q1955"/>
  <c r="Q1954"/>
  <c r="Q1953"/>
  <c r="Q1952"/>
  <c r="Q1951"/>
  <c r="Q1950"/>
  <c r="Q1949"/>
  <c r="Q1948"/>
  <c r="Q1947"/>
  <c r="Q1946"/>
  <c r="Q1945"/>
  <c r="Q1944"/>
  <c r="Q1943"/>
  <c r="Q1942"/>
  <c r="Q1941"/>
  <c r="Q1940"/>
  <c r="Q1939"/>
  <c r="Q1938"/>
  <c r="Q1937"/>
  <c r="Q1936"/>
  <c r="Q1935"/>
  <c r="Q1934"/>
  <c r="Q1933"/>
  <c r="Q1932"/>
  <c r="Q1931"/>
  <c r="Q1930"/>
  <c r="Q1929"/>
  <c r="Q1928"/>
  <c r="Q1927"/>
  <c r="Q1926"/>
  <c r="Q1925"/>
  <c r="Q1924"/>
  <c r="Q1923"/>
  <c r="Q1922"/>
  <c r="Q1921"/>
  <c r="Q1920"/>
  <c r="Q1919"/>
  <c r="Q1918"/>
  <c r="Q1917"/>
  <c r="Q1916"/>
  <c r="Q1915"/>
  <c r="Q1914"/>
  <c r="Q1913"/>
  <c r="Q1912"/>
  <c r="Q1911"/>
  <c r="Q1910"/>
  <c r="Q1909"/>
  <c r="Q1908"/>
  <c r="Q1907"/>
  <c r="Q1906"/>
  <c r="Q1905"/>
  <c r="Q1904"/>
  <c r="Q1903"/>
  <c r="Q1902"/>
  <c r="Q1901"/>
  <c r="Q1900"/>
  <c r="Q1899"/>
  <c r="Q1898"/>
  <c r="Q1897"/>
  <c r="Q1896"/>
  <c r="Q1895"/>
  <c r="Q1894"/>
  <c r="Q1893"/>
  <c r="Q1892"/>
  <c r="Q1891"/>
  <c r="Q1890"/>
  <c r="Q1889"/>
  <c r="Q1888"/>
  <c r="Q1887"/>
  <c r="Q1886"/>
  <c r="Q1885"/>
  <c r="Q1884"/>
  <c r="Q1883"/>
  <c r="Q1882"/>
  <c r="Q1881"/>
  <c r="Q1880"/>
  <c r="Q1879"/>
  <c r="Q1878"/>
  <c r="Q1877"/>
  <c r="Q1876"/>
  <c r="Q1875"/>
  <c r="Q1874"/>
  <c r="Q1873"/>
  <c r="Q1872"/>
  <c r="Q1871"/>
  <c r="Q1870"/>
  <c r="Q1869"/>
  <c r="Q1868"/>
  <c r="Q1867"/>
  <c r="Q1866"/>
  <c r="Q1865"/>
  <c r="Q1864"/>
  <c r="Q1863"/>
  <c r="Q1862"/>
  <c r="Q1861"/>
  <c r="Q1860"/>
  <c r="Q1859"/>
  <c r="Q1858"/>
  <c r="Q1857"/>
  <c r="Q1856"/>
  <c r="Q1855"/>
  <c r="Q1854"/>
  <c r="Q1853"/>
  <c r="Q1852"/>
  <c r="Q1851"/>
  <c r="Q1850"/>
  <c r="Q1849"/>
  <c r="Q1848"/>
  <c r="Q1847"/>
  <c r="Q1846"/>
  <c r="Q1845"/>
  <c r="Q1844"/>
  <c r="Q1843"/>
  <c r="Q1842"/>
  <c r="Q1841"/>
  <c r="Q1840"/>
  <c r="Q1839"/>
  <c r="Q1838"/>
  <c r="Q1837"/>
  <c r="Q1836"/>
  <c r="Q1835"/>
  <c r="Q1834"/>
  <c r="Q1833"/>
  <c r="Q1832"/>
  <c r="Q1831"/>
  <c r="Q1830"/>
  <c r="Q1829"/>
  <c r="Q1828"/>
  <c r="Q1827"/>
  <c r="Q1826"/>
  <c r="Q1825"/>
  <c r="Q1824"/>
  <c r="Q1823"/>
  <c r="Q1822"/>
  <c r="Q1821"/>
  <c r="Q1820"/>
  <c r="Q1819"/>
  <c r="Q1818"/>
  <c r="Q1817"/>
  <c r="Q1816"/>
  <c r="Q1815"/>
  <c r="Q1814"/>
  <c r="Q1813"/>
  <c r="Q1812"/>
  <c r="Q1811"/>
  <c r="Q1810"/>
  <c r="Q1809"/>
  <c r="Q1808"/>
  <c r="Q1807"/>
  <c r="Q1806"/>
  <c r="Q1805"/>
  <c r="Q1804"/>
  <c r="Q1803"/>
  <c r="Q1802"/>
  <c r="Q1801"/>
  <c r="Q1800"/>
  <c r="Q1799"/>
  <c r="Q1798"/>
  <c r="Q1797"/>
  <c r="Q1796"/>
  <c r="Q1795"/>
  <c r="Q1794"/>
  <c r="Q1793"/>
  <c r="Q1792"/>
  <c r="Q1791"/>
  <c r="Q1790"/>
  <c r="Q1789"/>
  <c r="Q1788"/>
  <c r="Q1787"/>
  <c r="Q1786"/>
  <c r="Q1785"/>
  <c r="Q1784"/>
  <c r="Q1783"/>
  <c r="Q1782"/>
  <c r="Q1781"/>
  <c r="Q1780"/>
  <c r="Q1779"/>
  <c r="Q1778"/>
  <c r="Q1777"/>
  <c r="Q1776"/>
  <c r="Q1775"/>
  <c r="Q1774"/>
  <c r="Q1773"/>
  <c r="Q1772"/>
  <c r="Q1771"/>
  <c r="Q1770"/>
  <c r="Q1769"/>
  <c r="Q1768"/>
  <c r="Q1767"/>
  <c r="Q1766"/>
  <c r="Q1765"/>
  <c r="Q1764"/>
  <c r="Q1763"/>
  <c r="Q1762"/>
  <c r="Q1761"/>
  <c r="Q1760"/>
  <c r="Q1759"/>
  <c r="Q1758"/>
  <c r="Q1757"/>
  <c r="Q1756"/>
  <c r="Q1755"/>
  <c r="Q1754"/>
  <c r="Q1753"/>
  <c r="Q1752"/>
  <c r="Q1751"/>
  <c r="Q1750"/>
  <c r="Q1749"/>
  <c r="Q1748"/>
  <c r="Q1747"/>
  <c r="Q1746"/>
  <c r="Q1745"/>
  <c r="Q1744"/>
  <c r="Q1743"/>
  <c r="Q1742"/>
  <c r="Q1741"/>
  <c r="Q1740"/>
  <c r="Q1739"/>
  <c r="Q1738"/>
  <c r="Q1737"/>
  <c r="Q1736"/>
  <c r="Q1735"/>
  <c r="Q1734"/>
  <c r="Q1733"/>
  <c r="Q1732"/>
  <c r="Q1731"/>
  <c r="Q1730"/>
  <c r="Q1729"/>
  <c r="Q1728"/>
  <c r="Q1727"/>
  <c r="Q1726"/>
  <c r="Q1725"/>
  <c r="Q1724"/>
  <c r="Q1723"/>
  <c r="Q1722"/>
  <c r="Q1721"/>
  <c r="Q1720"/>
  <c r="Q1719"/>
  <c r="Q1718"/>
  <c r="Q1717"/>
  <c r="Q1716"/>
  <c r="Q1715"/>
  <c r="Q1714"/>
  <c r="Q1713"/>
  <c r="Q1712"/>
  <c r="Q1711"/>
  <c r="Q1710"/>
  <c r="Q1709"/>
  <c r="Q1708"/>
  <c r="Q1707"/>
  <c r="Q1706"/>
  <c r="Q1705"/>
  <c r="Q1704"/>
  <c r="Q1703"/>
  <c r="Q1702"/>
  <c r="Q1701"/>
  <c r="Q1700"/>
  <c r="Q1699"/>
  <c r="Q1698"/>
  <c r="Q1697"/>
  <c r="Q1696"/>
  <c r="Q1695"/>
  <c r="Q1694"/>
  <c r="Q1693"/>
  <c r="Q1692"/>
  <c r="Q1691"/>
  <c r="Q1690"/>
  <c r="Q1689"/>
  <c r="Q1688"/>
  <c r="Q1687"/>
  <c r="Q1686"/>
  <c r="Q1685"/>
  <c r="Q1684"/>
  <c r="Q1683"/>
  <c r="Q1682"/>
  <c r="Q1681"/>
  <c r="Q1680"/>
  <c r="Q1679"/>
  <c r="Q1678"/>
  <c r="Q1677"/>
  <c r="Q1676"/>
  <c r="Q1675"/>
  <c r="Q1674"/>
  <c r="Q1673"/>
  <c r="Q1672"/>
  <c r="Q1671"/>
  <c r="Q1670"/>
  <c r="Q1669"/>
  <c r="Q1668"/>
  <c r="Q1667"/>
  <c r="Q1666"/>
  <c r="Q1665"/>
  <c r="Q1664"/>
  <c r="Q1663"/>
  <c r="Q1662"/>
  <c r="Q1661"/>
  <c r="Q1660"/>
  <c r="Q1659"/>
  <c r="Q1658"/>
  <c r="Q1657"/>
  <c r="Q1656"/>
  <c r="Q1655"/>
  <c r="Q1654"/>
  <c r="Q1653"/>
  <c r="Q1652"/>
  <c r="Q1651"/>
  <c r="Q1650"/>
  <c r="Q1649"/>
  <c r="Q1648"/>
  <c r="Q1647"/>
  <c r="Q1646"/>
  <c r="Q1645"/>
  <c r="Q1644"/>
  <c r="Q1643"/>
  <c r="Q1642"/>
  <c r="Q1641"/>
  <c r="Q1640"/>
  <c r="Q1639"/>
  <c r="Q1638"/>
  <c r="Q1637"/>
  <c r="Q1636"/>
  <c r="Q1635"/>
  <c r="Q1634"/>
  <c r="Q1633"/>
  <c r="Q1632"/>
  <c r="Q1631"/>
  <c r="Q1630"/>
  <c r="Q1629"/>
  <c r="Q1628"/>
  <c r="Q1627"/>
  <c r="Q1626"/>
  <c r="Q1625"/>
  <c r="Q1624"/>
  <c r="Q1623"/>
  <c r="Q1622"/>
  <c r="Q1621"/>
  <c r="Q1620"/>
  <c r="Q1619"/>
  <c r="Q1618"/>
  <c r="Q1617"/>
  <c r="Q1616"/>
  <c r="Q1615"/>
  <c r="Q1614"/>
  <c r="Q1613"/>
  <c r="Q1612"/>
  <c r="Q1611"/>
  <c r="Q1610"/>
  <c r="Q1609"/>
  <c r="Q1608"/>
  <c r="Q1607"/>
  <c r="Q1606"/>
  <c r="Q1605"/>
  <c r="Q1604"/>
  <c r="Q1603"/>
  <c r="Q1602"/>
  <c r="Q1601"/>
  <c r="Q1600"/>
  <c r="Q1599"/>
  <c r="Q1598"/>
  <c r="Q1597"/>
  <c r="Q1596"/>
  <c r="Q1595"/>
  <c r="Q1594"/>
  <c r="Q1593"/>
  <c r="Q1592"/>
  <c r="Q1591"/>
  <c r="Q1590"/>
  <c r="Q1589"/>
  <c r="Q1588"/>
  <c r="Q1587"/>
  <c r="Q1586"/>
  <c r="Q1585"/>
  <c r="Q1584"/>
  <c r="Q1583"/>
  <c r="Q1582"/>
  <c r="Q1581"/>
  <c r="Q1580"/>
  <c r="Q1579"/>
  <c r="Q1578"/>
  <c r="Q1577"/>
  <c r="Q1576"/>
  <c r="Q1575"/>
  <c r="Q1574"/>
  <c r="Q1573"/>
  <c r="Q1572"/>
  <c r="Q1571"/>
  <c r="Q1570"/>
  <c r="Q1569"/>
  <c r="Q1568"/>
  <c r="Q1567"/>
  <c r="Q1566"/>
  <c r="Q1565"/>
  <c r="Q1564"/>
  <c r="Q1563"/>
  <c r="Q1562"/>
  <c r="Q1561"/>
  <c r="Q1560"/>
  <c r="Q1559"/>
  <c r="Q1558"/>
  <c r="Q1557"/>
  <c r="Q1556"/>
  <c r="Q1555"/>
  <c r="Q1554"/>
  <c r="Q1553"/>
  <c r="Q1552"/>
  <c r="Q1551"/>
  <c r="Q1550"/>
  <c r="Q1549"/>
  <c r="Q1548"/>
  <c r="Q1547"/>
  <c r="Q1546"/>
  <c r="Q1545"/>
  <c r="Q1544"/>
  <c r="Q1543"/>
  <c r="Q1542"/>
  <c r="Q1541"/>
  <c r="Q1540"/>
  <c r="Q1539"/>
  <c r="Q1538"/>
  <c r="Q1537"/>
  <c r="Q1536"/>
  <c r="Q1535"/>
  <c r="Q1534"/>
  <c r="Q1533"/>
  <c r="Q1532"/>
  <c r="Q1531"/>
  <c r="Q1530"/>
  <c r="Q1529"/>
  <c r="Q1528"/>
  <c r="Q1527"/>
  <c r="Q1526"/>
  <c r="Q1525"/>
  <c r="Q1524"/>
  <c r="Q1523"/>
  <c r="Q1522"/>
  <c r="Q1521"/>
  <c r="Q1520"/>
  <c r="Q1519"/>
  <c r="Q1518"/>
  <c r="Q1517"/>
  <c r="Q1516"/>
  <c r="Q1515"/>
  <c r="Q1514"/>
  <c r="Q1513"/>
  <c r="Q1512"/>
  <c r="Q1511"/>
  <c r="Q1510"/>
  <c r="Q1509"/>
  <c r="Q1508"/>
  <c r="Q1507"/>
  <c r="Q1506"/>
  <c r="Q1505"/>
  <c r="Q1504"/>
  <c r="Q1503"/>
  <c r="Q1502"/>
  <c r="Q1501"/>
  <c r="Q1500"/>
  <c r="Q1499"/>
  <c r="Q1498"/>
  <c r="Q1497"/>
  <c r="Q1496"/>
  <c r="Q1495"/>
  <c r="Q1494"/>
  <c r="Q1493"/>
  <c r="Q1492"/>
  <c r="Q1491"/>
  <c r="Q1490"/>
  <c r="Q1489"/>
  <c r="Q1488"/>
  <c r="Q1487"/>
  <c r="Q1486"/>
  <c r="Q1485"/>
  <c r="Q1484"/>
  <c r="Q1483"/>
  <c r="Q1482"/>
  <c r="Q1481"/>
  <c r="Q1480"/>
  <c r="Q1479"/>
  <c r="Q1478"/>
  <c r="Q1477"/>
  <c r="Q1476"/>
  <c r="Q1475"/>
  <c r="Q1474"/>
  <c r="Q1473"/>
  <c r="Q1472"/>
  <c r="Q1471"/>
  <c r="Q1470"/>
  <c r="Q1469"/>
  <c r="Q1468"/>
  <c r="Q1467"/>
  <c r="Q1466"/>
  <c r="Q1465"/>
  <c r="Q1464"/>
  <c r="Q1463"/>
  <c r="Q1462"/>
  <c r="Q1461"/>
  <c r="Q1460"/>
  <c r="Q1459"/>
  <c r="Q1458"/>
  <c r="Q1457"/>
  <c r="Q1456"/>
  <c r="Q1455"/>
  <c r="Q1454"/>
  <c r="Q1453"/>
  <c r="Q1452"/>
  <c r="Q1451"/>
  <c r="Q1450"/>
  <c r="Q1449"/>
  <c r="Q1448"/>
  <c r="Q1447"/>
  <c r="Q1446"/>
  <c r="Q1445"/>
  <c r="Q1444"/>
  <c r="Q1443"/>
  <c r="Q1442"/>
  <c r="Q1441"/>
  <c r="Q1440"/>
  <c r="Q1439"/>
  <c r="Q1438"/>
  <c r="Q1437"/>
  <c r="Q1436"/>
  <c r="Q1435"/>
  <c r="Q1434"/>
  <c r="Q1433"/>
  <c r="Q1432"/>
  <c r="Q1431"/>
  <c r="Q1430"/>
  <c r="Q1429"/>
  <c r="Q1428"/>
  <c r="Q1427"/>
  <c r="Q1426"/>
  <c r="Q1425"/>
  <c r="Q1424"/>
  <c r="Q1423"/>
  <c r="Q1422"/>
  <c r="Q1421"/>
  <c r="Q1420"/>
  <c r="Q1419"/>
  <c r="Q1418"/>
  <c r="Q1417"/>
  <c r="Q1416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83"/>
  <c r="Q1382"/>
  <c r="Q1381"/>
  <c r="Q1380"/>
  <c r="Q1379"/>
  <c r="Q1378"/>
  <c r="Q1377"/>
  <c r="Q1376"/>
  <c r="Q1375"/>
  <c r="Q1374"/>
  <c r="Q1373"/>
  <c r="Q1372"/>
  <c r="Q1371"/>
  <c r="Q1370"/>
  <c r="Q1369"/>
  <c r="Q1368"/>
  <c r="Q1367"/>
  <c r="Q1366"/>
  <c r="Q1365"/>
  <c r="Q1364"/>
  <c r="Q1363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2"/>
  <c r="Q1341"/>
  <c r="Q1340"/>
  <c r="Q1339"/>
  <c r="Q1338"/>
  <c r="Q1337"/>
  <c r="Q1336"/>
  <c r="Q1335"/>
  <c r="Q1334"/>
  <c r="Q1333"/>
  <c r="Q1332"/>
  <c r="Q1331"/>
  <c r="Q1330"/>
  <c r="Q1329"/>
  <c r="Q1328"/>
  <c r="Q1327"/>
  <c r="Q1326"/>
  <c r="Q1325"/>
  <c r="Q1324"/>
  <c r="Q1323"/>
  <c r="Q1322"/>
  <c r="Q1321"/>
  <c r="Q1320"/>
  <c r="Q1319"/>
  <c r="Q1318"/>
  <c r="Q1317"/>
  <c r="Q1316"/>
  <c r="Q1315"/>
  <c r="Q1314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E6" i="9"/>
  <c r="I172" i="11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J456" l="1"/>
  <c r="J457"/>
  <c r="J458"/>
  <c r="D458"/>
  <c r="D456"/>
  <c r="D457"/>
  <c r="A455" l="1"/>
  <c r="A456"/>
  <c r="A457"/>
  <c r="G455"/>
  <c r="G456"/>
  <c r="G457"/>
  <c r="L455"/>
  <c r="L456"/>
  <c r="L457"/>
  <c r="AC455"/>
  <c r="AC456"/>
  <c r="AD456"/>
  <c r="AE456"/>
  <c r="AC457"/>
  <c r="AD457"/>
  <c r="AE457"/>
  <c r="T456"/>
  <c r="U456"/>
  <c r="T457"/>
  <c r="U457"/>
  <c r="W15" i="16" l="1"/>
  <c r="V15"/>
  <c r="S15"/>
  <c r="R15"/>
  <c r="W14"/>
  <c r="V14"/>
  <c r="S14"/>
  <c r="R14"/>
  <c r="W13"/>
  <c r="V13"/>
  <c r="S13"/>
  <c r="R13"/>
  <c r="W12"/>
  <c r="V12"/>
  <c r="S12"/>
  <c r="R12"/>
  <c r="W11"/>
  <c r="V11"/>
  <c r="S11"/>
  <c r="R11"/>
  <c r="W10"/>
  <c r="V10"/>
  <c r="S10"/>
  <c r="R10"/>
  <c r="W9"/>
  <c r="V9"/>
  <c r="S9"/>
  <c r="R9"/>
  <c r="W8"/>
  <c r="V8"/>
  <c r="S8"/>
  <c r="R8"/>
  <c r="W7"/>
  <c r="V7"/>
  <c r="S7"/>
  <c r="R7"/>
  <c r="W6"/>
  <c r="V6"/>
  <c r="S6"/>
  <c r="R6"/>
  <c r="W5"/>
  <c r="V5"/>
  <c r="S5"/>
  <c r="R5"/>
  <c r="W4"/>
  <c r="V4"/>
  <c r="S4"/>
  <c r="R4"/>
  <c r="S15" i="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15" i="14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C27" i="13"/>
  <c r="A27"/>
  <c r="D25"/>
  <c r="C25"/>
  <c r="B25"/>
  <c r="A25" s="1"/>
  <c r="D24"/>
  <c r="C24"/>
  <c r="B24"/>
  <c r="A24"/>
  <c r="D23"/>
  <c r="C23"/>
  <c r="B23"/>
  <c r="A23"/>
  <c r="D22"/>
  <c r="C22"/>
  <c r="B22"/>
  <c r="A22"/>
  <c r="D21"/>
  <c r="C21"/>
  <c r="B21"/>
  <c r="A21" s="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D27" s="1"/>
  <c r="C13"/>
  <c r="B13"/>
  <c r="A13"/>
  <c r="A1"/>
  <c r="N43" i="12"/>
  <c r="K43"/>
  <c r="N42"/>
  <c r="K42"/>
  <c r="J42"/>
  <c r="N41"/>
  <c r="K41"/>
  <c r="N40"/>
  <c r="K40"/>
  <c r="N39"/>
  <c r="K39"/>
  <c r="N38"/>
  <c r="K38"/>
  <c r="N37"/>
  <c r="K37"/>
  <c r="N36"/>
  <c r="K36"/>
  <c r="N35"/>
  <c r="K35"/>
  <c r="N34"/>
  <c r="K34"/>
  <c r="N33"/>
  <c r="K33"/>
  <c r="N32"/>
  <c r="K32"/>
  <c r="N31"/>
  <c r="K31"/>
  <c r="N30"/>
  <c r="K30"/>
  <c r="E30"/>
  <c r="N29"/>
  <c r="K29"/>
  <c r="N28"/>
  <c r="K28"/>
  <c r="H28"/>
  <c r="N27"/>
  <c r="K27"/>
  <c r="H26"/>
  <c r="E26"/>
  <c r="H22"/>
  <c r="E22"/>
  <c r="H18"/>
  <c r="E18"/>
  <c r="H14"/>
  <c r="E14"/>
  <c r="E13"/>
  <c r="H10"/>
  <c r="E10"/>
  <c r="E9"/>
  <c r="H6"/>
  <c r="E6"/>
  <c r="U455" i="11"/>
  <c r="T455"/>
  <c r="E42" i="12" s="1"/>
  <c r="J455" i="11"/>
  <c r="D455"/>
  <c r="AC454"/>
  <c r="U454"/>
  <c r="T454"/>
  <c r="L454"/>
  <c r="J454"/>
  <c r="G454"/>
  <c r="D454"/>
  <c r="AE454" s="1"/>
  <c r="AD454" s="1"/>
  <c r="A454"/>
  <c r="V1" i="16"/>
  <c r="P1" i="14"/>
  <c r="P1" i="15"/>
  <c r="P1" i="16"/>
  <c r="AE453" i="11" l="1"/>
  <c r="AE455"/>
  <c r="AD455"/>
  <c r="H43" i="12"/>
  <c r="H9"/>
  <c r="H13"/>
  <c r="H17"/>
  <c r="H21"/>
  <c r="H25"/>
  <c r="E28"/>
  <c r="H31"/>
  <c r="H33"/>
  <c r="H35"/>
  <c r="H37"/>
  <c r="H39"/>
  <c r="H41"/>
  <c r="E43"/>
  <c r="E35"/>
  <c r="E41"/>
  <c r="H12"/>
  <c r="H24"/>
  <c r="E17"/>
  <c r="E25"/>
  <c r="E31"/>
  <c r="E37"/>
  <c r="H16"/>
  <c r="E8"/>
  <c r="E16"/>
  <c r="E24"/>
  <c r="H11"/>
  <c r="H15"/>
  <c r="H19"/>
  <c r="H23"/>
  <c r="H27"/>
  <c r="H32"/>
  <c r="H34"/>
  <c r="H36"/>
  <c r="H38"/>
  <c r="H40"/>
  <c r="H42"/>
  <c r="E21"/>
  <c r="E33"/>
  <c r="E39"/>
  <c r="H8"/>
  <c r="H20"/>
  <c r="H29"/>
  <c r="E12"/>
  <c r="E20"/>
  <c r="E29"/>
  <c r="H7"/>
  <c r="E7"/>
  <c r="E11"/>
  <c r="E15"/>
  <c r="E19"/>
  <c r="E23"/>
  <c r="E27"/>
  <c r="H30"/>
  <c r="E32"/>
  <c r="E34"/>
  <c r="E36"/>
  <c r="E38"/>
  <c r="E40"/>
  <c r="T1" i="16"/>
  <c r="R1"/>
  <c r="S1"/>
  <c r="X1"/>
  <c r="Y1"/>
  <c r="Z1"/>
  <c r="R1" i="14"/>
  <c r="S1"/>
  <c r="T1"/>
  <c r="T1" i="15"/>
  <c r="R1"/>
  <c r="S1"/>
  <c r="AC453" i="11"/>
  <c r="U453"/>
  <c r="T453"/>
  <c r="L453"/>
  <c r="J453"/>
  <c r="G453"/>
  <c r="D453"/>
  <c r="AD453" s="1"/>
  <c r="A453"/>
  <c r="AE452"/>
  <c r="AD452" s="1"/>
  <c r="AC452"/>
  <c r="U452"/>
  <c r="T452"/>
  <c r="L452"/>
  <c r="J452"/>
  <c r="G452"/>
  <c r="D452"/>
  <c r="A452"/>
  <c r="AE451"/>
  <c r="AD451" s="1"/>
  <c r="AC451" s="1"/>
  <c r="U451"/>
  <c r="T451"/>
  <c r="L451"/>
  <c r="J451"/>
  <c r="G451"/>
  <c r="D451"/>
  <c r="A451"/>
  <c r="AE450" s="1"/>
  <c r="AD450"/>
  <c r="AC450"/>
  <c r="U450"/>
  <c r="T450" s="1"/>
  <c r="L450"/>
  <c r="J450"/>
  <c r="G450"/>
  <c r="D450"/>
  <c r="A450"/>
  <c r="AE449"/>
  <c r="AD449" s="1"/>
  <c r="AC449" s="1"/>
  <c r="U449"/>
  <c r="T449"/>
  <c r="L449"/>
  <c r="J449"/>
  <c r="G449"/>
  <c r="D449"/>
  <c r="A449"/>
  <c r="AE448" s="1"/>
  <c r="AD448"/>
  <c r="AC448"/>
  <c r="U448"/>
  <c r="T448" s="1"/>
  <c r="L448"/>
  <c r="J448"/>
  <c r="G448"/>
  <c r="D448"/>
  <c r="A448"/>
  <c r="AE447" s="1"/>
  <c r="AD447"/>
  <c r="AC447" s="1"/>
  <c r="U447"/>
  <c r="T447"/>
  <c r="L447"/>
  <c r="J447"/>
  <c r="G447"/>
  <c r="D447"/>
  <c r="A447"/>
  <c r="AE446" s="1"/>
  <c r="AD446"/>
  <c r="AC446"/>
  <c r="U446"/>
  <c r="T446" s="1"/>
  <c r="L446"/>
  <c r="J446"/>
  <c r="G446"/>
  <c r="D446"/>
  <c r="A446"/>
  <c r="AE445"/>
  <c r="AD445" s="1"/>
  <c r="AC445" s="1"/>
  <c r="U445"/>
  <c r="T445" s="1"/>
  <c r="L445"/>
  <c r="J445"/>
  <c r="G445"/>
  <c r="D445"/>
  <c r="A445"/>
  <c r="AD444"/>
  <c r="AC444" s="1"/>
  <c r="U444"/>
  <c r="T444" s="1"/>
  <c r="L444"/>
  <c r="J444"/>
  <c r="G444"/>
  <c r="D444"/>
  <c r="A444"/>
  <c r="U443"/>
  <c r="T443"/>
  <c r="L443"/>
  <c r="J443"/>
  <c r="G443"/>
  <c r="D443"/>
  <c r="AD443" s="1"/>
  <c r="AC443" s="1"/>
  <c r="A443"/>
  <c r="AC442"/>
  <c r="U442"/>
  <c r="T442" s="1"/>
  <c r="L442"/>
  <c r="J442"/>
  <c r="G442"/>
  <c r="D442"/>
  <c r="AD442" s="1"/>
  <c r="A442"/>
  <c r="AE441"/>
  <c r="AD441" s="1"/>
  <c r="AC441" s="1"/>
  <c r="U441"/>
  <c r="T441" s="1"/>
  <c r="L441"/>
  <c r="J441"/>
  <c r="G441"/>
  <c r="D441"/>
  <c r="A441"/>
  <c r="AE440" s="1"/>
  <c r="AD440"/>
  <c r="AC440" s="1"/>
  <c r="U440"/>
  <c r="T440" s="1"/>
  <c r="L440"/>
  <c r="J440"/>
  <c r="G440"/>
  <c r="D440"/>
  <c r="A440"/>
  <c r="AE439"/>
  <c r="AD439" s="1"/>
  <c r="AC439" s="1"/>
  <c r="U439"/>
  <c r="T439"/>
  <c r="L439"/>
  <c r="J439"/>
  <c r="G439"/>
  <c r="D439"/>
  <c r="A439"/>
  <c r="AE438" s="1"/>
  <c r="AD438"/>
  <c r="AC438"/>
  <c r="U438"/>
  <c r="T438" s="1"/>
  <c r="L438"/>
  <c r="J438"/>
  <c r="G438"/>
  <c r="D438"/>
  <c r="A438"/>
  <c r="AE437"/>
  <c r="AD437"/>
  <c r="AC437" s="1"/>
  <c r="U437"/>
  <c r="T437" s="1"/>
  <c r="L437"/>
  <c r="J437"/>
  <c r="G437"/>
  <c r="D437"/>
  <c r="A437"/>
  <c r="AE436" s="1"/>
  <c r="AD436"/>
  <c r="AC436" s="1"/>
  <c r="U436"/>
  <c r="T436" s="1"/>
  <c r="L436"/>
  <c r="J436"/>
  <c r="G436"/>
  <c r="D436"/>
  <c r="A436"/>
  <c r="AE435"/>
  <c r="AD435" s="1"/>
  <c r="AC435" s="1"/>
  <c r="U435"/>
  <c r="T435"/>
  <c r="L435"/>
  <c r="J435"/>
  <c r="G435"/>
  <c r="D435"/>
  <c r="A435"/>
  <c r="AE434"/>
  <c r="AD434"/>
  <c r="AC434"/>
  <c r="U434"/>
  <c r="T434" s="1"/>
  <c r="L434"/>
  <c r="J434"/>
  <c r="G434"/>
  <c r="D434"/>
  <c r="A434"/>
  <c r="AE433"/>
  <c r="AD433"/>
  <c r="AC433" s="1"/>
  <c r="U433"/>
  <c r="T433" s="1"/>
  <c r="L433"/>
  <c r="J433"/>
  <c r="G433"/>
  <c r="D433"/>
  <c r="A433"/>
  <c r="AE432" s="1"/>
  <c r="AD432"/>
  <c r="AC432" s="1"/>
  <c r="U432"/>
  <c r="T432" s="1"/>
  <c r="L432"/>
  <c r="J432"/>
  <c r="G432"/>
  <c r="D432"/>
  <c r="A432"/>
  <c r="AE431" s="1"/>
  <c r="AD431"/>
  <c r="AC431" s="1"/>
  <c r="U431"/>
  <c r="T431"/>
  <c r="L431"/>
  <c r="J431"/>
  <c r="G431"/>
  <c r="D431"/>
  <c r="A431"/>
  <c r="AE430" s="1"/>
  <c r="AD430"/>
  <c r="AC430"/>
  <c r="U430"/>
  <c r="T430" s="1"/>
  <c r="L430"/>
  <c r="J430"/>
  <c r="G430"/>
  <c r="D430"/>
  <c r="A430"/>
  <c r="U429"/>
  <c r="T429" s="1"/>
  <c r="L429"/>
  <c r="J429"/>
  <c r="G429"/>
  <c r="D429"/>
  <c r="AE429" s="1"/>
  <c r="AD429" s="1"/>
  <c r="AC429" s="1"/>
  <c r="A429"/>
  <c r="U428"/>
  <c r="T428" s="1"/>
  <c r="L428"/>
  <c r="J428"/>
  <c r="G428"/>
  <c r="D428"/>
  <c r="AD428" s="1"/>
  <c r="AC428" s="1"/>
  <c r="A428"/>
  <c r="U427"/>
  <c r="T427"/>
  <c r="L427"/>
  <c r="J427"/>
  <c r="G427"/>
  <c r="D427"/>
  <c r="AD427" s="1"/>
  <c r="AC427" s="1"/>
  <c r="A427"/>
  <c r="AC426"/>
  <c r="U426"/>
  <c r="T426" s="1"/>
  <c r="L426"/>
  <c r="J426"/>
  <c r="G426"/>
  <c r="D426"/>
  <c r="AE426" s="1"/>
  <c r="AD426" s="1"/>
  <c r="A426"/>
  <c r="U425"/>
  <c r="T425"/>
  <c r="L425"/>
  <c r="J425"/>
  <c r="G425"/>
  <c r="D425"/>
  <c r="AE425" s="1"/>
  <c r="AD425" s="1"/>
  <c r="AC425" s="1"/>
  <c r="A425"/>
  <c r="AC424"/>
  <c r="U424"/>
  <c r="T424" s="1"/>
  <c r="L424"/>
  <c r="J424"/>
  <c r="G424"/>
  <c r="D424"/>
  <c r="AD424" s="1"/>
  <c r="A424"/>
  <c r="U423"/>
  <c r="T423"/>
  <c r="L423"/>
  <c r="J423"/>
  <c r="G423"/>
  <c r="D423"/>
  <c r="AD423" s="1"/>
  <c r="AC423" s="1"/>
  <c r="A423"/>
  <c r="AC422"/>
  <c r="U422"/>
  <c r="T422" s="1"/>
  <c r="L422"/>
  <c r="J422"/>
  <c r="G422"/>
  <c r="D422"/>
  <c r="AD422" s="1"/>
  <c r="A422"/>
  <c r="U421"/>
  <c r="T421"/>
  <c r="L421"/>
  <c r="J421"/>
  <c r="G421"/>
  <c r="D421"/>
  <c r="AE421" s="1"/>
  <c r="AD421" s="1"/>
  <c r="AC421" s="1"/>
  <c r="A421"/>
  <c r="AD420"/>
  <c r="AC420"/>
  <c r="U420"/>
  <c r="T420" s="1"/>
  <c r="L420"/>
  <c r="J420"/>
  <c r="G420"/>
  <c r="D420"/>
  <c r="AE420" s="1"/>
  <c r="A420"/>
  <c r="AE419"/>
  <c r="AD419"/>
  <c r="AC419" s="1"/>
  <c r="U419"/>
  <c r="T419"/>
  <c r="L419"/>
  <c r="J419"/>
  <c r="G419"/>
  <c r="D419"/>
  <c r="A419"/>
  <c r="AE418"/>
  <c r="AD418" s="1"/>
  <c r="AC418"/>
  <c r="U418"/>
  <c r="T418" s="1"/>
  <c r="L418"/>
  <c r="J418"/>
  <c r="G418"/>
  <c r="D418"/>
  <c r="A418"/>
  <c r="AE417"/>
  <c r="AD417" s="1"/>
  <c r="AC417" s="1"/>
  <c r="U417"/>
  <c r="T417"/>
  <c r="L417"/>
  <c r="J417"/>
  <c r="G417"/>
  <c r="D417"/>
  <c r="A417"/>
  <c r="AE416"/>
  <c r="AD416" s="1"/>
  <c r="AC416"/>
  <c r="U416"/>
  <c r="T416" s="1"/>
  <c r="L416"/>
  <c r="J416"/>
  <c r="G416"/>
  <c r="D416"/>
  <c r="A416"/>
  <c r="AE415"/>
  <c r="AD415" s="1"/>
  <c r="AC415" s="1"/>
  <c r="U415"/>
  <c r="T415"/>
  <c r="L415"/>
  <c r="J415"/>
  <c r="G415"/>
  <c r="D415"/>
  <c r="A415"/>
  <c r="AE414" s="1"/>
  <c r="AD414"/>
  <c r="AC414"/>
  <c r="U414"/>
  <c r="T414" s="1"/>
  <c r="L414"/>
  <c r="J414"/>
  <c r="G414"/>
  <c r="D414"/>
  <c r="A414"/>
  <c r="AE413"/>
  <c r="AD413" s="1"/>
  <c r="AC413" s="1"/>
  <c r="U413"/>
  <c r="T413" s="1"/>
  <c r="L413"/>
  <c r="J413"/>
  <c r="G413"/>
  <c r="D413"/>
  <c r="A413"/>
  <c r="AE412"/>
  <c r="AD412"/>
  <c r="AC412" s="1"/>
  <c r="U412"/>
  <c r="T412" s="1"/>
  <c r="L412"/>
  <c r="J412"/>
  <c r="G412"/>
  <c r="D412"/>
  <c r="A412"/>
  <c r="AE411"/>
  <c r="AD411" s="1"/>
  <c r="AC411" s="1"/>
  <c r="U411"/>
  <c r="T411"/>
  <c r="L411"/>
  <c r="J411"/>
  <c r="G411"/>
  <c r="D411"/>
  <c r="A411"/>
  <c r="AD410"/>
  <c r="AC410"/>
  <c r="U410"/>
  <c r="T410" s="1"/>
  <c r="L410"/>
  <c r="J410"/>
  <c r="G410"/>
  <c r="D410"/>
  <c r="A410"/>
  <c r="AE409"/>
  <c r="AD409" s="1"/>
  <c r="AC409" s="1"/>
  <c r="U409"/>
  <c r="T409" s="1"/>
  <c r="L409"/>
  <c r="J409"/>
  <c r="G409"/>
  <c r="D409"/>
  <c r="A409"/>
  <c r="U408"/>
  <c r="T408" s="1"/>
  <c r="L408"/>
  <c r="J408"/>
  <c r="G408"/>
  <c r="D408"/>
  <c r="AD408" s="1"/>
  <c r="AC408" s="1"/>
  <c r="A408"/>
  <c r="U407"/>
  <c r="T407"/>
  <c r="L407"/>
  <c r="J407"/>
  <c r="G407"/>
  <c r="D407"/>
  <c r="AE407" s="1"/>
  <c r="AD407" s="1"/>
  <c r="AC407" s="1"/>
  <c r="A407"/>
  <c r="AC406"/>
  <c r="U406"/>
  <c r="T406" s="1"/>
  <c r="L406"/>
  <c r="J406"/>
  <c r="G406"/>
  <c r="D406"/>
  <c r="AD406" s="1"/>
  <c r="A406"/>
  <c r="U405"/>
  <c r="T405" s="1"/>
  <c r="L405"/>
  <c r="J405"/>
  <c r="G405"/>
  <c r="D405"/>
  <c r="AD405" s="1"/>
  <c r="AC405" s="1"/>
  <c r="A405"/>
  <c r="U404"/>
  <c r="T404" s="1"/>
  <c r="L404"/>
  <c r="J404"/>
  <c r="G404"/>
  <c r="D404"/>
  <c r="AD404" s="1"/>
  <c r="AC404" s="1"/>
  <c r="A404"/>
  <c r="U403"/>
  <c r="T403"/>
  <c r="L403"/>
  <c r="J403"/>
  <c r="G403"/>
  <c r="D403"/>
  <c r="AE403" s="1"/>
  <c r="AD403" s="1"/>
  <c r="AC403" s="1"/>
  <c r="A403"/>
  <c r="AC402"/>
  <c r="U402"/>
  <c r="T402" s="1"/>
  <c r="L402"/>
  <c r="J402"/>
  <c r="G402"/>
  <c r="D402"/>
  <c r="AE402" s="1"/>
  <c r="AD402" s="1"/>
  <c r="A402"/>
  <c r="U401"/>
  <c r="T401" s="1"/>
  <c r="L401"/>
  <c r="J401"/>
  <c r="G401"/>
  <c r="D401"/>
  <c r="AD401" s="1"/>
  <c r="AC401" s="1"/>
  <c r="A401"/>
  <c r="U400"/>
  <c r="T400" s="1"/>
  <c r="L400"/>
  <c r="J400"/>
  <c r="G400"/>
  <c r="D400"/>
  <c r="AD400" s="1"/>
  <c r="AC400" s="1"/>
  <c r="A400"/>
  <c r="U399"/>
  <c r="T399"/>
  <c r="L399"/>
  <c r="J399"/>
  <c r="G399"/>
  <c r="D399"/>
  <c r="AD399" s="1"/>
  <c r="AC399" s="1"/>
  <c r="A399"/>
  <c r="AC398"/>
  <c r="U398"/>
  <c r="T398" s="1"/>
  <c r="L398"/>
  <c r="J398"/>
  <c r="G398"/>
  <c r="D398"/>
  <c r="AD398" s="1"/>
  <c r="A398"/>
  <c r="U397"/>
  <c r="T397" s="1"/>
  <c r="L397"/>
  <c r="J397"/>
  <c r="G397"/>
  <c r="D397"/>
  <c r="AE397" s="1"/>
  <c r="AD397" s="1"/>
  <c r="AC397" s="1"/>
  <c r="A397"/>
  <c r="U396"/>
  <c r="T396" s="1"/>
  <c r="L396"/>
  <c r="J396"/>
  <c r="G396"/>
  <c r="D396"/>
  <c r="AD396" s="1"/>
  <c r="AC396" s="1"/>
  <c r="A396"/>
  <c r="U395"/>
  <c r="T395"/>
  <c r="L395"/>
  <c r="J395"/>
  <c r="G395"/>
  <c r="D395"/>
  <c r="AD395" s="1"/>
  <c r="AC395" s="1"/>
  <c r="A395"/>
  <c r="AC394"/>
  <c r="U394"/>
  <c r="T394" s="1"/>
  <c r="L394"/>
  <c r="J394"/>
  <c r="G394"/>
  <c r="D394"/>
  <c r="AD394" s="1"/>
  <c r="A394"/>
  <c r="U393"/>
  <c r="T393"/>
  <c r="L393"/>
  <c r="J393"/>
  <c r="G393"/>
  <c r="D393"/>
  <c r="AE393" s="1"/>
  <c r="AD393" s="1"/>
  <c r="AC393" s="1"/>
  <c r="A393"/>
  <c r="AD392"/>
  <c r="AC392"/>
  <c r="U392"/>
  <c r="T392" s="1"/>
  <c r="L392"/>
  <c r="J392"/>
  <c r="G392"/>
  <c r="D392"/>
  <c r="AE392" s="1"/>
  <c r="A392"/>
  <c r="AE391"/>
  <c r="AD391"/>
  <c r="AC391" s="1"/>
  <c r="U391"/>
  <c r="T391"/>
  <c r="L391"/>
  <c r="J391"/>
  <c r="G391"/>
  <c r="D391"/>
  <c r="A391"/>
  <c r="AC390"/>
  <c r="U390"/>
  <c r="T390" s="1"/>
  <c r="L390"/>
  <c r="J390"/>
  <c r="G390"/>
  <c r="D390"/>
  <c r="AD390" s="1"/>
  <c r="A390"/>
  <c r="U389"/>
  <c r="T389"/>
  <c r="L389"/>
  <c r="J389"/>
  <c r="G389"/>
  <c r="D389"/>
  <c r="AE389" s="1"/>
  <c r="AD389" s="1"/>
  <c r="AC389" s="1"/>
  <c r="A389"/>
  <c r="AC388"/>
  <c r="U388"/>
  <c r="T388" s="1"/>
  <c r="L388"/>
  <c r="J388"/>
  <c r="G388"/>
  <c r="D388"/>
  <c r="AE388" s="1"/>
  <c r="AD388" s="1"/>
  <c r="A388"/>
  <c r="U387"/>
  <c r="T387"/>
  <c r="L387"/>
  <c r="J387"/>
  <c r="G387"/>
  <c r="D387"/>
  <c r="AD387" s="1"/>
  <c r="AC387" s="1"/>
  <c r="A387"/>
  <c r="AD386"/>
  <c r="AC386"/>
  <c r="U386"/>
  <c r="T386" s="1"/>
  <c r="L386"/>
  <c r="J386"/>
  <c r="G386"/>
  <c r="D386"/>
  <c r="AE386" s="1"/>
  <c r="A386"/>
  <c r="AE385"/>
  <c r="AD385" s="1"/>
  <c r="AC385" s="1"/>
  <c r="U385"/>
  <c r="T385"/>
  <c r="L385"/>
  <c r="J385"/>
  <c r="G385"/>
  <c r="D385"/>
  <c r="A385"/>
  <c r="AE384"/>
  <c r="AD384"/>
  <c r="AC384"/>
  <c r="U384"/>
  <c r="T384" s="1"/>
  <c r="L384"/>
  <c r="J384"/>
  <c r="G384"/>
  <c r="D384"/>
  <c r="A384"/>
  <c r="AE383"/>
  <c r="AD383" s="1"/>
  <c r="AC383" s="1"/>
  <c r="U383"/>
  <c r="T383"/>
  <c r="L383"/>
  <c r="J383"/>
  <c r="G383"/>
  <c r="D383"/>
  <c r="A383"/>
  <c r="AE382" s="1"/>
  <c r="AD382"/>
  <c r="AC382"/>
  <c r="U382"/>
  <c r="T382" s="1"/>
  <c r="L382"/>
  <c r="J382"/>
  <c r="G382"/>
  <c r="D382"/>
  <c r="A382"/>
  <c r="AE381"/>
  <c r="AD381" s="1"/>
  <c r="AC381" s="1"/>
  <c r="U381"/>
  <c r="T381" s="1"/>
  <c r="L381"/>
  <c r="J381"/>
  <c r="G381"/>
  <c r="D381"/>
  <c r="A381"/>
  <c r="U380"/>
  <c r="T380" s="1"/>
  <c r="L380"/>
  <c r="J380"/>
  <c r="G380"/>
  <c r="D380"/>
  <c r="AE380" s="1"/>
  <c r="AD380" s="1"/>
  <c r="AC380" s="1"/>
  <c r="A380"/>
  <c r="U379"/>
  <c r="T379"/>
  <c r="L379"/>
  <c r="J379"/>
  <c r="G379"/>
  <c r="D379"/>
  <c r="AE379" s="1"/>
  <c r="AD379" s="1"/>
  <c r="AC379" s="1"/>
  <c r="A379"/>
  <c r="AC378"/>
  <c r="U378"/>
  <c r="T378" s="1"/>
  <c r="L378"/>
  <c r="J378"/>
  <c r="G378"/>
  <c r="D378"/>
  <c r="AD378" s="1"/>
  <c r="A378"/>
  <c r="U377"/>
  <c r="T377" s="1"/>
  <c r="L377"/>
  <c r="J377"/>
  <c r="G377"/>
  <c r="D377"/>
  <c r="AE377" s="1"/>
  <c r="AD377" s="1"/>
  <c r="AC377" s="1"/>
  <c r="A377"/>
  <c r="AE376" s="1"/>
  <c r="AD376"/>
  <c r="AC376" s="1"/>
  <c r="U376"/>
  <c r="T376" s="1"/>
  <c r="L376"/>
  <c r="J376"/>
  <c r="G376"/>
  <c r="D376"/>
  <c r="A376"/>
  <c r="AE375"/>
  <c r="AD375" s="1"/>
  <c r="AC375" s="1"/>
  <c r="U375"/>
  <c r="T375"/>
  <c r="L375"/>
  <c r="J375"/>
  <c r="G375"/>
  <c r="D375"/>
  <c r="A375"/>
  <c r="AD374"/>
  <c r="AC374"/>
  <c r="U374"/>
  <c r="T374" s="1"/>
  <c r="L374"/>
  <c r="J374"/>
  <c r="G374"/>
  <c r="D374"/>
  <c r="A374"/>
  <c r="AE373"/>
  <c r="AD373"/>
  <c r="AC373" s="1"/>
  <c r="U373"/>
  <c r="T373" s="1"/>
  <c r="L373"/>
  <c r="J373"/>
  <c r="G373"/>
  <c r="D373"/>
  <c r="A373"/>
  <c r="AE372"/>
  <c r="AD372" s="1"/>
  <c r="AC372" s="1"/>
  <c r="U372"/>
  <c r="T372" s="1"/>
  <c r="L372"/>
  <c r="J372"/>
  <c r="G372"/>
  <c r="D372"/>
  <c r="A372"/>
  <c r="U371"/>
  <c r="T371"/>
  <c r="L371"/>
  <c r="J371"/>
  <c r="G371"/>
  <c r="D371"/>
  <c r="AE371" s="1"/>
  <c r="AD371" s="1"/>
  <c r="AC371" s="1"/>
  <c r="A371"/>
  <c r="AC370"/>
  <c r="U370"/>
  <c r="T370" s="1"/>
  <c r="L370"/>
  <c r="J370"/>
  <c r="G370"/>
  <c r="D370"/>
  <c r="AE370" s="1"/>
  <c r="AD370" s="1"/>
  <c r="A370"/>
  <c r="AD369"/>
  <c r="AC369" s="1"/>
  <c r="U369"/>
  <c r="T369" s="1"/>
  <c r="L369"/>
  <c r="J369"/>
  <c r="G369"/>
  <c r="D369"/>
  <c r="AE369" s="1"/>
  <c r="A369"/>
  <c r="U368"/>
  <c r="T368" s="1"/>
  <c r="L368"/>
  <c r="J368"/>
  <c r="G368"/>
  <c r="D368"/>
  <c r="AD368" s="1"/>
  <c r="AC368" s="1"/>
  <c r="A368"/>
  <c r="U367"/>
  <c r="T367"/>
  <c r="L367"/>
  <c r="J367"/>
  <c r="G367"/>
  <c r="D367"/>
  <c r="AD367" s="1"/>
  <c r="AC367" s="1"/>
  <c r="A367"/>
  <c r="AC366"/>
  <c r="U366"/>
  <c r="T366" s="1"/>
  <c r="L366"/>
  <c r="J366"/>
  <c r="G366"/>
  <c r="D366"/>
  <c r="AD366" s="1"/>
  <c r="A366"/>
  <c r="U365"/>
  <c r="T365" s="1"/>
  <c r="L365"/>
  <c r="J365"/>
  <c r="G365"/>
  <c r="D365"/>
  <c r="AE365" s="1"/>
  <c r="AD365" s="1"/>
  <c r="AC365" s="1"/>
  <c r="A365"/>
  <c r="U364"/>
  <c r="T364" s="1"/>
  <c r="L364"/>
  <c r="J364"/>
  <c r="G364"/>
  <c r="D364"/>
  <c r="AD364" s="1"/>
  <c r="AC364" s="1"/>
  <c r="A364"/>
  <c r="U363"/>
  <c r="T363"/>
  <c r="L363"/>
  <c r="J363"/>
  <c r="G363"/>
  <c r="D363"/>
  <c r="AD363" s="1"/>
  <c r="AC363" s="1"/>
  <c r="A363"/>
  <c r="AC362"/>
  <c r="U362"/>
  <c r="T362" s="1"/>
  <c r="L362"/>
  <c r="J362"/>
  <c r="G362"/>
  <c r="D362"/>
  <c r="AD362" s="1"/>
  <c r="A362"/>
  <c r="U361"/>
  <c r="T361"/>
  <c r="L361"/>
  <c r="J361"/>
  <c r="G361"/>
  <c r="D361"/>
  <c r="AE361" s="1"/>
  <c r="AD361" s="1"/>
  <c r="AC361" s="1"/>
  <c r="A361"/>
  <c r="AC360"/>
  <c r="U360"/>
  <c r="T360" s="1"/>
  <c r="L360"/>
  <c r="J360"/>
  <c r="G360"/>
  <c r="D360"/>
  <c r="AE360" s="1"/>
  <c r="AD360" s="1"/>
  <c r="A360"/>
  <c r="U359"/>
  <c r="T359"/>
  <c r="L359"/>
  <c r="J359"/>
  <c r="G359"/>
  <c r="D359"/>
  <c r="AD359" s="1"/>
  <c r="AC359" s="1"/>
  <c r="A359"/>
  <c r="AC358"/>
  <c r="U358"/>
  <c r="T358" s="1"/>
  <c r="L358"/>
  <c r="J358"/>
  <c r="G358"/>
  <c r="D358"/>
  <c r="AE358" s="1"/>
  <c r="AD358" s="1"/>
  <c r="A358"/>
  <c r="U357"/>
  <c r="T357"/>
  <c r="L357"/>
  <c r="J357"/>
  <c r="G357"/>
  <c r="D357"/>
  <c r="AE357" s="1"/>
  <c r="AD357" s="1"/>
  <c r="AC357" s="1"/>
  <c r="A357"/>
  <c r="AC356"/>
  <c r="U356"/>
  <c r="T356" s="1"/>
  <c r="L356"/>
  <c r="J356"/>
  <c r="G356"/>
  <c r="D356"/>
  <c r="AE356" s="1"/>
  <c r="AD356" s="1"/>
  <c r="A356"/>
  <c r="U355"/>
  <c r="T355"/>
  <c r="L355"/>
  <c r="J355"/>
  <c r="G355"/>
  <c r="D355"/>
  <c r="AD355" s="1"/>
  <c r="AC355" s="1"/>
  <c r="A355"/>
  <c r="AC354"/>
  <c r="U354"/>
  <c r="T354" s="1"/>
  <c r="L354"/>
  <c r="J354"/>
  <c r="G354"/>
  <c r="D354"/>
  <c r="AE354" s="1"/>
  <c r="AD354" s="1"/>
  <c r="A354"/>
  <c r="U353"/>
  <c r="T353"/>
  <c r="L353"/>
  <c r="J353"/>
  <c r="G353"/>
  <c r="D353"/>
  <c r="AE353" s="1"/>
  <c r="AD353" s="1"/>
  <c r="AC353" s="1"/>
  <c r="A353"/>
  <c r="AC352"/>
  <c r="U352"/>
  <c r="T352" s="1"/>
  <c r="L352"/>
  <c r="J352"/>
  <c r="G352"/>
  <c r="D352"/>
  <c r="AE352" s="1"/>
  <c r="AD352" s="1"/>
  <c r="A352"/>
  <c r="U351"/>
  <c r="T351"/>
  <c r="L351"/>
  <c r="J351"/>
  <c r="G351"/>
  <c r="D351"/>
  <c r="AD351" s="1"/>
  <c r="AC351" s="1"/>
  <c r="A351"/>
  <c r="AE350" s="1"/>
  <c r="AC350"/>
  <c r="U350"/>
  <c r="T350" s="1"/>
  <c r="L350"/>
  <c r="J350"/>
  <c r="G350"/>
  <c r="D350"/>
  <c r="AD350" s="1"/>
  <c r="A350"/>
  <c r="U349"/>
  <c r="T349" s="1"/>
  <c r="L349"/>
  <c r="J349"/>
  <c r="G349"/>
  <c r="D349"/>
  <c r="AE349" s="1"/>
  <c r="AD349" s="1"/>
  <c r="AC349" s="1"/>
  <c r="A349"/>
  <c r="U348"/>
  <c r="T348" s="1"/>
  <c r="L348"/>
  <c r="J348"/>
  <c r="G348"/>
  <c r="D348"/>
  <c r="AE348" s="1"/>
  <c r="AD348" s="1"/>
  <c r="AC348" s="1"/>
  <c r="A348"/>
  <c r="U347"/>
  <c r="T347"/>
  <c r="L347"/>
  <c r="J347"/>
  <c r="G347"/>
  <c r="D347"/>
  <c r="AD347" s="1"/>
  <c r="AC347" s="1"/>
  <c r="A347"/>
  <c r="AC346"/>
  <c r="U346"/>
  <c r="T346" s="1"/>
  <c r="L346"/>
  <c r="J346"/>
  <c r="G346"/>
  <c r="D346"/>
  <c r="AE346" s="1"/>
  <c r="AD346" s="1"/>
  <c r="A346"/>
  <c r="AC345"/>
  <c r="U345"/>
  <c r="T345" s="1"/>
  <c r="L345"/>
  <c r="J345"/>
  <c r="G345"/>
  <c r="D345"/>
  <c r="AE345" s="1"/>
  <c r="AD345" s="1"/>
  <c r="A345"/>
  <c r="AE344"/>
  <c r="AD344" s="1"/>
  <c r="AC344" s="1"/>
  <c r="U344"/>
  <c r="T344" s="1"/>
  <c r="L344"/>
  <c r="J344"/>
  <c r="G344"/>
  <c r="D344"/>
  <c r="A344"/>
  <c r="AE343"/>
  <c r="AD343" s="1"/>
  <c r="AC343" s="1"/>
  <c r="U343"/>
  <c r="T343"/>
  <c r="L343"/>
  <c r="J343"/>
  <c r="G343"/>
  <c r="D343"/>
  <c r="A343"/>
  <c r="AC342"/>
  <c r="U342"/>
  <c r="T342"/>
  <c r="L342"/>
  <c r="J342"/>
  <c r="G342"/>
  <c r="D342"/>
  <c r="AE342" s="1"/>
  <c r="AD342" s="1"/>
  <c r="A342"/>
  <c r="AC341"/>
  <c r="U341"/>
  <c r="T341" s="1"/>
  <c r="L341"/>
  <c r="J341"/>
  <c r="G341"/>
  <c r="D341"/>
  <c r="AE341" s="1"/>
  <c r="AD341" s="1"/>
  <c r="A341"/>
  <c r="AC340"/>
  <c r="U340"/>
  <c r="T340" s="1"/>
  <c r="L340"/>
  <c r="J340"/>
  <c r="G340"/>
  <c r="D340"/>
  <c r="AE340" s="1"/>
  <c r="AD340" s="1"/>
  <c r="A340"/>
  <c r="U339"/>
  <c r="T339"/>
  <c r="L339"/>
  <c r="J339"/>
  <c r="G339"/>
  <c r="D339"/>
  <c r="AD339" s="1"/>
  <c r="AC339" s="1"/>
  <c r="A339"/>
  <c r="AC338"/>
  <c r="U338"/>
  <c r="T338"/>
  <c r="L338"/>
  <c r="J338"/>
  <c r="G338"/>
  <c r="D338"/>
  <c r="AD338" s="1"/>
  <c r="A338"/>
  <c r="AC337"/>
  <c r="U337"/>
  <c r="T337" s="1"/>
  <c r="L337"/>
  <c r="J337"/>
  <c r="G337"/>
  <c r="D337"/>
  <c r="AE337" s="1"/>
  <c r="AD337" s="1"/>
  <c r="A337"/>
  <c r="U336"/>
  <c r="T336" s="1"/>
  <c r="L336"/>
  <c r="J336"/>
  <c r="G336"/>
  <c r="D336"/>
  <c r="AE336" s="1"/>
  <c r="AD336" s="1"/>
  <c r="AC336" s="1"/>
  <c r="A336"/>
  <c r="U335"/>
  <c r="T335"/>
  <c r="L335"/>
  <c r="J335"/>
  <c r="G335"/>
  <c r="D335"/>
  <c r="AE335" s="1"/>
  <c r="AD335" s="1"/>
  <c r="AC335" s="1"/>
  <c r="A335"/>
  <c r="AC334"/>
  <c r="U334"/>
  <c r="T334"/>
  <c r="L334"/>
  <c r="J334"/>
  <c r="G334"/>
  <c r="D334"/>
  <c r="AD334" s="1"/>
  <c r="A334"/>
  <c r="AE333"/>
  <c r="AD333" s="1"/>
  <c r="AC333"/>
  <c r="U333"/>
  <c r="T333" s="1"/>
  <c r="L333"/>
  <c r="J333"/>
  <c r="G333"/>
  <c r="D333"/>
  <c r="A333"/>
  <c r="AE332"/>
  <c r="AD332" s="1"/>
  <c r="AC332"/>
  <c r="U332"/>
  <c r="T332" s="1"/>
  <c r="L332"/>
  <c r="J332"/>
  <c r="G332"/>
  <c r="D332"/>
  <c r="A332"/>
  <c r="AE331"/>
  <c r="AD331"/>
  <c r="AC331" s="1"/>
  <c r="U331"/>
  <c r="T331"/>
  <c r="L331"/>
  <c r="J331"/>
  <c r="G331"/>
  <c r="D331"/>
  <c r="A331"/>
  <c r="AC330"/>
  <c r="U330"/>
  <c r="T330"/>
  <c r="L330"/>
  <c r="J330"/>
  <c r="G330"/>
  <c r="D330"/>
  <c r="AD330" s="1"/>
  <c r="A330"/>
  <c r="AE329"/>
  <c r="AD329" s="1"/>
  <c r="AC329"/>
  <c r="U329"/>
  <c r="T329" s="1"/>
  <c r="L329"/>
  <c r="J329"/>
  <c r="G329"/>
  <c r="D329"/>
  <c r="A329"/>
  <c r="U328"/>
  <c r="T328" s="1"/>
  <c r="L328"/>
  <c r="J328"/>
  <c r="G328"/>
  <c r="D328"/>
  <c r="AE328" s="1"/>
  <c r="AD328" s="1"/>
  <c r="AC328" s="1"/>
  <c r="A328"/>
  <c r="AE330" l="1"/>
  <c r="AE378"/>
  <c r="AE387"/>
  <c r="AE390"/>
  <c r="AE442"/>
  <c r="AE443"/>
  <c r="AE444"/>
  <c r="AE338"/>
  <c r="AE339"/>
  <c r="AE362"/>
  <c r="AE363"/>
  <c r="AE364"/>
  <c r="AE367"/>
  <c r="AE399"/>
  <c r="AE406"/>
  <c r="AE424"/>
  <c r="AE427"/>
  <c r="AE428"/>
  <c r="AE347"/>
  <c r="AE334"/>
  <c r="AE351"/>
  <c r="AE355"/>
  <c r="AE359"/>
  <c r="AE366"/>
  <c r="AE368"/>
  <c r="AE394"/>
  <c r="AE395"/>
  <c r="AE396"/>
  <c r="AE398"/>
  <c r="AE400"/>
  <c r="AE401"/>
  <c r="AE404"/>
  <c r="AE405"/>
  <c r="AE408"/>
  <c r="AE422"/>
  <c r="AE423"/>
  <c r="AE374"/>
  <c r="AE410"/>
  <c r="AA1" i="16"/>
  <c r="V2" s="1"/>
  <c r="U1" i="15"/>
  <c r="P2" s="1"/>
  <c r="U1" i="16"/>
  <c r="P2" s="1"/>
  <c r="U1" i="14"/>
  <c r="P2" s="1"/>
  <c r="U327" i="11"/>
  <c r="T327"/>
  <c r="L327"/>
  <c r="J327"/>
  <c r="G327"/>
  <c r="D327"/>
  <c r="AE327" s="1"/>
  <c r="AD327" s="1"/>
  <c r="AC327" s="1"/>
  <c r="A327"/>
  <c r="AC326"/>
  <c r="U326"/>
  <c r="T326"/>
  <c r="L326"/>
  <c r="J326"/>
  <c r="G326"/>
  <c r="D326"/>
  <c r="AE326" s="1"/>
  <c r="AD326" s="1"/>
  <c r="A326"/>
  <c r="AE325"/>
  <c r="AD325" s="1"/>
  <c r="AC325"/>
  <c r="U325"/>
  <c r="T325" s="1"/>
  <c r="L325"/>
  <c r="J325"/>
  <c r="G325"/>
  <c r="D325"/>
  <c r="A325"/>
  <c r="AE324"/>
  <c r="AD324" s="1"/>
  <c r="AC324"/>
  <c r="U324"/>
  <c r="T324" s="1"/>
  <c r="L324"/>
  <c r="J324"/>
  <c r="G324"/>
  <c r="D324"/>
  <c r="A324"/>
  <c r="AE323"/>
  <c r="AD323"/>
  <c r="AC323" s="1"/>
  <c r="U323"/>
  <c r="T323"/>
  <c r="L323"/>
  <c r="J323"/>
  <c r="G323"/>
  <c r="D323"/>
  <c r="A323"/>
  <c r="AC322"/>
  <c r="U322"/>
  <c r="T322"/>
  <c r="L322"/>
  <c r="J322"/>
  <c r="G322"/>
  <c r="D322"/>
  <c r="AD322" s="1"/>
  <c r="A322"/>
  <c r="AC321"/>
  <c r="U321"/>
  <c r="T321" s="1"/>
  <c r="L321"/>
  <c r="J321"/>
  <c r="G321"/>
  <c r="D321"/>
  <c r="AE321" s="1"/>
  <c r="AD321" s="1"/>
  <c r="A321"/>
  <c r="U320"/>
  <c r="T320" s="1"/>
  <c r="L320"/>
  <c r="J320"/>
  <c r="G320"/>
  <c r="D320"/>
  <c r="A320"/>
  <c r="U319"/>
  <c r="T319" s="1"/>
  <c r="L319"/>
  <c r="J319"/>
  <c r="G319"/>
  <c r="D319"/>
  <c r="A319"/>
  <c r="U318"/>
  <c r="T318" s="1"/>
  <c r="L318"/>
  <c r="J318"/>
  <c r="G318"/>
  <c r="D318"/>
  <c r="A318"/>
  <c r="U317"/>
  <c r="T317" s="1"/>
  <c r="L317"/>
  <c r="J317"/>
  <c r="G317"/>
  <c r="D317"/>
  <c r="A317"/>
  <c r="U316"/>
  <c r="T316" s="1"/>
  <c r="L316"/>
  <c r="J316"/>
  <c r="G316"/>
  <c r="D316"/>
  <c r="A316"/>
  <c r="U315"/>
  <c r="T315" s="1"/>
  <c r="L315"/>
  <c r="J315"/>
  <c r="G315"/>
  <c r="D315"/>
  <c r="A315"/>
  <c r="U314"/>
  <c r="T314" s="1"/>
  <c r="L314"/>
  <c r="J314"/>
  <c r="G314"/>
  <c r="D314"/>
  <c r="A314"/>
  <c r="U313"/>
  <c r="T313" s="1"/>
  <c r="L313"/>
  <c r="J313"/>
  <c r="G313"/>
  <c r="D313"/>
  <c r="A313"/>
  <c r="U312"/>
  <c r="T312" s="1"/>
  <c r="L312"/>
  <c r="J312"/>
  <c r="G312"/>
  <c r="D312"/>
  <c r="A312"/>
  <c r="U311"/>
  <c r="T311" s="1"/>
  <c r="L311"/>
  <c r="J311"/>
  <c r="G311"/>
  <c r="D311"/>
  <c r="A311"/>
  <c r="U310"/>
  <c r="T310" s="1"/>
  <c r="L310"/>
  <c r="J310"/>
  <c r="G310"/>
  <c r="D310"/>
  <c r="A310"/>
  <c r="U309"/>
  <c r="T309" s="1"/>
  <c r="L309"/>
  <c r="J309"/>
  <c r="G309"/>
  <c r="D309"/>
  <c r="A309"/>
  <c r="U308"/>
  <c r="T308" s="1"/>
  <c r="L308"/>
  <c r="J308"/>
  <c r="G308"/>
  <c r="D308"/>
  <c r="A308"/>
  <c r="U307"/>
  <c r="T307" s="1"/>
  <c r="L307"/>
  <c r="J307"/>
  <c r="G307"/>
  <c r="D307"/>
  <c r="A307"/>
  <c r="U306"/>
  <c r="T306" s="1"/>
  <c r="L306"/>
  <c r="J306"/>
  <c r="G306"/>
  <c r="D306"/>
  <c r="A306"/>
  <c r="U305"/>
  <c r="T305" s="1"/>
  <c r="L305"/>
  <c r="J305"/>
  <c r="G305"/>
  <c r="D305"/>
  <c r="A305"/>
  <c r="U304"/>
  <c r="T304" s="1"/>
  <c r="L304"/>
  <c r="J304"/>
  <c r="G304"/>
  <c r="D304"/>
  <c r="A304"/>
  <c r="U303"/>
  <c r="T303" s="1"/>
  <c r="L303"/>
  <c r="J303"/>
  <c r="G303"/>
  <c r="D303"/>
  <c r="A303"/>
  <c r="U302"/>
  <c r="T302" s="1"/>
  <c r="L302"/>
  <c r="J302"/>
  <c r="G302"/>
  <c r="D302"/>
  <c r="A302"/>
  <c r="U301"/>
  <c r="T301" s="1"/>
  <c r="L301"/>
  <c r="J301"/>
  <c r="G301"/>
  <c r="D301"/>
  <c r="A301"/>
  <c r="U300"/>
  <c r="T300" s="1"/>
  <c r="L300"/>
  <c r="J300"/>
  <c r="G300"/>
  <c r="D300"/>
  <c r="A300"/>
  <c r="U299"/>
  <c r="T299" s="1"/>
  <c r="L299"/>
  <c r="J299"/>
  <c r="G299"/>
  <c r="D299"/>
  <c r="A299"/>
  <c r="U298"/>
  <c r="T298" s="1"/>
  <c r="L298"/>
  <c r="J298"/>
  <c r="G298"/>
  <c r="D298"/>
  <c r="A298"/>
  <c r="U297"/>
  <c r="T297" s="1"/>
  <c r="L297"/>
  <c r="J297"/>
  <c r="G297"/>
  <c r="D297"/>
  <c r="A297"/>
  <c r="U296"/>
  <c r="T296" s="1"/>
  <c r="L296"/>
  <c r="J296"/>
  <c r="G296"/>
  <c r="D296"/>
  <c r="A296"/>
  <c r="U295"/>
  <c r="T295" s="1"/>
  <c r="L295"/>
  <c r="J295"/>
  <c r="G295"/>
  <c r="D295"/>
  <c r="A295"/>
  <c r="U294"/>
  <c r="T294" s="1"/>
  <c r="L294"/>
  <c r="J294"/>
  <c r="G294"/>
  <c r="D294"/>
  <c r="A294"/>
  <c r="U293"/>
  <c r="T293" s="1"/>
  <c r="L293"/>
  <c r="J293"/>
  <c r="G293"/>
  <c r="D293"/>
  <c r="A293"/>
  <c r="U292"/>
  <c r="T292" s="1"/>
  <c r="L292"/>
  <c r="J292"/>
  <c r="G292"/>
  <c r="D292"/>
  <c r="A292"/>
  <c r="U291"/>
  <c r="T291" s="1"/>
  <c r="L291"/>
  <c r="J291"/>
  <c r="G291"/>
  <c r="D291"/>
  <c r="A291"/>
  <c r="U290"/>
  <c r="T290" s="1"/>
  <c r="L290"/>
  <c r="J290"/>
  <c r="G290"/>
  <c r="D290"/>
  <c r="A290"/>
  <c r="U289"/>
  <c r="T289" s="1"/>
  <c r="L289"/>
  <c r="J289"/>
  <c r="G289"/>
  <c r="D289"/>
  <c r="A289"/>
  <c r="U288"/>
  <c r="T288" s="1"/>
  <c r="L288"/>
  <c r="J288"/>
  <c r="G288"/>
  <c r="D288"/>
  <c r="A288"/>
  <c r="U287"/>
  <c r="T287" s="1"/>
  <c r="L287"/>
  <c r="J287"/>
  <c r="G287"/>
  <c r="D287"/>
  <c r="A287"/>
  <c r="U286"/>
  <c r="T286" s="1"/>
  <c r="L286"/>
  <c r="J286"/>
  <c r="G286"/>
  <c r="D286"/>
  <c r="A286"/>
  <c r="U285"/>
  <c r="T285" s="1"/>
  <c r="L285"/>
  <c r="J285"/>
  <c r="G285"/>
  <c r="D285"/>
  <c r="A285"/>
  <c r="U284"/>
  <c r="T284" s="1"/>
  <c r="L284"/>
  <c r="J284"/>
  <c r="G284"/>
  <c r="D284"/>
  <c r="A284"/>
  <c r="U283"/>
  <c r="T283" s="1"/>
  <c r="L283"/>
  <c r="J283"/>
  <c r="G283"/>
  <c r="D283"/>
  <c r="A283"/>
  <c r="U282"/>
  <c r="T282" s="1"/>
  <c r="L282"/>
  <c r="J282"/>
  <c r="G282"/>
  <c r="D282"/>
  <c r="A282"/>
  <c r="U281"/>
  <c r="T281" s="1"/>
  <c r="L281"/>
  <c r="J281"/>
  <c r="G281"/>
  <c r="D281"/>
  <c r="A281"/>
  <c r="U280"/>
  <c r="T280" s="1"/>
  <c r="L280"/>
  <c r="J280"/>
  <c r="G280"/>
  <c r="D280"/>
  <c r="A280"/>
  <c r="U279"/>
  <c r="T279" s="1"/>
  <c r="L279"/>
  <c r="J279"/>
  <c r="G279"/>
  <c r="D279"/>
  <c r="A279"/>
  <c r="U278"/>
  <c r="T278" s="1"/>
  <c r="L278"/>
  <c r="J278"/>
  <c r="G278"/>
  <c r="D278"/>
  <c r="A278"/>
  <c r="U277"/>
  <c r="T277" s="1"/>
  <c r="L277"/>
  <c r="J277"/>
  <c r="G277"/>
  <c r="D277"/>
  <c r="A277"/>
  <c r="U276"/>
  <c r="T276" s="1"/>
  <c r="L276"/>
  <c r="J276"/>
  <c r="G276"/>
  <c r="D276"/>
  <c r="A276"/>
  <c r="U275"/>
  <c r="T275" s="1"/>
  <c r="L275"/>
  <c r="J275"/>
  <c r="G275"/>
  <c r="D275"/>
  <c r="A275"/>
  <c r="U274"/>
  <c r="T274" s="1"/>
  <c r="L274"/>
  <c r="J274"/>
  <c r="G274"/>
  <c r="D274"/>
  <c r="A274"/>
  <c r="U273"/>
  <c r="T273" s="1"/>
  <c r="L273"/>
  <c r="J273"/>
  <c r="G273"/>
  <c r="D273"/>
  <c r="A273"/>
  <c r="U272"/>
  <c r="T272"/>
  <c r="L272"/>
  <c r="J272"/>
  <c r="G272"/>
  <c r="D272"/>
  <c r="A272"/>
  <c r="U271"/>
  <c r="T271" s="1"/>
  <c r="L271"/>
  <c r="J271"/>
  <c r="G271"/>
  <c r="D271"/>
  <c r="A271"/>
  <c r="U270"/>
  <c r="T270"/>
  <c r="L270"/>
  <c r="J270"/>
  <c r="G270"/>
  <c r="D270"/>
  <c r="A270"/>
  <c r="U269"/>
  <c r="T269" s="1"/>
  <c r="L269"/>
  <c r="J269"/>
  <c r="G269"/>
  <c r="D269"/>
  <c r="A269"/>
  <c r="U268"/>
  <c r="T268" s="1"/>
  <c r="L268"/>
  <c r="J268"/>
  <c r="G268"/>
  <c r="D268"/>
  <c r="A268"/>
  <c r="U267"/>
  <c r="T267"/>
  <c r="L267"/>
  <c r="J267"/>
  <c r="G267"/>
  <c r="D267"/>
  <c r="A267"/>
  <c r="U266"/>
  <c r="T266"/>
  <c r="L266"/>
  <c r="J266"/>
  <c r="G266"/>
  <c r="D266"/>
  <c r="A266"/>
  <c r="U265"/>
  <c r="T265" s="1"/>
  <c r="L265"/>
  <c r="J265"/>
  <c r="G265"/>
  <c r="D265"/>
  <c r="A265"/>
  <c r="U264"/>
  <c r="T264"/>
  <c r="L264"/>
  <c r="J264"/>
  <c r="G264"/>
  <c r="D264"/>
  <c r="A264"/>
  <c r="U263"/>
  <c r="T263" s="1"/>
  <c r="L263"/>
  <c r="J263"/>
  <c r="G263"/>
  <c r="D263"/>
  <c r="A263"/>
  <c r="U262"/>
  <c r="T262"/>
  <c r="L262"/>
  <c r="J262"/>
  <c r="G262"/>
  <c r="D262"/>
  <c r="A262"/>
  <c r="U261"/>
  <c r="T261" s="1"/>
  <c r="L261"/>
  <c r="J261"/>
  <c r="G261"/>
  <c r="D261"/>
  <c r="A261"/>
  <c r="U260"/>
  <c r="T260" s="1"/>
  <c r="L260"/>
  <c r="J260"/>
  <c r="G260"/>
  <c r="D260"/>
  <c r="A260"/>
  <c r="U259"/>
  <c r="T259"/>
  <c r="L259"/>
  <c r="J259"/>
  <c r="G259"/>
  <c r="D259"/>
  <c r="A259"/>
  <c r="U258"/>
  <c r="T258"/>
  <c r="L258"/>
  <c r="J258"/>
  <c r="G258"/>
  <c r="D258"/>
  <c r="A258"/>
  <c r="U257"/>
  <c r="T257" s="1"/>
  <c r="L257"/>
  <c r="J257"/>
  <c r="G257"/>
  <c r="D257"/>
  <c r="A257"/>
  <c r="U256"/>
  <c r="T256"/>
  <c r="L256"/>
  <c r="J256"/>
  <c r="G256"/>
  <c r="D256"/>
  <c r="A256"/>
  <c r="U255"/>
  <c r="T255" s="1"/>
  <c r="L255"/>
  <c r="J255"/>
  <c r="G255"/>
  <c r="D255"/>
  <c r="A255"/>
  <c r="U254"/>
  <c r="T254"/>
  <c r="L254"/>
  <c r="J254"/>
  <c r="G254"/>
  <c r="D254"/>
  <c r="A254"/>
  <c r="U253"/>
  <c r="T253" s="1"/>
  <c r="L253"/>
  <c r="J253"/>
  <c r="G253"/>
  <c r="D253"/>
  <c r="A253"/>
  <c r="U252"/>
  <c r="T252" s="1"/>
  <c r="L252"/>
  <c r="J252"/>
  <c r="G252"/>
  <c r="D252"/>
  <c r="A252"/>
  <c r="U251"/>
  <c r="T251"/>
  <c r="L251"/>
  <c r="J251"/>
  <c r="G251"/>
  <c r="D251"/>
  <c r="A251"/>
  <c r="U250"/>
  <c r="T250" s="1"/>
  <c r="L250"/>
  <c r="J250"/>
  <c r="G250"/>
  <c r="D250"/>
  <c r="A250"/>
  <c r="U249"/>
  <c r="T249" s="1"/>
  <c r="L249"/>
  <c r="J249"/>
  <c r="G249"/>
  <c r="D249"/>
  <c r="A249"/>
  <c r="U248"/>
  <c r="T248"/>
  <c r="L248"/>
  <c r="J248"/>
  <c r="G248"/>
  <c r="D248"/>
  <c r="A248"/>
  <c r="U247"/>
  <c r="T247" s="1"/>
  <c r="L247"/>
  <c r="J247"/>
  <c r="G247"/>
  <c r="D247"/>
  <c r="A247"/>
  <c r="U246"/>
  <c r="T246"/>
  <c r="L246"/>
  <c r="J246"/>
  <c r="G246"/>
  <c r="D246"/>
  <c r="A246"/>
  <c r="U245"/>
  <c r="T245"/>
  <c r="L245"/>
  <c r="J245"/>
  <c r="G245"/>
  <c r="D245"/>
  <c r="A245"/>
  <c r="U244"/>
  <c r="T244" s="1"/>
  <c r="L244"/>
  <c r="J244"/>
  <c r="G244"/>
  <c r="D244"/>
  <c r="A244"/>
  <c r="U243"/>
  <c r="T243"/>
  <c r="L243"/>
  <c r="J243"/>
  <c r="G243"/>
  <c r="D243"/>
  <c r="A243"/>
  <c r="U242"/>
  <c r="T242" s="1"/>
  <c r="L242"/>
  <c r="J242"/>
  <c r="G242"/>
  <c r="D242"/>
  <c r="A242"/>
  <c r="U241"/>
  <c r="T241" s="1"/>
  <c r="L241"/>
  <c r="J241"/>
  <c r="G241"/>
  <c r="D241"/>
  <c r="A241"/>
  <c r="U240"/>
  <c r="T240"/>
  <c r="L240"/>
  <c r="J240"/>
  <c r="G240"/>
  <c r="D240"/>
  <c r="A240"/>
  <c r="U239"/>
  <c r="T239" s="1"/>
  <c r="L239"/>
  <c r="J239"/>
  <c r="G239"/>
  <c r="D239"/>
  <c r="A239"/>
  <c r="U238"/>
  <c r="T238"/>
  <c r="L238"/>
  <c r="J238"/>
  <c r="G238"/>
  <c r="D238"/>
  <c r="A238"/>
  <c r="U237"/>
  <c r="T237"/>
  <c r="L237"/>
  <c r="J237"/>
  <c r="G237"/>
  <c r="D237"/>
  <c r="A237"/>
  <c r="U236"/>
  <c r="T236" s="1"/>
  <c r="L236"/>
  <c r="J236"/>
  <c r="G236"/>
  <c r="D236"/>
  <c r="A236"/>
  <c r="U235"/>
  <c r="T235"/>
  <c r="L235"/>
  <c r="J235"/>
  <c r="G235"/>
  <c r="D235"/>
  <c r="A235"/>
  <c r="U234"/>
  <c r="T234" s="1"/>
  <c r="L234"/>
  <c r="J234"/>
  <c r="G234"/>
  <c r="D234"/>
  <c r="A234"/>
  <c r="U233"/>
  <c r="T233" s="1"/>
  <c r="L233"/>
  <c r="J233"/>
  <c r="G233"/>
  <c r="D233"/>
  <c r="A233"/>
  <c r="U232"/>
  <c r="T232"/>
  <c r="L232"/>
  <c r="J232"/>
  <c r="G232"/>
  <c r="D232"/>
  <c r="A232"/>
  <c r="U231"/>
  <c r="T231" s="1"/>
  <c r="L231"/>
  <c r="J231"/>
  <c r="G231"/>
  <c r="D231"/>
  <c r="A231"/>
  <c r="U230"/>
  <c r="T230"/>
  <c r="L230"/>
  <c r="J230"/>
  <c r="G230"/>
  <c r="D230"/>
  <c r="A230"/>
  <c r="U229"/>
  <c r="T229"/>
  <c r="L229"/>
  <c r="J229"/>
  <c r="G229"/>
  <c r="D229"/>
  <c r="A229"/>
  <c r="U228"/>
  <c r="T228" s="1"/>
  <c r="L228"/>
  <c r="J228"/>
  <c r="G228"/>
  <c r="D228"/>
  <c r="A228"/>
  <c r="U227"/>
  <c r="T227"/>
  <c r="L227"/>
  <c r="J227"/>
  <c r="G227"/>
  <c r="D227"/>
  <c r="A227"/>
  <c r="U226"/>
  <c r="T226" s="1"/>
  <c r="L226"/>
  <c r="J226"/>
  <c r="G226"/>
  <c r="D226"/>
  <c r="A226"/>
  <c r="U225"/>
  <c r="T225" s="1"/>
  <c r="L225"/>
  <c r="J225"/>
  <c r="G225"/>
  <c r="D225"/>
  <c r="A225"/>
  <c r="U224"/>
  <c r="T224"/>
  <c r="L224"/>
  <c r="J224"/>
  <c r="G224"/>
  <c r="D224"/>
  <c r="A224"/>
  <c r="U223"/>
  <c r="T223" s="1"/>
  <c r="L223"/>
  <c r="J223"/>
  <c r="G223"/>
  <c r="D223"/>
  <c r="A223"/>
  <c r="U222"/>
  <c r="T222"/>
  <c r="L222"/>
  <c r="J222"/>
  <c r="G222"/>
  <c r="D222"/>
  <c r="A222"/>
  <c r="U221"/>
  <c r="T221" s="1"/>
  <c r="L221"/>
  <c r="J221"/>
  <c r="G221"/>
  <c r="D221"/>
  <c r="A221"/>
  <c r="U220"/>
  <c r="T220" s="1"/>
  <c r="L220"/>
  <c r="J220"/>
  <c r="G220"/>
  <c r="D220"/>
  <c r="A220"/>
  <c r="U219"/>
  <c r="T219"/>
  <c r="L219"/>
  <c r="J219"/>
  <c r="G219"/>
  <c r="D219"/>
  <c r="A219"/>
  <c r="U218"/>
  <c r="T218" s="1"/>
  <c r="L218"/>
  <c r="J218"/>
  <c r="G218"/>
  <c r="D218"/>
  <c r="A218"/>
  <c r="U217"/>
  <c r="T217" s="1"/>
  <c r="L217"/>
  <c r="J217"/>
  <c r="G217"/>
  <c r="D217"/>
  <c r="A217"/>
  <c r="U216"/>
  <c r="T216"/>
  <c r="L216"/>
  <c r="J216"/>
  <c r="G216"/>
  <c r="D216"/>
  <c r="A216"/>
  <c r="U215"/>
  <c r="T215" s="1"/>
  <c r="L215"/>
  <c r="J215"/>
  <c r="G215"/>
  <c r="D215"/>
  <c r="A215"/>
  <c r="U214"/>
  <c r="T214"/>
  <c r="L214"/>
  <c r="J214"/>
  <c r="G214"/>
  <c r="D214"/>
  <c r="A214"/>
  <c r="U213"/>
  <c r="T213" s="1"/>
  <c r="L213"/>
  <c r="J213"/>
  <c r="G213"/>
  <c r="D213"/>
  <c r="A213"/>
  <c r="U212"/>
  <c r="T212" s="1"/>
  <c r="L212"/>
  <c r="J212"/>
  <c r="G212"/>
  <c r="D212"/>
  <c r="A212"/>
  <c r="U211"/>
  <c r="T211"/>
  <c r="L211"/>
  <c r="J211"/>
  <c r="G211"/>
  <c r="D211"/>
  <c r="A211"/>
  <c r="U210"/>
  <c r="T210"/>
  <c r="L210"/>
  <c r="J210"/>
  <c r="G210"/>
  <c r="D210"/>
  <c r="A210"/>
  <c r="U209"/>
  <c r="T209" s="1"/>
  <c r="L209"/>
  <c r="J209"/>
  <c r="G209"/>
  <c r="D209"/>
  <c r="A209"/>
  <c r="U208"/>
  <c r="T208"/>
  <c r="L208"/>
  <c r="J208"/>
  <c r="G208"/>
  <c r="D208"/>
  <c r="A208"/>
  <c r="U207"/>
  <c r="T207" s="1"/>
  <c r="L207"/>
  <c r="J207"/>
  <c r="G207"/>
  <c r="D207"/>
  <c r="A207"/>
  <c r="U206"/>
  <c r="T206"/>
  <c r="L206"/>
  <c r="J206"/>
  <c r="G206"/>
  <c r="D206"/>
  <c r="A206"/>
  <c r="U205"/>
  <c r="T205" s="1"/>
  <c r="L205"/>
  <c r="J205"/>
  <c r="G205"/>
  <c r="D205"/>
  <c r="A205"/>
  <c r="U204"/>
  <c r="T204" s="1"/>
  <c r="L204"/>
  <c r="J204"/>
  <c r="G204"/>
  <c r="D204"/>
  <c r="A204"/>
  <c r="U203"/>
  <c r="T203"/>
  <c r="L203"/>
  <c r="J203"/>
  <c r="G203"/>
  <c r="D203"/>
  <c r="A203"/>
  <c r="U202"/>
  <c r="T202"/>
  <c r="L202"/>
  <c r="J202"/>
  <c r="G202"/>
  <c r="D202"/>
  <c r="A202"/>
  <c r="U201"/>
  <c r="T201" s="1"/>
  <c r="L201"/>
  <c r="J201"/>
  <c r="G201"/>
  <c r="D201"/>
  <c r="A201"/>
  <c r="U200"/>
  <c r="T200"/>
  <c r="L200"/>
  <c r="J200"/>
  <c r="G200"/>
  <c r="D200"/>
  <c r="A200"/>
  <c r="U199"/>
  <c r="T199" s="1"/>
  <c r="L199"/>
  <c r="J199"/>
  <c r="G199"/>
  <c r="D199"/>
  <c r="A199"/>
  <c r="U198"/>
  <c r="T198"/>
  <c r="L198"/>
  <c r="J198"/>
  <c r="G198"/>
  <c r="D198"/>
  <c r="A198"/>
  <c r="U197"/>
  <c r="T197" s="1"/>
  <c r="L197"/>
  <c r="J197"/>
  <c r="G197"/>
  <c r="D197"/>
  <c r="A197"/>
  <c r="U196"/>
  <c r="T196" s="1"/>
  <c r="L196"/>
  <c r="J196"/>
  <c r="G196"/>
  <c r="D196"/>
  <c r="A196"/>
  <c r="U195"/>
  <c r="T195"/>
  <c r="L195"/>
  <c r="J195"/>
  <c r="G195"/>
  <c r="D195"/>
  <c r="A195"/>
  <c r="U194"/>
  <c r="T194"/>
  <c r="L194"/>
  <c r="J194"/>
  <c r="G194"/>
  <c r="D194"/>
  <c r="A194"/>
  <c r="U193"/>
  <c r="T193" s="1"/>
  <c r="L193"/>
  <c r="J193"/>
  <c r="G193"/>
  <c r="D193"/>
  <c r="A193"/>
  <c r="U192"/>
  <c r="T192"/>
  <c r="L192"/>
  <c r="J192"/>
  <c r="G192"/>
  <c r="D192"/>
  <c r="A192"/>
  <c r="U191"/>
  <c r="T191" s="1"/>
  <c r="L191"/>
  <c r="J191"/>
  <c r="G191"/>
  <c r="D191"/>
  <c r="A191"/>
  <c r="U190"/>
  <c r="T190"/>
  <c r="L190"/>
  <c r="J190"/>
  <c r="G190"/>
  <c r="D190"/>
  <c r="A190"/>
  <c r="U189"/>
  <c r="T189" s="1"/>
  <c r="L189"/>
  <c r="J189"/>
  <c r="G189"/>
  <c r="D189"/>
  <c r="A189"/>
  <c r="U188"/>
  <c r="T188" s="1"/>
  <c r="L188"/>
  <c r="J188"/>
  <c r="G188"/>
  <c r="D188"/>
  <c r="A188"/>
  <c r="U187"/>
  <c r="T187"/>
  <c r="L187"/>
  <c r="J187"/>
  <c r="G187"/>
  <c r="D187"/>
  <c r="A187"/>
  <c r="U186"/>
  <c r="T186" s="1"/>
  <c r="L186"/>
  <c r="J186"/>
  <c r="G186"/>
  <c r="D186"/>
  <c r="A186"/>
  <c r="U185"/>
  <c r="T185" s="1"/>
  <c r="L185"/>
  <c r="J185"/>
  <c r="G185"/>
  <c r="D185"/>
  <c r="A185"/>
  <c r="U184"/>
  <c r="T184"/>
  <c r="L184"/>
  <c r="J184"/>
  <c r="G184"/>
  <c r="D184"/>
  <c r="A184"/>
  <c r="U183"/>
  <c r="T183" s="1"/>
  <c r="L183"/>
  <c r="J183"/>
  <c r="G183"/>
  <c r="D183"/>
  <c r="A183"/>
  <c r="U182"/>
  <c r="T182"/>
  <c r="L182"/>
  <c r="J182"/>
  <c r="G182"/>
  <c r="D182"/>
  <c r="A182"/>
  <c r="U181"/>
  <c r="T181"/>
  <c r="L181"/>
  <c r="J181"/>
  <c r="G181"/>
  <c r="D181"/>
  <c r="A181"/>
  <c r="U180"/>
  <c r="T180" s="1"/>
  <c r="L180"/>
  <c r="J180"/>
  <c r="G180"/>
  <c r="D180"/>
  <c r="A180"/>
  <c r="U179"/>
  <c r="T179"/>
  <c r="L179"/>
  <c r="J179"/>
  <c r="G179"/>
  <c r="D179"/>
  <c r="A179"/>
  <c r="U178"/>
  <c r="T178" s="1"/>
  <c r="L178"/>
  <c r="J178"/>
  <c r="G178"/>
  <c r="D178"/>
  <c r="A178"/>
  <c r="U177"/>
  <c r="T177" s="1"/>
  <c r="L177"/>
  <c r="J177"/>
  <c r="G177"/>
  <c r="D177"/>
  <c r="A177"/>
  <c r="U176"/>
  <c r="T176"/>
  <c r="L176"/>
  <c r="J176"/>
  <c r="G176"/>
  <c r="D176"/>
  <c r="A176"/>
  <c r="U175"/>
  <c r="T175" s="1"/>
  <c r="L175"/>
  <c r="J175"/>
  <c r="G175"/>
  <c r="D175"/>
  <c r="A175"/>
  <c r="U174"/>
  <c r="T174"/>
  <c r="L174"/>
  <c r="J174"/>
  <c r="G174"/>
  <c r="D174"/>
  <c r="A174"/>
  <c r="U173"/>
  <c r="T173"/>
  <c r="L173"/>
  <c r="J173"/>
  <c r="G173"/>
  <c r="D173"/>
  <c r="A173"/>
  <c r="U172"/>
  <c r="T172" s="1"/>
  <c r="L172"/>
  <c r="J172"/>
  <c r="G172"/>
  <c r="D172"/>
  <c r="A172"/>
  <c r="U171"/>
  <c r="T171" s="1"/>
  <c r="L171"/>
  <c r="J171"/>
  <c r="G171"/>
  <c r="D171"/>
  <c r="A171"/>
  <c r="U170"/>
  <c r="T170" s="1"/>
  <c r="L170"/>
  <c r="J170"/>
  <c r="G170"/>
  <c r="D170"/>
  <c r="A170"/>
  <c r="U169"/>
  <c r="T169" s="1"/>
  <c r="L169"/>
  <c r="J169"/>
  <c r="G169"/>
  <c r="D169"/>
  <c r="A169"/>
  <c r="U168"/>
  <c r="T168" s="1"/>
  <c r="L168"/>
  <c r="J168"/>
  <c r="G168"/>
  <c r="D168"/>
  <c r="A168"/>
  <c r="U167"/>
  <c r="T167" s="1"/>
  <c r="L167"/>
  <c r="J167"/>
  <c r="G167"/>
  <c r="D167"/>
  <c r="A167"/>
  <c r="U166"/>
  <c r="T166" s="1"/>
  <c r="L166"/>
  <c r="J166"/>
  <c r="G166"/>
  <c r="D166"/>
  <c r="A166"/>
  <c r="U165"/>
  <c r="T165" s="1"/>
  <c r="L165"/>
  <c r="J165"/>
  <c r="G165"/>
  <c r="D165"/>
  <c r="A165"/>
  <c r="U164"/>
  <c r="T164" s="1"/>
  <c r="L164"/>
  <c r="J164"/>
  <c r="G164"/>
  <c r="D164"/>
  <c r="A164"/>
  <c r="U163"/>
  <c r="T163" s="1"/>
  <c r="L163"/>
  <c r="J163"/>
  <c r="G163"/>
  <c r="D163"/>
  <c r="A163"/>
  <c r="U162"/>
  <c r="T162" s="1"/>
  <c r="L162"/>
  <c r="J162"/>
  <c r="G162"/>
  <c r="D162"/>
  <c r="A162"/>
  <c r="U161"/>
  <c r="T161" s="1"/>
  <c r="L161"/>
  <c r="J161"/>
  <c r="G161"/>
  <c r="D161"/>
  <c r="A161"/>
  <c r="U160"/>
  <c r="T160" s="1"/>
  <c r="L160"/>
  <c r="J160"/>
  <c r="G160"/>
  <c r="D160"/>
  <c r="A160"/>
  <c r="U159"/>
  <c r="T159" s="1"/>
  <c r="L159"/>
  <c r="J159"/>
  <c r="G159"/>
  <c r="D159"/>
  <c r="A159"/>
  <c r="U158"/>
  <c r="T158" s="1"/>
  <c r="L158"/>
  <c r="J158"/>
  <c r="G158"/>
  <c r="D158"/>
  <c r="A158"/>
  <c r="U157"/>
  <c r="T157" s="1"/>
  <c r="L157"/>
  <c r="J157"/>
  <c r="G157"/>
  <c r="D157"/>
  <c r="A157"/>
  <c r="U156"/>
  <c r="T156" s="1"/>
  <c r="L156"/>
  <c r="J156"/>
  <c r="G156"/>
  <c r="D156"/>
  <c r="A156"/>
  <c r="U155"/>
  <c r="T155" s="1"/>
  <c r="L155"/>
  <c r="J155"/>
  <c r="G155"/>
  <c r="D155"/>
  <c r="A155"/>
  <c r="U154"/>
  <c r="T154" s="1"/>
  <c r="L154"/>
  <c r="J154"/>
  <c r="G154"/>
  <c r="D154"/>
  <c r="A154"/>
  <c r="U153"/>
  <c r="T153" s="1"/>
  <c r="L153"/>
  <c r="J153"/>
  <c r="G153"/>
  <c r="D153"/>
  <c r="A153"/>
  <c r="U152"/>
  <c r="T152" s="1"/>
  <c r="L152"/>
  <c r="J152"/>
  <c r="G152"/>
  <c r="D152"/>
  <c r="A152"/>
  <c r="U151"/>
  <c r="T151" s="1"/>
  <c r="L151"/>
  <c r="J151"/>
  <c r="G151"/>
  <c r="D151"/>
  <c r="A151"/>
  <c r="U150"/>
  <c r="T150" s="1"/>
  <c r="L150"/>
  <c r="J150"/>
  <c r="G150"/>
  <c r="D150"/>
  <c r="A150"/>
  <c r="U149"/>
  <c r="T149" s="1"/>
  <c r="L149"/>
  <c r="J149"/>
  <c r="G149"/>
  <c r="D149"/>
  <c r="A149"/>
  <c r="U148"/>
  <c r="T148" s="1"/>
  <c r="L148"/>
  <c r="J148"/>
  <c r="G148"/>
  <c r="D148"/>
  <c r="A148"/>
  <c r="U147"/>
  <c r="T147" s="1"/>
  <c r="L147"/>
  <c r="J147"/>
  <c r="G147"/>
  <c r="D147"/>
  <c r="A147"/>
  <c r="U146"/>
  <c r="T146" s="1"/>
  <c r="L146"/>
  <c r="J146"/>
  <c r="G146"/>
  <c r="D146"/>
  <c r="A146"/>
  <c r="U145"/>
  <c r="T145" s="1"/>
  <c r="L145"/>
  <c r="J145"/>
  <c r="G145"/>
  <c r="D145"/>
  <c r="A145"/>
  <c r="U144"/>
  <c r="T144" s="1"/>
  <c r="L144"/>
  <c r="J144"/>
  <c r="G144"/>
  <c r="D144"/>
  <c r="A144"/>
  <c r="U143"/>
  <c r="T143" s="1"/>
  <c r="L143"/>
  <c r="J143"/>
  <c r="G143"/>
  <c r="D143"/>
  <c r="A143"/>
  <c r="U142"/>
  <c r="T142" s="1"/>
  <c r="L142"/>
  <c r="J142"/>
  <c r="G142"/>
  <c r="D142"/>
  <c r="A142"/>
  <c r="U141"/>
  <c r="T141" s="1"/>
  <c r="L141"/>
  <c r="J141"/>
  <c r="G141"/>
  <c r="D141"/>
  <c r="A141"/>
  <c r="U140"/>
  <c r="T140" s="1"/>
  <c r="L140"/>
  <c r="J140"/>
  <c r="G140"/>
  <c r="D140"/>
  <c r="A140"/>
  <c r="U139"/>
  <c r="T139" s="1"/>
  <c r="L139"/>
  <c r="J139"/>
  <c r="G139"/>
  <c r="D139"/>
  <c r="A139"/>
  <c r="U138"/>
  <c r="T138" s="1"/>
  <c r="L138"/>
  <c r="J138"/>
  <c r="G138"/>
  <c r="D138"/>
  <c r="A138"/>
  <c r="U137"/>
  <c r="T137" s="1"/>
  <c r="L137"/>
  <c r="J137"/>
  <c r="G137"/>
  <c r="D137"/>
  <c r="A137"/>
  <c r="U136"/>
  <c r="T136" s="1"/>
  <c r="L136"/>
  <c r="J136"/>
  <c r="G136"/>
  <c r="D136"/>
  <c r="A136"/>
  <c r="U135"/>
  <c r="T135" s="1"/>
  <c r="L135"/>
  <c r="J135"/>
  <c r="G135"/>
  <c r="D135"/>
  <c r="A135"/>
  <c r="U134"/>
  <c r="T134" s="1"/>
  <c r="L134"/>
  <c r="J134"/>
  <c r="G134"/>
  <c r="D134"/>
  <c r="A134"/>
  <c r="U133"/>
  <c r="T133" s="1"/>
  <c r="L133"/>
  <c r="J133"/>
  <c r="G133"/>
  <c r="D133"/>
  <c r="A133"/>
  <c r="U132"/>
  <c r="T132" s="1"/>
  <c r="L132"/>
  <c r="J132"/>
  <c r="G132"/>
  <c r="D132"/>
  <c r="A132"/>
  <c r="U131"/>
  <c r="T131" s="1"/>
  <c r="L131"/>
  <c r="J131"/>
  <c r="G131"/>
  <c r="D131"/>
  <c r="A131"/>
  <c r="U130"/>
  <c r="T130" s="1"/>
  <c r="L130"/>
  <c r="J130"/>
  <c r="G130"/>
  <c r="D130"/>
  <c r="A130"/>
  <c r="U129"/>
  <c r="T129" s="1"/>
  <c r="L129"/>
  <c r="J129"/>
  <c r="G129"/>
  <c r="D129"/>
  <c r="A129"/>
  <c r="U128"/>
  <c r="T128" s="1"/>
  <c r="L128"/>
  <c r="J128"/>
  <c r="G128"/>
  <c r="D128"/>
  <c r="A128"/>
  <c r="U127"/>
  <c r="T127" s="1"/>
  <c r="L127"/>
  <c r="J127"/>
  <c r="G127"/>
  <c r="D127"/>
  <c r="A127"/>
  <c r="U126"/>
  <c r="T126" s="1"/>
  <c r="L126"/>
  <c r="J126"/>
  <c r="G126"/>
  <c r="D126"/>
  <c r="A126"/>
  <c r="U125"/>
  <c r="T125" s="1"/>
  <c r="L125"/>
  <c r="J125"/>
  <c r="G125"/>
  <c r="D125"/>
  <c r="A125"/>
  <c r="U124"/>
  <c r="T124" s="1"/>
  <c r="L124"/>
  <c r="J124"/>
  <c r="G124"/>
  <c r="D124"/>
  <c r="A124"/>
  <c r="U123"/>
  <c r="T123" s="1"/>
  <c r="L123"/>
  <c r="J123"/>
  <c r="G123"/>
  <c r="D123"/>
  <c r="A123"/>
  <c r="U122"/>
  <c r="T122" s="1"/>
  <c r="L122"/>
  <c r="J122"/>
  <c r="G122"/>
  <c r="D122"/>
  <c r="A122"/>
  <c r="U121"/>
  <c r="T121" s="1"/>
  <c r="L121"/>
  <c r="J121"/>
  <c r="G121"/>
  <c r="D121"/>
  <c r="A121"/>
  <c r="U120"/>
  <c r="T120" s="1"/>
  <c r="L120"/>
  <c r="J120"/>
  <c r="G120"/>
  <c r="D120"/>
  <c r="A120"/>
  <c r="U119"/>
  <c r="T119" s="1"/>
  <c r="L119"/>
  <c r="J119"/>
  <c r="G119"/>
  <c r="D119"/>
  <c r="A119"/>
  <c r="U118"/>
  <c r="T118" s="1"/>
  <c r="L118"/>
  <c r="J118"/>
  <c r="G118"/>
  <c r="D118"/>
  <c r="A118"/>
  <c r="U117"/>
  <c r="T117" s="1"/>
  <c r="L117"/>
  <c r="J117"/>
  <c r="G117"/>
  <c r="D117"/>
  <c r="A117"/>
  <c r="U116"/>
  <c r="T116" s="1"/>
  <c r="L116"/>
  <c r="J116"/>
  <c r="G116"/>
  <c r="D116"/>
  <c r="A116"/>
  <c r="U115"/>
  <c r="T115" s="1"/>
  <c r="L115"/>
  <c r="J115"/>
  <c r="G115"/>
  <c r="D115"/>
  <c r="A115"/>
  <c r="U114"/>
  <c r="T114" s="1"/>
  <c r="L114"/>
  <c r="J114"/>
  <c r="G114"/>
  <c r="D114"/>
  <c r="A114"/>
  <c r="U113"/>
  <c r="T113" s="1"/>
  <c r="L113"/>
  <c r="J113"/>
  <c r="G113"/>
  <c r="D113"/>
  <c r="A113"/>
  <c r="U112"/>
  <c r="T112" s="1"/>
  <c r="L112"/>
  <c r="J112"/>
  <c r="G112"/>
  <c r="D112"/>
  <c r="A112"/>
  <c r="U111"/>
  <c r="T111" s="1"/>
  <c r="L111"/>
  <c r="J111"/>
  <c r="G111"/>
  <c r="D111"/>
  <c r="A111"/>
  <c r="U110"/>
  <c r="T110" s="1"/>
  <c r="L110"/>
  <c r="J110"/>
  <c r="G110"/>
  <c r="D110"/>
  <c r="A110"/>
  <c r="U109"/>
  <c r="T109" s="1"/>
  <c r="L109"/>
  <c r="J109"/>
  <c r="G109"/>
  <c r="D109"/>
  <c r="A109"/>
  <c r="U108"/>
  <c r="T108" s="1"/>
  <c r="L108"/>
  <c r="J108"/>
  <c r="G108"/>
  <c r="D108"/>
  <c r="A108"/>
  <c r="U107"/>
  <c r="T107" s="1"/>
  <c r="L107"/>
  <c r="J107"/>
  <c r="G107"/>
  <c r="D107"/>
  <c r="A107"/>
  <c r="U106"/>
  <c r="T106" s="1"/>
  <c r="L106"/>
  <c r="J106"/>
  <c r="G106"/>
  <c r="D106"/>
  <c r="A106"/>
  <c r="U105"/>
  <c r="T105" s="1"/>
  <c r="L105"/>
  <c r="J105"/>
  <c r="G105"/>
  <c r="D105"/>
  <c r="A105"/>
  <c r="U104"/>
  <c r="T104" s="1"/>
  <c r="L104"/>
  <c r="J104"/>
  <c r="G104"/>
  <c r="D104"/>
  <c r="A104"/>
  <c r="U103"/>
  <c r="T103" s="1"/>
  <c r="L103"/>
  <c r="J103"/>
  <c r="G103"/>
  <c r="D103"/>
  <c r="A103"/>
  <c r="U102"/>
  <c r="T102" s="1"/>
  <c r="L102"/>
  <c r="J102"/>
  <c r="G102"/>
  <c r="D102"/>
  <c r="A102"/>
  <c r="U101"/>
  <c r="T101" s="1"/>
  <c r="L101"/>
  <c r="J101"/>
  <c r="G101"/>
  <c r="D101"/>
  <c r="A101"/>
  <c r="U100"/>
  <c r="T100" s="1"/>
  <c r="L100"/>
  <c r="J100"/>
  <c r="G100"/>
  <c r="D100"/>
  <c r="A100"/>
  <c r="U99"/>
  <c r="T99" s="1"/>
  <c r="L99"/>
  <c r="J99"/>
  <c r="G99"/>
  <c r="D99"/>
  <c r="A99"/>
  <c r="U98"/>
  <c r="T98" s="1"/>
  <c r="L98"/>
  <c r="J98"/>
  <c r="G98"/>
  <c r="D98"/>
  <c r="A98"/>
  <c r="U97"/>
  <c r="T97" s="1"/>
  <c r="L97"/>
  <c r="J97"/>
  <c r="G97"/>
  <c r="D97"/>
  <c r="A97"/>
  <c r="U96"/>
  <c r="T96" s="1"/>
  <c r="L96"/>
  <c r="J96"/>
  <c r="G96"/>
  <c r="D96"/>
  <c r="A96"/>
  <c r="U95"/>
  <c r="T95" s="1"/>
  <c r="L95"/>
  <c r="J95"/>
  <c r="G95"/>
  <c r="D95"/>
  <c r="A95"/>
  <c r="U94"/>
  <c r="T94" s="1"/>
  <c r="L94"/>
  <c r="J94"/>
  <c r="G94"/>
  <c r="D94"/>
  <c r="A94"/>
  <c r="U93"/>
  <c r="T93" s="1"/>
  <c r="L93"/>
  <c r="J93"/>
  <c r="G93"/>
  <c r="D93"/>
  <c r="A93"/>
  <c r="U92"/>
  <c r="T92" s="1"/>
  <c r="L92"/>
  <c r="J92"/>
  <c r="G92"/>
  <c r="D92"/>
  <c r="A92"/>
  <c r="U91"/>
  <c r="T91" s="1"/>
  <c r="L91"/>
  <c r="J91"/>
  <c r="G91"/>
  <c r="D91"/>
  <c r="A91"/>
  <c r="U90"/>
  <c r="T90"/>
  <c r="L90"/>
  <c r="J90"/>
  <c r="G90"/>
  <c r="D90"/>
  <c r="A90"/>
  <c r="U89"/>
  <c r="T89"/>
  <c r="L89"/>
  <c r="J89"/>
  <c r="G89"/>
  <c r="D89"/>
  <c r="A89"/>
  <c r="U88"/>
  <c r="T88" s="1"/>
  <c r="L88"/>
  <c r="J88"/>
  <c r="G88"/>
  <c r="D88"/>
  <c r="A88"/>
  <c r="U87"/>
  <c r="T87" s="1"/>
  <c r="L87"/>
  <c r="J87"/>
  <c r="G87"/>
  <c r="D87"/>
  <c r="A87"/>
  <c r="U86"/>
  <c r="T86"/>
  <c r="L86"/>
  <c r="J86"/>
  <c r="G86"/>
  <c r="D86"/>
  <c r="A86"/>
  <c r="U85"/>
  <c r="T85"/>
  <c r="L85"/>
  <c r="J85"/>
  <c r="G85"/>
  <c r="D85"/>
  <c r="A85"/>
  <c r="U84"/>
  <c r="T84" s="1"/>
  <c r="L84"/>
  <c r="J84"/>
  <c r="G84"/>
  <c r="D84"/>
  <c r="A84"/>
  <c r="U83"/>
  <c r="T83" s="1"/>
  <c r="L83"/>
  <c r="J83"/>
  <c r="G83"/>
  <c r="D83"/>
  <c r="A83"/>
  <c r="U82"/>
  <c r="T82"/>
  <c r="L82"/>
  <c r="J82"/>
  <c r="G82"/>
  <c r="D82"/>
  <c r="A82"/>
  <c r="U81"/>
  <c r="T81"/>
  <c r="L81"/>
  <c r="J81"/>
  <c r="G81"/>
  <c r="D81"/>
  <c r="A81"/>
  <c r="U80"/>
  <c r="T80" s="1"/>
  <c r="L80"/>
  <c r="J80"/>
  <c r="G80"/>
  <c r="D80"/>
  <c r="A80"/>
  <c r="U79"/>
  <c r="T79" s="1"/>
  <c r="L79"/>
  <c r="J79"/>
  <c r="G79"/>
  <c r="D79"/>
  <c r="A79"/>
  <c r="U78"/>
  <c r="T78" s="1"/>
  <c r="L78"/>
  <c r="J78"/>
  <c r="G78"/>
  <c r="D78"/>
  <c r="A78"/>
  <c r="U77"/>
  <c r="T77"/>
  <c r="L77"/>
  <c r="J77"/>
  <c r="G77"/>
  <c r="D77"/>
  <c r="A77"/>
  <c r="U76"/>
  <c r="T76"/>
  <c r="L76"/>
  <c r="J76"/>
  <c r="G76"/>
  <c r="D76"/>
  <c r="A76"/>
  <c r="U75"/>
  <c r="T75" s="1"/>
  <c r="L75"/>
  <c r="J75"/>
  <c r="G75"/>
  <c r="D75"/>
  <c r="A75"/>
  <c r="U74"/>
  <c r="T74"/>
  <c r="L74"/>
  <c r="J74"/>
  <c r="G74"/>
  <c r="D74"/>
  <c r="A74"/>
  <c r="U73"/>
  <c r="T73" s="1"/>
  <c r="L73"/>
  <c r="J73"/>
  <c r="G73"/>
  <c r="D73"/>
  <c r="A73"/>
  <c r="U72"/>
  <c r="T72" s="1"/>
  <c r="L72"/>
  <c r="J72"/>
  <c r="G72"/>
  <c r="D72"/>
  <c r="A72"/>
  <c r="U71"/>
  <c r="T71" s="1"/>
  <c r="L71"/>
  <c r="J71"/>
  <c r="G71"/>
  <c r="D71"/>
  <c r="A71"/>
  <c r="U70"/>
  <c r="T70" s="1"/>
  <c r="L70"/>
  <c r="J70"/>
  <c r="G70"/>
  <c r="D70"/>
  <c r="A70"/>
  <c r="U69"/>
  <c r="T69"/>
  <c r="L69"/>
  <c r="J69"/>
  <c r="G69"/>
  <c r="D69"/>
  <c r="A69"/>
  <c r="U68"/>
  <c r="T68" s="1"/>
  <c r="L68"/>
  <c r="J68"/>
  <c r="G68"/>
  <c r="D68"/>
  <c r="A68"/>
  <c r="U67"/>
  <c r="T67" s="1"/>
  <c r="L67"/>
  <c r="J67"/>
  <c r="G67"/>
  <c r="D67"/>
  <c r="A67"/>
  <c r="U66"/>
  <c r="T66"/>
  <c r="L66"/>
  <c r="J66"/>
  <c r="G66"/>
  <c r="D66"/>
  <c r="A66"/>
  <c r="U65"/>
  <c r="T65"/>
  <c r="L65"/>
  <c r="J65"/>
  <c r="G65"/>
  <c r="D65"/>
  <c r="A65"/>
  <c r="U64"/>
  <c r="T64" s="1"/>
  <c r="L64"/>
  <c r="J64"/>
  <c r="G64"/>
  <c r="D64"/>
  <c r="A64"/>
  <c r="U63"/>
  <c r="T63" s="1"/>
  <c r="L63"/>
  <c r="J63"/>
  <c r="G63"/>
  <c r="D63"/>
  <c r="A63"/>
  <c r="U62"/>
  <c r="T62" s="1"/>
  <c r="L62"/>
  <c r="J62"/>
  <c r="G62"/>
  <c r="D62"/>
  <c r="A62"/>
  <c r="U61"/>
  <c r="T61"/>
  <c r="L61"/>
  <c r="J61"/>
  <c r="G61"/>
  <c r="D61"/>
  <c r="A61"/>
  <c r="U60"/>
  <c r="T60"/>
  <c r="L60"/>
  <c r="J60"/>
  <c r="G60"/>
  <c r="D60"/>
  <c r="A60"/>
  <c r="U59"/>
  <c r="T59" s="1"/>
  <c r="L59"/>
  <c r="J59"/>
  <c r="G59"/>
  <c r="D59"/>
  <c r="A59"/>
  <c r="U58"/>
  <c r="T58"/>
  <c r="L58"/>
  <c r="J58"/>
  <c r="G58"/>
  <c r="D58"/>
  <c r="A58"/>
  <c r="U57"/>
  <c r="T57" s="1"/>
  <c r="L57"/>
  <c r="J57"/>
  <c r="G57"/>
  <c r="D57"/>
  <c r="A57"/>
  <c r="U56"/>
  <c r="T56" s="1"/>
  <c r="L56"/>
  <c r="J56"/>
  <c r="G56"/>
  <c r="D56"/>
  <c r="A56"/>
  <c r="U55"/>
  <c r="T55" s="1"/>
  <c r="L55"/>
  <c r="J55"/>
  <c r="G55"/>
  <c r="D55"/>
  <c r="A55"/>
  <c r="U54"/>
  <c r="T54" s="1"/>
  <c r="L54"/>
  <c r="J54"/>
  <c r="G54"/>
  <c r="D54"/>
  <c r="A54"/>
  <c r="U53"/>
  <c r="T53"/>
  <c r="L53"/>
  <c r="J53"/>
  <c r="G53"/>
  <c r="D53"/>
  <c r="A53"/>
  <c r="U52"/>
  <c r="T52" s="1"/>
  <c r="L52"/>
  <c r="J52"/>
  <c r="G52"/>
  <c r="D52"/>
  <c r="A52"/>
  <c r="U51"/>
  <c r="T51" s="1"/>
  <c r="L51"/>
  <c r="J51"/>
  <c r="G51"/>
  <c r="D51"/>
  <c r="A51"/>
  <c r="U50"/>
  <c r="T50"/>
  <c r="L50"/>
  <c r="J50"/>
  <c r="G50"/>
  <c r="D50"/>
  <c r="A50"/>
  <c r="U49"/>
  <c r="T49"/>
  <c r="L49"/>
  <c r="J49"/>
  <c r="G49"/>
  <c r="D49"/>
  <c r="A49"/>
  <c r="U48"/>
  <c r="T48" s="1"/>
  <c r="L48"/>
  <c r="J48"/>
  <c r="G48"/>
  <c r="D48"/>
  <c r="A48"/>
  <c r="U47"/>
  <c r="T47" s="1"/>
  <c r="L47"/>
  <c r="J47"/>
  <c r="G47"/>
  <c r="D47"/>
  <c r="A47"/>
  <c r="U46"/>
  <c r="T46" s="1"/>
  <c r="L46"/>
  <c r="J46"/>
  <c r="G46"/>
  <c r="D46"/>
  <c r="A46"/>
  <c r="U45"/>
  <c r="T45"/>
  <c r="L45"/>
  <c r="J45"/>
  <c r="G45"/>
  <c r="D45"/>
  <c r="A45"/>
  <c r="U44"/>
  <c r="T44"/>
  <c r="L44"/>
  <c r="J44"/>
  <c r="G44"/>
  <c r="D44"/>
  <c r="A44"/>
  <c r="U43"/>
  <c r="T43" s="1"/>
  <c r="L43"/>
  <c r="J43"/>
  <c r="G43"/>
  <c r="D43"/>
  <c r="A43"/>
  <c r="U42"/>
  <c r="T42"/>
  <c r="L42"/>
  <c r="J42"/>
  <c r="G42"/>
  <c r="D42"/>
  <c r="A42"/>
  <c r="U41"/>
  <c r="T41" s="1"/>
  <c r="L41"/>
  <c r="J41"/>
  <c r="G41"/>
  <c r="D41"/>
  <c r="A41"/>
  <c r="U40"/>
  <c r="T40" s="1"/>
  <c r="L40"/>
  <c r="J40"/>
  <c r="G40"/>
  <c r="D40"/>
  <c r="A40"/>
  <c r="U39"/>
  <c r="T39" s="1"/>
  <c r="L39"/>
  <c r="J39"/>
  <c r="G39"/>
  <c r="D39"/>
  <c r="A39"/>
  <c r="U38"/>
  <c r="T38" s="1"/>
  <c r="L38"/>
  <c r="J38"/>
  <c r="G38"/>
  <c r="D38"/>
  <c r="A38"/>
  <c r="U37"/>
  <c r="T37"/>
  <c r="L37"/>
  <c r="J37"/>
  <c r="G37"/>
  <c r="D37"/>
  <c r="A37"/>
  <c r="U36"/>
  <c r="T36" s="1"/>
  <c r="L36"/>
  <c r="J36"/>
  <c r="G36"/>
  <c r="D36"/>
  <c r="A36"/>
  <c r="U35"/>
  <c r="T35" s="1"/>
  <c r="L35"/>
  <c r="J35"/>
  <c r="G35"/>
  <c r="D35"/>
  <c r="A35"/>
  <c r="U34"/>
  <c r="T34"/>
  <c r="L34"/>
  <c r="J34"/>
  <c r="G34"/>
  <c r="D34"/>
  <c r="A34"/>
  <c r="U33"/>
  <c r="T33"/>
  <c r="L33"/>
  <c r="J33"/>
  <c r="G33"/>
  <c r="D33"/>
  <c r="A33"/>
  <c r="U32"/>
  <c r="T32" s="1"/>
  <c r="L32"/>
  <c r="J32"/>
  <c r="G32"/>
  <c r="D32"/>
  <c r="A32"/>
  <c r="U31"/>
  <c r="T31" s="1"/>
  <c r="L31"/>
  <c r="J31"/>
  <c r="G31"/>
  <c r="D31"/>
  <c r="A31"/>
  <c r="U30"/>
  <c r="T30" s="1"/>
  <c r="L30"/>
  <c r="J30"/>
  <c r="G30"/>
  <c r="D30"/>
  <c r="A30"/>
  <c r="U29"/>
  <c r="T29"/>
  <c r="L29"/>
  <c r="J29"/>
  <c r="G29"/>
  <c r="D29"/>
  <c r="A29"/>
  <c r="U28"/>
  <c r="T28"/>
  <c r="L28"/>
  <c r="J28"/>
  <c r="G28"/>
  <c r="D28"/>
  <c r="A28"/>
  <c r="U27"/>
  <c r="T27" s="1"/>
  <c r="L27"/>
  <c r="J27"/>
  <c r="G27"/>
  <c r="D27"/>
  <c r="A27"/>
  <c r="U26"/>
  <c r="T26"/>
  <c r="L26"/>
  <c r="J26"/>
  <c r="G26"/>
  <c r="D26"/>
  <c r="A26"/>
  <c r="U25"/>
  <c r="T25" s="1"/>
  <c r="L25"/>
  <c r="J25"/>
  <c r="G25"/>
  <c r="D25"/>
  <c r="A25"/>
  <c r="U24"/>
  <c r="T24" s="1"/>
  <c r="L24"/>
  <c r="J24"/>
  <c r="G24"/>
  <c r="D24"/>
  <c r="A24"/>
  <c r="U23"/>
  <c r="T23" s="1"/>
  <c r="L23"/>
  <c r="J23"/>
  <c r="G23"/>
  <c r="D23"/>
  <c r="A23"/>
  <c r="U22"/>
  <c r="T22" s="1"/>
  <c r="L22"/>
  <c r="J22"/>
  <c r="G22"/>
  <c r="D22"/>
  <c r="A22"/>
  <c r="U21"/>
  <c r="T21"/>
  <c r="L21"/>
  <c r="J21"/>
  <c r="G21"/>
  <c r="D21"/>
  <c r="A21"/>
  <c r="U20"/>
  <c r="T20" s="1"/>
  <c r="L20"/>
  <c r="J20"/>
  <c r="G20"/>
  <c r="D20"/>
  <c r="A20"/>
  <c r="U19"/>
  <c r="T19" s="1"/>
  <c r="L19"/>
  <c r="J19"/>
  <c r="G19"/>
  <c r="D19"/>
  <c r="A19"/>
  <c r="U18"/>
  <c r="T18"/>
  <c r="L18"/>
  <c r="J18"/>
  <c r="G18"/>
  <c r="D18"/>
  <c r="A18"/>
  <c r="U17"/>
  <c r="T17"/>
  <c r="L17"/>
  <c r="J17"/>
  <c r="G17"/>
  <c r="D17"/>
  <c r="A17"/>
  <c r="U16"/>
  <c r="T16" s="1"/>
  <c r="L16"/>
  <c r="J16"/>
  <c r="G16"/>
  <c r="D16"/>
  <c r="A16"/>
  <c r="U15"/>
  <c r="T15" s="1"/>
  <c r="L15"/>
  <c r="J15"/>
  <c r="G15"/>
  <c r="D15"/>
  <c r="A15"/>
  <c r="U14"/>
  <c r="T14" s="1"/>
  <c r="L14"/>
  <c r="J14"/>
  <c r="G14"/>
  <c r="D14"/>
  <c r="A14"/>
  <c r="U13"/>
  <c r="T13"/>
  <c r="L13"/>
  <c r="J13"/>
  <c r="G13"/>
  <c r="D13"/>
  <c r="A13"/>
  <c r="U12"/>
  <c r="T12"/>
  <c r="L12"/>
  <c r="J12"/>
  <c r="G12"/>
  <c r="D12"/>
  <c r="A12"/>
  <c r="U11"/>
  <c r="T11" s="1"/>
  <c r="L11"/>
  <c r="J11"/>
  <c r="G11"/>
  <c r="D11"/>
  <c r="A11"/>
  <c r="U10"/>
  <c r="T10"/>
  <c r="L10"/>
  <c r="J10"/>
  <c r="G10"/>
  <c r="D10"/>
  <c r="A10"/>
  <c r="U9"/>
  <c r="T9" s="1"/>
  <c r="L9"/>
  <c r="J9"/>
  <c r="G9"/>
  <c r="D9"/>
  <c r="A9"/>
  <c r="U8"/>
  <c r="T8"/>
  <c r="L8"/>
  <c r="J8"/>
  <c r="G8"/>
  <c r="D8"/>
  <c r="A8"/>
  <c r="A6" i="10"/>
  <c r="B6" s="1"/>
  <c r="A2" i="8"/>
  <c r="A2" i="7"/>
  <c r="AE322" i="11" l="1"/>
  <c r="B29" i="12"/>
  <c r="B30"/>
  <c r="B28"/>
  <c r="B31"/>
  <c r="B36"/>
  <c r="B26"/>
  <c r="B18"/>
  <c r="B10"/>
  <c r="B27"/>
  <c r="B19"/>
  <c r="B11"/>
  <c r="B43"/>
  <c r="B15"/>
  <c r="B7"/>
  <c r="B41"/>
  <c r="B33"/>
  <c r="B21"/>
  <c r="B13"/>
  <c r="B38"/>
  <c r="B24"/>
  <c r="B16"/>
  <c r="B8"/>
  <c r="B40"/>
  <c r="B39"/>
  <c r="B35"/>
  <c r="B32"/>
  <c r="B22"/>
  <c r="B14"/>
  <c r="B6"/>
  <c r="B37"/>
  <c r="B25"/>
  <c r="B17"/>
  <c r="B9"/>
  <c r="B42"/>
  <c r="B34"/>
  <c r="B20"/>
  <c r="B12"/>
  <c r="B23"/>
  <c r="AB1" i="16"/>
  <c r="B14" i="6"/>
  <c r="A14"/>
  <c r="A2"/>
  <c r="A15" l="1"/>
  <c r="A16" s="1"/>
  <c r="D51" i="5"/>
  <c r="A51"/>
  <c r="E50"/>
  <c r="D50"/>
  <c r="A50" s="1"/>
  <c r="E49"/>
  <c r="D49"/>
  <c r="A49" s="1"/>
  <c r="E48"/>
  <c r="D48"/>
  <c r="A48" s="1"/>
  <c r="E47"/>
  <c r="D47"/>
  <c r="A47" s="1"/>
  <c r="E46"/>
  <c r="D46"/>
  <c r="A46" s="1"/>
  <c r="E45"/>
  <c r="D45"/>
  <c r="B45" s="1"/>
  <c r="A45" s="1"/>
  <c r="E44"/>
  <c r="D44"/>
  <c r="B44" s="1"/>
  <c r="A44" s="1"/>
  <c r="E43"/>
  <c r="D43"/>
  <c r="B43" s="1"/>
  <c r="A43" s="1"/>
  <c r="E42"/>
  <c r="D42"/>
  <c r="B42" s="1"/>
  <c r="A42" s="1"/>
  <c r="E41"/>
  <c r="D41"/>
  <c r="B41" s="1"/>
  <c r="A41" s="1"/>
  <c r="E40"/>
  <c r="D40"/>
  <c r="B40" s="1"/>
  <c r="A40" s="1"/>
  <c r="E39"/>
  <c r="D39"/>
  <c r="B39" s="1"/>
  <c r="A39" s="1"/>
  <c r="E38"/>
  <c r="D38"/>
  <c r="B38" s="1"/>
  <c r="A38" s="1"/>
  <c r="E37"/>
  <c r="D37"/>
  <c r="B37" s="1"/>
  <c r="A37" s="1"/>
  <c r="E36"/>
  <c r="D36"/>
  <c r="B36" s="1"/>
  <c r="A36" s="1"/>
  <c r="E35"/>
  <c r="D35"/>
  <c r="B35" s="1"/>
  <c r="A35" s="1"/>
  <c r="F34"/>
  <c r="E34"/>
  <c r="D34"/>
  <c r="B34" s="1"/>
  <c r="A34" s="1"/>
  <c r="F33"/>
  <c r="E33"/>
  <c r="D33"/>
  <c r="B33" s="1"/>
  <c r="A33" s="1"/>
  <c r="F32"/>
  <c r="E32"/>
  <c r="D32"/>
  <c r="B32" s="1"/>
  <c r="A32" s="1"/>
  <c r="F31"/>
  <c r="E31"/>
  <c r="D31"/>
  <c r="B31" s="1"/>
  <c r="A31" s="1"/>
  <c r="F30"/>
  <c r="E30"/>
  <c r="D30"/>
  <c r="B30" s="1"/>
  <c r="A30"/>
  <c r="F29"/>
  <c r="E29"/>
  <c r="D29"/>
  <c r="B29" s="1"/>
  <c r="A29" s="1"/>
  <c r="F28"/>
  <c r="E28"/>
  <c r="D28"/>
  <c r="B28" s="1"/>
  <c r="A28" s="1"/>
  <c r="F27"/>
  <c r="E27"/>
  <c r="D27"/>
  <c r="B27" s="1"/>
  <c r="A27" s="1"/>
  <c r="F26"/>
  <c r="E26"/>
  <c r="D26"/>
  <c r="B26" s="1"/>
  <c r="A26"/>
  <c r="F25"/>
  <c r="E25"/>
  <c r="D25"/>
  <c r="B25" s="1"/>
  <c r="A25"/>
  <c r="F24"/>
  <c r="E24"/>
  <c r="D24"/>
  <c r="B24" s="1"/>
  <c r="A24"/>
  <c r="F23"/>
  <c r="E23"/>
  <c r="D23"/>
  <c r="B23" s="1"/>
  <c r="A23"/>
  <c r="F22"/>
  <c r="E22"/>
  <c r="D22"/>
  <c r="B22" s="1"/>
  <c r="A22"/>
  <c r="F21"/>
  <c r="E21"/>
  <c r="D21"/>
  <c r="B21" s="1"/>
  <c r="A21"/>
  <c r="F20"/>
  <c r="E20"/>
  <c r="D20"/>
  <c r="B20" s="1"/>
  <c r="A20"/>
  <c r="F19"/>
  <c r="E19"/>
  <c r="D19" s="1"/>
  <c r="B19" s="1"/>
  <c r="A19"/>
  <c r="F18"/>
  <c r="E18"/>
  <c r="D18" s="1"/>
  <c r="B18" s="1"/>
  <c r="A18"/>
  <c r="F17"/>
  <c r="E17"/>
  <c r="D17" s="1"/>
  <c r="G17" s="1"/>
  <c r="B17"/>
  <c r="A17"/>
  <c r="F16"/>
  <c r="E16"/>
  <c r="D16" s="1"/>
  <c r="B16" s="1"/>
  <c r="A16"/>
  <c r="F15"/>
  <c r="E15"/>
  <c r="D15" s="1"/>
  <c r="G15" s="1"/>
  <c r="B15"/>
  <c r="A15"/>
  <c r="F14"/>
  <c r="E14"/>
  <c r="D14" s="1"/>
  <c r="G14" s="1"/>
  <c r="A14"/>
  <c r="A2"/>
  <c r="E45" i="4"/>
  <c r="D45"/>
  <c r="A45"/>
  <c r="E44"/>
  <c r="D44"/>
  <c r="A44" s="1"/>
  <c r="E43"/>
  <c r="D43"/>
  <c r="A43" s="1"/>
  <c r="E42"/>
  <c r="D42"/>
  <c r="A42" s="1"/>
  <c r="E41"/>
  <c r="D41"/>
  <c r="A41" s="1"/>
  <c r="E40"/>
  <c r="D40"/>
  <c r="A40" s="1"/>
  <c r="E39"/>
  <c r="D39"/>
  <c r="A39" s="1"/>
  <c r="E38"/>
  <c r="D38"/>
  <c r="A38" s="1"/>
  <c r="E37"/>
  <c r="D37"/>
  <c r="A37" s="1"/>
  <c r="E36"/>
  <c r="D36"/>
  <c r="A36" s="1"/>
  <c r="E35"/>
  <c r="D35"/>
  <c r="A35" s="1"/>
  <c r="E34"/>
  <c r="D34"/>
  <c r="A34" s="1"/>
  <c r="E33"/>
  <c r="D33"/>
  <c r="A33" s="1"/>
  <c r="E32"/>
  <c r="D32"/>
  <c r="A32" s="1"/>
  <c r="E31"/>
  <c r="D31"/>
  <c r="A31" s="1"/>
  <c r="E30"/>
  <c r="D30"/>
  <c r="A30" s="1"/>
  <c r="E29"/>
  <c r="D29"/>
  <c r="A29" s="1"/>
  <c r="E28"/>
  <c r="D28"/>
  <c r="F28" s="1"/>
  <c r="A17" i="6" l="1"/>
  <c r="A18" s="1"/>
  <c r="N28" i="4"/>
  <c r="G36" i="5"/>
  <c r="F36" s="1"/>
  <c r="G40"/>
  <c r="F40" s="1"/>
  <c r="G25"/>
  <c r="H27"/>
  <c r="G33"/>
  <c r="G22"/>
  <c r="G42"/>
  <c r="F42" s="1"/>
  <c r="G46"/>
  <c r="F46" s="1"/>
  <c r="H14"/>
  <c r="H33"/>
  <c r="H21"/>
  <c r="H26"/>
  <c r="G28"/>
  <c r="H34"/>
  <c r="G21"/>
  <c r="G26"/>
  <c r="H32"/>
  <c r="G32"/>
  <c r="H22"/>
  <c r="G27"/>
  <c r="G34"/>
  <c r="G35"/>
  <c r="H31"/>
  <c r="G20"/>
  <c r="G24"/>
  <c r="H30"/>
  <c r="G31"/>
  <c r="D53"/>
  <c r="A53" s="1"/>
  <c r="H20"/>
  <c r="H18"/>
  <c r="G18" s="1"/>
  <c r="H19"/>
  <c r="G19" s="1"/>
  <c r="H23"/>
  <c r="G30"/>
  <c r="H24"/>
  <c r="G16"/>
  <c r="G23"/>
  <c r="H28"/>
  <c r="G29"/>
  <c r="G47"/>
  <c r="F47" s="1"/>
  <c r="H47" s="1"/>
  <c r="G48"/>
  <c r="F48" s="1"/>
  <c r="G38"/>
  <c r="F38" s="1"/>
  <c r="G45"/>
  <c r="F45" s="1"/>
  <c r="G43"/>
  <c r="F43" s="1"/>
  <c r="G49"/>
  <c r="F49" s="1"/>
  <c r="G39"/>
  <c r="F39" s="1"/>
  <c r="G37"/>
  <c r="F37" s="1"/>
  <c r="G41"/>
  <c r="F41" s="1"/>
  <c r="G44"/>
  <c r="F44" s="1"/>
  <c r="G50"/>
  <c r="F50" s="1"/>
  <c r="F35"/>
  <c r="F29" i="4"/>
  <c r="A28"/>
  <c r="E27"/>
  <c r="D27"/>
  <c r="A27" s="1"/>
  <c r="E26"/>
  <c r="D26"/>
  <c r="F26" s="1"/>
  <c r="N26" s="1"/>
  <c r="A26"/>
  <c r="E25"/>
  <c r="F25" s="1"/>
  <c r="N25" s="1"/>
  <c r="D25"/>
  <c r="A25"/>
  <c r="E24"/>
  <c r="F24" s="1"/>
  <c r="D24"/>
  <c r="A19" i="6" l="1"/>
  <c r="N24" i="4"/>
  <c r="F27"/>
  <c r="G29" s="1"/>
  <c r="K14" i="5"/>
  <c r="N29" i="4"/>
  <c r="A24"/>
  <c r="E23"/>
  <c r="D23"/>
  <c r="F23" s="1"/>
  <c r="A23"/>
  <c r="E22"/>
  <c r="D22"/>
  <c r="A22"/>
  <c r="E21"/>
  <c r="D21"/>
  <c r="A21"/>
  <c r="E20"/>
  <c r="D20"/>
  <c r="A20"/>
  <c r="E19"/>
  <c r="D19"/>
  <c r="A19"/>
  <c r="E18"/>
  <c r="D18"/>
  <c r="F18" s="1"/>
  <c r="N18" s="1"/>
  <c r="A18"/>
  <c r="E17"/>
  <c r="D17"/>
  <c r="A17"/>
  <c r="E16"/>
  <c r="D16"/>
  <c r="A16"/>
  <c r="E15"/>
  <c r="D15"/>
  <c r="A15"/>
  <c r="E14"/>
  <c r="D14"/>
  <c r="A14"/>
  <c r="A1"/>
  <c r="D47" i="3"/>
  <c r="E45"/>
  <c r="E44"/>
  <c r="E43"/>
  <c r="E42"/>
  <c r="E41"/>
  <c r="E40"/>
  <c r="E39"/>
  <c r="E38"/>
  <c r="E37"/>
  <c r="E36"/>
  <c r="E35"/>
  <c r="E34"/>
  <c r="E33"/>
  <c r="E32"/>
  <c r="E31"/>
  <c r="E30"/>
  <c r="E29"/>
  <c r="G27" i="4" l="1"/>
  <c r="F20"/>
  <c r="N20" s="1"/>
  <c r="D47"/>
  <c r="A47" s="1"/>
  <c r="F15"/>
  <c r="N15" s="1"/>
  <c r="F17"/>
  <c r="F16"/>
  <c r="N16" s="1"/>
  <c r="N17"/>
  <c r="E47"/>
  <c r="N23"/>
  <c r="G28"/>
  <c r="N27"/>
  <c r="F14"/>
  <c r="J14" i="5"/>
  <c r="O14"/>
  <c r="M14"/>
  <c r="E28" i="3"/>
  <c r="E27"/>
  <c r="E26"/>
  <c r="E25"/>
  <c r="E24"/>
  <c r="E22"/>
  <c r="N14" i="4" l="1"/>
  <c r="G18"/>
  <c r="P14" i="5"/>
  <c r="L14"/>
  <c r="E21" i="3"/>
  <c r="E20"/>
  <c r="E18"/>
  <c r="E17"/>
  <c r="E16"/>
  <c r="E15"/>
  <c r="E14"/>
  <c r="F14" s="1"/>
  <c r="N14" s="1"/>
  <c r="A14"/>
  <c r="A15" l="1"/>
  <c r="A1"/>
  <c r="E46" i="2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A16" i="3" l="1"/>
  <c r="E32" i="2"/>
  <c r="D32"/>
  <c r="E31"/>
  <c r="D31"/>
  <c r="E30"/>
  <c r="D30"/>
  <c r="E29"/>
  <c r="D29"/>
  <c r="E28"/>
  <c r="F28" s="1"/>
  <c r="N28" s="1"/>
  <c r="D28"/>
  <c r="E27"/>
  <c r="D27"/>
  <c r="E26"/>
  <c r="D26"/>
  <c r="E25"/>
  <c r="D25"/>
  <c r="E24"/>
  <c r="F24" s="1"/>
  <c r="N24" s="1"/>
  <c r="D24"/>
  <c r="E23"/>
  <c r="D23"/>
  <c r="E22"/>
  <c r="D22"/>
  <c r="E21"/>
  <c r="D21"/>
  <c r="E20"/>
  <c r="D20"/>
  <c r="E19"/>
  <c r="D19"/>
  <c r="E18"/>
  <c r="D18"/>
  <c r="E17"/>
  <c r="D17"/>
  <c r="F17" s="1"/>
  <c r="E16"/>
  <c r="D16"/>
  <c r="E15"/>
  <c r="D15"/>
  <c r="A15"/>
  <c r="A2"/>
  <c r="D48" i="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15" s="1"/>
  <c r="A15"/>
  <c r="F22" i="2" l="1"/>
  <c r="F30"/>
  <c r="N30" s="1"/>
  <c r="F16"/>
  <c r="N16" s="1"/>
  <c r="F27"/>
  <c r="N27" s="1"/>
  <c r="F19"/>
  <c r="N19" s="1"/>
  <c r="A17" i="3"/>
  <c r="A16" i="1"/>
  <c r="A17" i="2"/>
  <c r="F21"/>
  <c r="N21" s="1"/>
  <c r="A16"/>
  <c r="F18"/>
  <c r="F20"/>
  <c r="N20" s="1"/>
  <c r="F23"/>
  <c r="F25"/>
  <c r="F29"/>
  <c r="N29" s="1"/>
  <c r="F26"/>
  <c r="N26" s="1"/>
  <c r="N22"/>
  <c r="D48"/>
  <c r="N17"/>
  <c r="F15"/>
  <c r="E48" i="1"/>
  <c r="N15"/>
  <c r="E48" i="2"/>
  <c r="A2" i="1"/>
  <c r="G20" i="2" l="1"/>
  <c r="G29"/>
  <c r="A18" i="3"/>
  <c r="G21" i="2"/>
  <c r="H27"/>
  <c r="A19" i="1"/>
  <c r="N18" i="2"/>
  <c r="G28"/>
  <c r="G23"/>
  <c r="H28"/>
  <c r="A17" i="1"/>
  <c r="G26" i="2"/>
  <c r="A18" i="1"/>
  <c r="H25" i="2"/>
  <c r="H29"/>
  <c r="G22"/>
  <c r="G24"/>
  <c r="N23"/>
  <c r="G25"/>
  <c r="H26"/>
  <c r="G27"/>
  <c r="N25"/>
  <c r="G30"/>
  <c r="H30"/>
  <c r="A18"/>
  <c r="H24"/>
  <c r="G19"/>
  <c r="N15"/>
  <c r="A49" i="17"/>
  <c r="A48" s="1"/>
  <c r="A47" s="1"/>
  <c r="A46" s="1"/>
  <c r="E45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E32"/>
  <c r="A32" s="1"/>
  <c r="E31"/>
  <c r="A31" s="1"/>
  <c r="E30"/>
  <c r="A30" s="1"/>
  <c r="E29"/>
  <c r="A29" s="1"/>
  <c r="E28"/>
  <c r="A28" s="1"/>
  <c r="E27"/>
  <c r="A27" s="1"/>
  <c r="E26"/>
  <c r="A26" s="1"/>
  <c r="E25"/>
  <c r="A25" s="1"/>
  <c r="E24"/>
  <c r="A24" s="1"/>
  <c r="E23"/>
  <c r="A23"/>
  <c r="E22"/>
  <c r="A22" s="1"/>
  <c r="E21"/>
  <c r="A21"/>
  <c r="E20"/>
  <c r="A20"/>
  <c r="E19"/>
  <c r="A19"/>
  <c r="E18"/>
  <c r="A18"/>
  <c r="E17"/>
  <c r="A19" i="3" l="1"/>
  <c r="A22" i="1"/>
  <c r="A21"/>
  <c r="A20"/>
  <c r="A19" i="2"/>
  <c r="A17" i="17"/>
  <c r="E16"/>
  <c r="A16"/>
  <c r="E15"/>
  <c r="A21" i="3" l="1"/>
  <c r="A22" s="1"/>
  <c r="A20"/>
  <c r="A23" i="1"/>
  <c r="A20" i="2"/>
  <c r="A21"/>
  <c r="A15" i="17"/>
  <c r="E14"/>
  <c r="A23" i="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24" i="1"/>
  <c r="A22" i="2"/>
  <c r="A14" i="17"/>
  <c r="E13"/>
  <c r="A13"/>
  <c r="E12"/>
  <c r="A12"/>
  <c r="F2"/>
  <c r="F31" i="2"/>
  <c r="F32"/>
  <c r="N32" s="1"/>
  <c r="F33"/>
  <c r="F34"/>
  <c r="N34" s="1"/>
  <c r="F35"/>
  <c r="F36"/>
  <c r="N36" s="1"/>
  <c r="F37"/>
  <c r="N37" s="1"/>
  <c r="F38"/>
  <c r="F39"/>
  <c r="N39" s="1"/>
  <c r="F40"/>
  <c r="N40" s="1"/>
  <c r="F41"/>
  <c r="F42"/>
  <c r="N42" s="1"/>
  <c r="F43"/>
  <c r="F44"/>
  <c r="N44" s="1"/>
  <c r="F45"/>
  <c r="F46"/>
  <c r="N46" s="1"/>
  <c r="F30" i="4"/>
  <c r="F31"/>
  <c r="N31" s="1"/>
  <c r="F32"/>
  <c r="F33"/>
  <c r="F34"/>
  <c r="F35"/>
  <c r="F36"/>
  <c r="F37"/>
  <c r="F38"/>
  <c r="F39"/>
  <c r="N39" s="1"/>
  <c r="F40"/>
  <c r="N40" s="1"/>
  <c r="F41"/>
  <c r="N41" s="1"/>
  <c r="F42"/>
  <c r="N42" s="1"/>
  <c r="F43"/>
  <c r="N43" s="1"/>
  <c r="F44"/>
  <c r="N44" s="1"/>
  <c r="F45"/>
  <c r="N45" s="1"/>
  <c r="A48"/>
  <c r="A49"/>
  <c r="E51" i="5"/>
  <c r="G51" s="1"/>
  <c r="G53" s="1"/>
  <c r="F51"/>
  <c r="F22" i="4"/>
  <c r="A25" i="1" l="1"/>
  <c r="A23" i="2"/>
  <c r="A24"/>
  <c r="G26" i="4"/>
  <c r="N22"/>
  <c r="H51" i="5"/>
  <c r="F53"/>
  <c r="G32" i="2"/>
  <c r="M43"/>
  <c r="H32"/>
  <c r="E53" i="5"/>
  <c r="G39" i="4"/>
  <c r="G44"/>
  <c r="H43"/>
  <c r="H44" i="2"/>
  <c r="N34" i="4"/>
  <c r="N35"/>
  <c r="H31"/>
  <c r="G35"/>
  <c r="M17" i="2"/>
  <c r="M45"/>
  <c r="N43"/>
  <c r="M31"/>
  <c r="G43" i="4"/>
  <c r="H44"/>
  <c r="G31"/>
  <c r="M39" i="2"/>
  <c r="G40"/>
  <c r="M38"/>
  <c r="G44"/>
  <c r="M25"/>
  <c r="H36" i="4"/>
  <c r="H35"/>
  <c r="H37"/>
  <c r="N30"/>
  <c r="H45"/>
  <c r="H42"/>
  <c r="N38" i="2"/>
  <c r="G46"/>
  <c r="G38"/>
  <c r="M40"/>
  <c r="M27"/>
  <c r="M28"/>
  <c r="M44"/>
  <c r="G41"/>
  <c r="G33"/>
  <c r="H45"/>
  <c r="H41"/>
  <c r="H37"/>
  <c r="H33"/>
  <c r="N36" i="4"/>
  <c r="N33"/>
  <c r="H38"/>
  <c r="G40"/>
  <c r="G36"/>
  <c r="G32"/>
  <c r="N41" i="2"/>
  <c r="M41"/>
  <c r="M34"/>
  <c r="M36"/>
  <c r="M16"/>
  <c r="M18"/>
  <c r="M22"/>
  <c r="G42"/>
  <c r="G34"/>
  <c r="M26"/>
  <c r="G43"/>
  <c r="H38"/>
  <c r="H40" i="4"/>
  <c r="G33"/>
  <c r="M20" i="2"/>
  <c r="G36"/>
  <c r="H41" i="4"/>
  <c r="H33"/>
  <c r="N33" i="2"/>
  <c r="M46"/>
  <c r="M30"/>
  <c r="M21"/>
  <c r="G45"/>
  <c r="G37"/>
  <c r="H43"/>
  <c r="H39"/>
  <c r="H35"/>
  <c r="H31"/>
  <c r="M37"/>
  <c r="M23"/>
  <c r="H46"/>
  <c r="H42"/>
  <c r="G45" i="4"/>
  <c r="G37"/>
  <c r="M15" i="2"/>
  <c r="N38" i="4"/>
  <c r="N37"/>
  <c r="H34"/>
  <c r="G42"/>
  <c r="G38"/>
  <c r="G34"/>
  <c r="G30"/>
  <c r="M33" i="2"/>
  <c r="M32"/>
  <c r="N31"/>
  <c r="F48"/>
  <c r="M35"/>
  <c r="H39" i="4"/>
  <c r="M42" i="2"/>
  <c r="N45"/>
  <c r="M24"/>
  <c r="G35"/>
  <c r="H34"/>
  <c r="N32" i="4"/>
  <c r="H32"/>
  <c r="G41"/>
  <c r="M29" i="2"/>
  <c r="M19"/>
  <c r="N35"/>
  <c r="G39"/>
  <c r="G31"/>
  <c r="H40"/>
  <c r="H36"/>
  <c r="A27" i="1" l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26"/>
  <c r="A25" i="2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H50"/>
  <c r="H49"/>
  <c r="H48"/>
  <c r="J21"/>
  <c r="J22"/>
  <c r="J19"/>
  <c r="J34"/>
  <c r="J38"/>
  <c r="J39"/>
  <c r="J26"/>
  <c r="J18"/>
  <c r="J42"/>
  <c r="J36"/>
  <c r="J15"/>
  <c r="J32"/>
  <c r="J37"/>
  <c r="J16"/>
  <c r="J27"/>
  <c r="J41"/>
  <c r="J40"/>
  <c r="J20"/>
  <c r="J31"/>
  <c r="J46"/>
  <c r="J44"/>
  <c r="J29"/>
  <c r="J28"/>
  <c r="J43"/>
  <c r="J30"/>
  <c r="J25"/>
  <c r="J45"/>
  <c r="J35"/>
  <c r="J23"/>
  <c r="J17"/>
  <c r="J24"/>
  <c r="J33"/>
  <c r="G50"/>
  <c r="G49"/>
  <c r="G48"/>
  <c r="C14" i="6"/>
  <c r="E14"/>
  <c r="A20"/>
  <c r="D14"/>
  <c r="D23"/>
  <c r="E24"/>
  <c r="D20"/>
  <c r="D22"/>
  <c r="D18"/>
  <c r="D24"/>
  <c r="E22"/>
  <c r="E20"/>
  <c r="E16"/>
  <c r="D15"/>
  <c r="E26"/>
  <c r="E17"/>
  <c r="E25"/>
  <c r="A16" i="10"/>
  <c r="E21" i="6"/>
  <c r="E19"/>
  <c r="D16"/>
  <c r="A12" i="10"/>
  <c r="A18"/>
  <c r="D26" i="6"/>
  <c r="E15"/>
  <c r="A17" i="10"/>
  <c r="D25" i="6"/>
  <c r="D19"/>
  <c r="A8" i="10"/>
  <c r="A7"/>
  <c r="A15"/>
  <c r="E23" i="6"/>
  <c r="A13" i="10"/>
  <c r="D21" i="6"/>
  <c r="A9" i="10"/>
  <c r="D17" i="6"/>
  <c r="A11" i="10"/>
  <c r="A14"/>
  <c r="A10"/>
  <c r="E18" i="6"/>
  <c r="A21" l="1"/>
  <c r="B22"/>
  <c r="B14" i="10"/>
  <c r="C22" i="6" s="1"/>
  <c r="B7" i="10"/>
  <c r="C15" i="6" s="1"/>
  <c r="B26"/>
  <c r="B18" i="10"/>
  <c r="C26" i="6" s="1"/>
  <c r="B18"/>
  <c r="B10" i="10"/>
  <c r="C18" i="6" s="1"/>
  <c r="B12" i="10"/>
  <c r="C20" i="6" s="1"/>
  <c r="B15" i="10"/>
  <c r="C23" i="6" s="1"/>
  <c r="B13" i="10"/>
  <c r="C21" i="6" s="1"/>
  <c r="B16"/>
  <c r="B8" i="10"/>
  <c r="C16" i="6" s="1"/>
  <c r="B24"/>
  <c r="B16" i="10"/>
  <c r="C24" i="6" s="1"/>
  <c r="B11" i="10"/>
  <c r="C19" i="6" s="1"/>
  <c r="B25"/>
  <c r="B17" i="10"/>
  <c r="C25" i="6" s="1"/>
  <c r="B17"/>
  <c r="B9" i="10"/>
  <c r="C17" i="6" s="1"/>
  <c r="B19"/>
  <c r="B23"/>
  <c r="B15"/>
  <c r="B21"/>
  <c r="B20"/>
  <c r="A49" i="2"/>
  <c r="A50" s="1"/>
  <c r="D28" i="6"/>
  <c r="E28"/>
  <c r="F43" i="1"/>
  <c r="N43" s="1"/>
  <c r="F16"/>
  <c r="N16" s="1"/>
  <c r="F17"/>
  <c r="F18"/>
  <c r="N18" s="1"/>
  <c r="F19"/>
  <c r="N19" s="1"/>
  <c r="F20"/>
  <c r="N20" s="1"/>
  <c r="F21"/>
  <c r="F22"/>
  <c r="N22" s="1"/>
  <c r="F23"/>
  <c r="N23" s="1"/>
  <c r="F24"/>
  <c r="N24" s="1"/>
  <c r="F25"/>
  <c r="F26"/>
  <c r="F27"/>
  <c r="F28"/>
  <c r="N28" s="1"/>
  <c r="F29"/>
  <c r="F30"/>
  <c r="N30" s="1"/>
  <c r="F31"/>
  <c r="N31" s="1"/>
  <c r="F32"/>
  <c r="N32" s="1"/>
  <c r="F33"/>
  <c r="N33" s="1"/>
  <c r="F34"/>
  <c r="F35"/>
  <c r="N35" s="1"/>
  <c r="F36"/>
  <c r="N36" s="1"/>
  <c r="F37"/>
  <c r="F38"/>
  <c r="N38" s="1"/>
  <c r="F39"/>
  <c r="N39" s="1"/>
  <c r="F40"/>
  <c r="N40" s="1"/>
  <c r="F41"/>
  <c r="F42"/>
  <c r="F44"/>
  <c r="F45"/>
  <c r="N45" s="1"/>
  <c r="F46"/>
  <c r="N46" s="1"/>
  <c r="A50"/>
  <c r="A49"/>
  <c r="E19" i="3"/>
  <c r="F19" s="1"/>
  <c r="E23"/>
  <c r="F23" s="1"/>
  <c r="F15"/>
  <c r="F16"/>
  <c r="F17"/>
  <c r="N17" s="1"/>
  <c r="F18"/>
  <c r="N18" s="1"/>
  <c r="F20"/>
  <c r="N20" s="1"/>
  <c r="F21"/>
  <c r="F22"/>
  <c r="F24"/>
  <c r="N24" s="1"/>
  <c r="F25"/>
  <c r="F26"/>
  <c r="F27"/>
  <c r="N27" s="1"/>
  <c r="F28"/>
  <c r="N28" s="1"/>
  <c r="F29"/>
  <c r="F30"/>
  <c r="F31"/>
  <c r="N31" s="1"/>
  <c r="F32"/>
  <c r="N32" s="1"/>
  <c r="F33"/>
  <c r="N33" s="1"/>
  <c r="F34"/>
  <c r="F35"/>
  <c r="N35" s="1"/>
  <c r="F36"/>
  <c r="N36" s="1"/>
  <c r="F37"/>
  <c r="F38"/>
  <c r="N38" s="1"/>
  <c r="F39"/>
  <c r="N39" s="1"/>
  <c r="F40"/>
  <c r="N40" s="1"/>
  <c r="F41"/>
  <c r="N41" s="1"/>
  <c r="F42"/>
  <c r="N42" s="1"/>
  <c r="F43"/>
  <c r="N43" s="1"/>
  <c r="F44"/>
  <c r="N44" s="1"/>
  <c r="F45"/>
  <c r="N45" s="1"/>
  <c r="A48"/>
  <c r="A49" s="1"/>
  <c r="A22" i="6" l="1"/>
  <c r="C28"/>
  <c r="M42" i="1"/>
  <c r="G30"/>
  <c r="G31" i="3"/>
  <c r="G39"/>
  <c r="G27" i="1"/>
  <c r="H44" i="3"/>
  <c r="H43"/>
  <c r="H36"/>
  <c r="M27" i="1"/>
  <c r="H34" i="3"/>
  <c r="N27" i="1"/>
  <c r="N42"/>
  <c r="N19" i="3"/>
  <c r="G22"/>
  <c r="M34" i="1"/>
  <c r="G43" i="3"/>
  <c r="M36" i="1"/>
  <c r="M44"/>
  <c r="N34" i="3"/>
  <c r="G28" i="1"/>
  <c r="G24"/>
  <c r="G20" i="3"/>
  <c r="G38" i="1"/>
  <c r="H38"/>
  <c r="M30" i="3"/>
  <c r="M30" i="1"/>
  <c r="N26" i="3"/>
  <c r="G26"/>
  <c r="N29" i="1"/>
  <c r="M19"/>
  <c r="M21"/>
  <c r="H30" i="3"/>
  <c r="M28" i="1"/>
  <c r="G37" i="3"/>
  <c r="G28"/>
  <c r="G36"/>
  <c r="H35" i="1"/>
  <c r="H34"/>
  <c r="H46"/>
  <c r="G21"/>
  <c r="G34" i="3"/>
  <c r="G19"/>
  <c r="G45"/>
  <c r="G29"/>
  <c r="G18"/>
  <c r="G37" i="1"/>
  <c r="G22"/>
  <c r="G36"/>
  <c r="N26"/>
  <c r="G44"/>
  <c r="H32"/>
  <c r="M32"/>
  <c r="H32" i="3"/>
  <c r="H25"/>
  <c r="N23"/>
  <c r="H31"/>
  <c r="M40"/>
  <c r="G27"/>
  <c r="M23"/>
  <c r="H27"/>
  <c r="M33"/>
  <c r="M35"/>
  <c r="H33"/>
  <c r="G44"/>
  <c r="M31"/>
  <c r="M14"/>
  <c r="M19"/>
  <c r="E47"/>
  <c r="G40" i="1"/>
  <c r="M39"/>
  <c r="M29"/>
  <c r="M15"/>
  <c r="M45"/>
  <c r="H36"/>
  <c r="M46"/>
  <c r="H41"/>
  <c r="G32"/>
  <c r="M24"/>
  <c r="H28"/>
  <c r="N17"/>
  <c r="G38" i="3"/>
  <c r="M38"/>
  <c r="M37"/>
  <c r="N22"/>
  <c r="M43"/>
  <c r="H37"/>
  <c r="M26"/>
  <c r="G35"/>
  <c r="M17"/>
  <c r="N15"/>
  <c r="G43" i="1"/>
  <c r="G33"/>
  <c r="M25"/>
  <c r="G19"/>
  <c r="H24"/>
  <c r="G46"/>
  <c r="H37"/>
  <c r="H33"/>
  <c r="M26"/>
  <c r="G23"/>
  <c r="M17"/>
  <c r="H40" i="3"/>
  <c r="H28"/>
  <c r="N25" i="1"/>
  <c r="H25"/>
  <c r="G42" i="3"/>
  <c r="N21"/>
  <c r="H39"/>
  <c r="H24"/>
  <c r="G39" i="1"/>
  <c r="H42"/>
  <c r="M32" i="3"/>
  <c r="M24"/>
  <c r="M45"/>
  <c r="M21"/>
  <c r="N29"/>
  <c r="H41"/>
  <c r="H45"/>
  <c r="N25"/>
  <c r="M16"/>
  <c r="H23"/>
  <c r="N37" i="1"/>
  <c r="M31"/>
  <c r="M16"/>
  <c r="M20"/>
  <c r="H44"/>
  <c r="H29"/>
  <c r="M38"/>
  <c r="N34"/>
  <c r="N21"/>
  <c r="M41"/>
  <c r="M43"/>
  <c r="M28" i="3"/>
  <c r="M22"/>
  <c r="H38"/>
  <c r="G30"/>
  <c r="G21"/>
  <c r="F48" i="1"/>
  <c r="G25"/>
  <c r="N37" i="3"/>
  <c r="M29"/>
  <c r="H35"/>
  <c r="H26"/>
  <c r="M37" i="1"/>
  <c r="M18"/>
  <c r="H27"/>
  <c r="H43"/>
  <c r="H30"/>
  <c r="M20" i="3"/>
  <c r="N30"/>
  <c r="M34"/>
  <c r="G25"/>
  <c r="G33"/>
  <c r="H42"/>
  <c r="H29"/>
  <c r="M44"/>
  <c r="M25"/>
  <c r="M27"/>
  <c r="M18"/>
  <c r="N16"/>
  <c r="F47"/>
  <c r="G41" i="1"/>
  <c r="M33"/>
  <c r="G35"/>
  <c r="G20"/>
  <c r="G26"/>
  <c r="H45"/>
  <c r="H31"/>
  <c r="M40"/>
  <c r="G45"/>
  <c r="N44"/>
  <c r="G32" i="3"/>
  <c r="M41"/>
  <c r="G41"/>
  <c r="M36"/>
  <c r="M15"/>
  <c r="M35" i="1"/>
  <c r="H40"/>
  <c r="G42"/>
  <c r="G34"/>
  <c r="H26"/>
  <c r="M42" i="3"/>
  <c r="G40"/>
  <c r="G23"/>
  <c r="G29" i="1"/>
  <c r="H39"/>
  <c r="N41"/>
  <c r="G24" i="3"/>
  <c r="M39"/>
  <c r="G31" i="1"/>
  <c r="M22"/>
  <c r="M23"/>
  <c r="E29" i="6" l="1"/>
  <c r="A23"/>
  <c r="D29"/>
  <c r="G47" i="3"/>
  <c r="G48"/>
  <c r="G49"/>
  <c r="J16"/>
  <c r="J21"/>
  <c r="J26"/>
  <c r="J31"/>
  <c r="J34"/>
  <c r="J29"/>
  <c r="J40"/>
  <c r="J28"/>
  <c r="J33"/>
  <c r="J15"/>
  <c r="J37"/>
  <c r="J43"/>
  <c r="J27"/>
  <c r="J30"/>
  <c r="J14"/>
  <c r="J42"/>
  <c r="J38"/>
  <c r="J32"/>
  <c r="J20"/>
  <c r="J17"/>
  <c r="J36"/>
  <c r="J18"/>
  <c r="J19"/>
  <c r="J24"/>
  <c r="J22"/>
  <c r="J45"/>
  <c r="J41"/>
  <c r="J23"/>
  <c r="J25"/>
  <c r="J39"/>
  <c r="J44"/>
  <c r="J35"/>
  <c r="H50" i="1"/>
  <c r="H48"/>
  <c r="H49"/>
  <c r="J35"/>
  <c r="J20"/>
  <c r="J25"/>
  <c r="J38"/>
  <c r="J22"/>
  <c r="J26"/>
  <c r="J41"/>
  <c r="J29"/>
  <c r="J31"/>
  <c r="J24"/>
  <c r="J17"/>
  <c r="J34"/>
  <c r="J16"/>
  <c r="J18"/>
  <c r="J21"/>
  <c r="J45"/>
  <c r="J27"/>
  <c r="J40"/>
  <c r="J44"/>
  <c r="J30"/>
  <c r="J36"/>
  <c r="J23"/>
  <c r="J39"/>
  <c r="J15"/>
  <c r="J19"/>
  <c r="J37"/>
  <c r="J32"/>
  <c r="J43"/>
  <c r="J33"/>
  <c r="J28"/>
  <c r="J46"/>
  <c r="J42"/>
  <c r="G49"/>
  <c r="G50"/>
  <c r="G48"/>
  <c r="H47" i="3"/>
  <c r="H48"/>
  <c r="H49"/>
  <c r="J15" i="5"/>
  <c r="L15" s="1"/>
  <c r="J16"/>
  <c r="L16" s="1"/>
  <c r="J17"/>
  <c r="P17" s="1"/>
  <c r="J18"/>
  <c r="L18" s="1"/>
  <c r="J19"/>
  <c r="L19" s="1"/>
  <c r="J20"/>
  <c r="L20" s="1"/>
  <c r="J21"/>
  <c r="P21" s="1"/>
  <c r="J22"/>
  <c r="L22" s="1"/>
  <c r="J23"/>
  <c r="L23" s="1"/>
  <c r="J24"/>
  <c r="L24" s="1"/>
  <c r="J25"/>
  <c r="P25" s="1"/>
  <c r="J26"/>
  <c r="P26" s="1"/>
  <c r="J27"/>
  <c r="P27" s="1"/>
  <c r="J28"/>
  <c r="L28" s="1"/>
  <c r="J29"/>
  <c r="P29" s="1"/>
  <c r="J30"/>
  <c r="L30" s="1"/>
  <c r="J31"/>
  <c r="L31" s="1"/>
  <c r="J32"/>
  <c r="L32" s="1"/>
  <c r="J33"/>
  <c r="P33" s="1"/>
  <c r="J34"/>
  <c r="L34" s="1"/>
  <c r="J35"/>
  <c r="L35" s="1"/>
  <c r="J36"/>
  <c r="L36" s="1"/>
  <c r="J37"/>
  <c r="P37" s="1"/>
  <c r="J38"/>
  <c r="P38" s="1"/>
  <c r="J39"/>
  <c r="L39" s="1"/>
  <c r="J40"/>
  <c r="L40" s="1"/>
  <c r="J41"/>
  <c r="P41" s="1"/>
  <c r="J42"/>
  <c r="L42" s="1"/>
  <c r="J43"/>
  <c r="L43" s="1"/>
  <c r="J44"/>
  <c r="L44" s="1"/>
  <c r="J45"/>
  <c r="P45" s="1"/>
  <c r="J46"/>
  <c r="L46" s="1"/>
  <c r="J47"/>
  <c r="L47" s="1"/>
  <c r="J48"/>
  <c r="L48" s="1"/>
  <c r="J49"/>
  <c r="P49" s="1"/>
  <c r="J50"/>
  <c r="L50" s="1"/>
  <c r="J51"/>
  <c r="L51" s="1"/>
  <c r="K15"/>
  <c r="O15" s="1"/>
  <c r="K16"/>
  <c r="O16" s="1"/>
  <c r="K17"/>
  <c r="M17" s="1"/>
  <c r="K18"/>
  <c r="O18" s="1"/>
  <c r="K19"/>
  <c r="M19" s="1"/>
  <c r="K20"/>
  <c r="M20" s="1"/>
  <c r="K21"/>
  <c r="O21" s="1"/>
  <c r="K22"/>
  <c r="O22" s="1"/>
  <c r="K23"/>
  <c r="M23" s="1"/>
  <c r="K24"/>
  <c r="O24" s="1"/>
  <c r="K25"/>
  <c r="O25" s="1"/>
  <c r="K26"/>
  <c r="O26" s="1"/>
  <c r="K27"/>
  <c r="O27" s="1"/>
  <c r="K28"/>
  <c r="M28" s="1"/>
  <c r="K29"/>
  <c r="O29" s="1"/>
  <c r="K30"/>
  <c r="O30" s="1"/>
  <c r="K31"/>
  <c r="O31" s="1"/>
  <c r="K32"/>
  <c r="O32" s="1"/>
  <c r="K33"/>
  <c r="O33" s="1"/>
  <c r="K34"/>
  <c r="O34" s="1"/>
  <c r="K35"/>
  <c r="O35" s="1"/>
  <c r="K36"/>
  <c r="M36" s="1"/>
  <c r="K37"/>
  <c r="O37" s="1"/>
  <c r="K38"/>
  <c r="O38" s="1"/>
  <c r="K39"/>
  <c r="M39" s="1"/>
  <c r="K40"/>
  <c r="O40" s="1"/>
  <c r="K41"/>
  <c r="O41" s="1"/>
  <c r="K42"/>
  <c r="O42" s="1"/>
  <c r="K43"/>
  <c r="O43" s="1"/>
  <c r="K44"/>
  <c r="M44" s="1"/>
  <c r="K45"/>
  <c r="O45" s="1"/>
  <c r="K46"/>
  <c r="O46" s="1"/>
  <c r="K47"/>
  <c r="O47" s="1"/>
  <c r="K48"/>
  <c r="O48" s="1"/>
  <c r="K49"/>
  <c r="O49" s="1"/>
  <c r="K50"/>
  <c r="M50" s="1"/>
  <c r="K51"/>
  <c r="O51" s="1"/>
  <c r="H37"/>
  <c r="H50"/>
  <c r="H48"/>
  <c r="H43"/>
  <c r="H45"/>
  <c r="H35"/>
  <c r="H16"/>
  <c r="H15"/>
  <c r="H17"/>
  <c r="H25"/>
  <c r="H29"/>
  <c r="H36"/>
  <c r="H38"/>
  <c r="H39"/>
  <c r="H40"/>
  <c r="H41"/>
  <c r="H42"/>
  <c r="H44"/>
  <c r="H46"/>
  <c r="H49"/>
  <c r="A24" i="6" l="1"/>
  <c r="P48" i="5"/>
  <c r="P30"/>
  <c r="P18"/>
  <c r="P24"/>
  <c r="P32"/>
  <c r="M47"/>
  <c r="M18"/>
  <c r="M16"/>
  <c r="P46"/>
  <c r="P47"/>
  <c r="M24"/>
  <c r="M38"/>
  <c r="M48"/>
  <c r="P22"/>
  <c r="M15"/>
  <c r="P15"/>
  <c r="M29"/>
  <c r="P50"/>
  <c r="P23"/>
  <c r="M31"/>
  <c r="M37"/>
  <c r="P28"/>
  <c r="P34"/>
  <c r="O19"/>
  <c r="M35"/>
  <c r="P36"/>
  <c r="P20"/>
  <c r="M42"/>
  <c r="O23"/>
  <c r="M51"/>
  <c r="K53"/>
  <c r="M46"/>
  <c r="M27"/>
  <c r="L26"/>
  <c r="P39"/>
  <c r="P51"/>
  <c r="M40"/>
  <c r="M30"/>
  <c r="O39"/>
  <c r="L38"/>
  <c r="M26"/>
  <c r="H53"/>
  <c r="M21"/>
  <c r="P42"/>
  <c r="P16"/>
  <c r="M43"/>
  <c r="M32"/>
  <c r="M22"/>
  <c r="P40"/>
  <c r="P44"/>
  <c r="P31"/>
  <c r="M45"/>
  <c r="M34"/>
  <c r="L49"/>
  <c r="L45"/>
  <c r="L41"/>
  <c r="L37"/>
  <c r="L33"/>
  <c r="L29"/>
  <c r="L25"/>
  <c r="L21"/>
  <c r="L17"/>
  <c r="J53"/>
  <c r="O44"/>
  <c r="O36"/>
  <c r="O28"/>
  <c r="O20"/>
  <c r="M33"/>
  <c r="P43"/>
  <c r="L27"/>
  <c r="M49"/>
  <c r="M25"/>
  <c r="O17"/>
  <c r="P35"/>
  <c r="P19"/>
  <c r="O50"/>
  <c r="M41"/>
  <c r="A26" i="6" l="1"/>
  <c r="A28" s="1"/>
  <c r="A29" s="1"/>
  <c r="A25"/>
  <c r="M53" i="5"/>
  <c r="L53"/>
  <c r="O53"/>
  <c r="P53"/>
  <c r="F19" i="4"/>
  <c r="M19" s="1"/>
  <c r="F21"/>
  <c r="H30" s="1"/>
  <c r="H23"/>
  <c r="H24"/>
  <c r="H26"/>
  <c r="H29"/>
  <c r="M14"/>
  <c r="M15"/>
  <c r="M21"/>
  <c r="M28"/>
  <c r="M29"/>
  <c r="M30"/>
  <c r="M31"/>
  <c r="M32"/>
  <c r="M44"/>
  <c r="N21"/>
  <c r="M45"/>
  <c r="M39" l="1"/>
  <c r="M16"/>
  <c r="J14" s="1"/>
  <c r="G24"/>
  <c r="M40"/>
  <c r="M20"/>
  <c r="G25"/>
  <c r="M22"/>
  <c r="H27"/>
  <c r="M37"/>
  <c r="G21"/>
  <c r="N19"/>
  <c r="M36"/>
  <c r="F47"/>
  <c r="M23"/>
  <c r="M38"/>
  <c r="M24"/>
  <c r="G22"/>
  <c r="H25"/>
  <c r="H47" s="1"/>
  <c r="G23"/>
  <c r="M33"/>
  <c r="M17"/>
  <c r="M42"/>
  <c r="M26"/>
  <c r="M18"/>
  <c r="G20"/>
  <c r="M41"/>
  <c r="M25"/>
  <c r="H28"/>
  <c r="G19"/>
  <c r="M34"/>
  <c r="M43"/>
  <c r="M35"/>
  <c r="M27"/>
  <c r="J15"/>
  <c r="J30"/>
  <c r="H48" l="1"/>
  <c r="J22"/>
  <c r="J19"/>
  <c r="J28"/>
  <c r="J26"/>
  <c r="J42"/>
  <c r="J20"/>
  <c r="J24"/>
  <c r="J32"/>
  <c r="J29"/>
  <c r="J45"/>
  <c r="J16"/>
  <c r="G49"/>
  <c r="G47"/>
  <c r="G48"/>
  <c r="J39"/>
  <c r="J40"/>
  <c r="J43"/>
  <c r="J25"/>
  <c r="J35"/>
  <c r="J27"/>
  <c r="J34"/>
  <c r="J44"/>
  <c r="J23"/>
  <c r="J17"/>
  <c r="J31"/>
  <c r="J41"/>
  <c r="J36"/>
  <c r="H49"/>
  <c r="J37"/>
  <c r="J33"/>
  <c r="J38"/>
  <c r="J21"/>
  <c r="J18"/>
</calcChain>
</file>

<file path=xl/comments1.xml><?xml version="1.0" encoding="utf-8"?>
<comments xmlns="http://schemas.openxmlformats.org/spreadsheetml/2006/main">
  <authors>
    <author>Diane Berron</author>
  </authors>
  <commentList>
    <comment ref="N5" authorId="0">
      <text>
        <r>
          <rPr>
            <b/>
            <sz val="11"/>
            <color indexed="81"/>
            <rFont val="Tahoma"/>
            <family val="2"/>
          </rPr>
          <t>Diane Berron:</t>
        </r>
        <r>
          <rPr>
            <sz val="11"/>
            <color indexed="81"/>
            <rFont val="Tahoma"/>
            <family val="2"/>
          </rPr>
          <t xml:space="preserve">
monthly averages computed from data in Moodys Yields(WP)</t>
        </r>
      </text>
    </comment>
  </commentList>
</comments>
</file>

<file path=xl/comments2.xml><?xml version="1.0" encoding="utf-8"?>
<comments xmlns="http://schemas.openxmlformats.org/spreadsheetml/2006/main">
  <authors>
    <author>Diane Berron</author>
  </authors>
  <commentList>
    <comment ref="E1" authorId="0">
      <text>
        <r>
          <rPr>
            <b/>
            <sz val="11"/>
            <color indexed="81"/>
            <rFont val="Tahoma"/>
            <family val="2"/>
          </rPr>
          <t>Hide this worksheet if not using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0" background="1">
    <webPr url="https://research.stlouisfed.org/fred2/data/DGS30.txt" htmlTables="1" htmlFormat="all"/>
  </connection>
</connections>
</file>

<file path=xl/sharedStrings.xml><?xml version="1.0" encoding="utf-8"?>
<sst xmlns="http://schemas.openxmlformats.org/spreadsheetml/2006/main" count="3352" uniqueCount="163">
  <si>
    <r>
      <t xml:space="preserve">2 </t>
    </r>
    <r>
      <rPr>
        <sz val="10"/>
        <rFont val="Arial"/>
        <family val="2"/>
      </rPr>
      <t>St. Louis Federal Reserve: Economic Research, http://research.stlouisfed.org/.</t>
    </r>
  </si>
  <si>
    <t xml:space="preserve">Sources: </t>
  </si>
  <si>
    <t>Maximum</t>
  </si>
  <si>
    <t>Minimum</t>
  </si>
  <si>
    <t>Average</t>
  </si>
  <si>
    <t/>
  </si>
  <si>
    <t>Premium</t>
  </si>
  <si>
    <r>
      <t>Bond Yield</t>
    </r>
    <r>
      <rPr>
        <b/>
        <u/>
        <vertAlign val="superscript"/>
        <sz val="10"/>
        <rFont val="Arial"/>
        <family val="2"/>
      </rPr>
      <t>2</t>
    </r>
  </si>
  <si>
    <r>
      <t>Returns</t>
    </r>
    <r>
      <rPr>
        <b/>
        <u/>
        <vertAlign val="superscript"/>
        <sz val="10"/>
        <rFont val="Arial"/>
        <family val="2"/>
      </rPr>
      <t>1</t>
    </r>
  </si>
  <si>
    <t>Year</t>
  </si>
  <si>
    <t>Line</t>
  </si>
  <si>
    <t>10 - Year</t>
  </si>
  <si>
    <t>5 - Year</t>
  </si>
  <si>
    <t xml:space="preserve">Risk </t>
  </si>
  <si>
    <t xml:space="preserve">Treasury </t>
  </si>
  <si>
    <t>Electric</t>
  </si>
  <si>
    <t>Rolling</t>
  </si>
  <si>
    <t xml:space="preserve">Indicated </t>
  </si>
  <si>
    <t>30 yr.</t>
  </si>
  <si>
    <t>Authorized</t>
  </si>
  <si>
    <t>Equity Risk Premium - Treasury Bond</t>
  </si>
  <si>
    <t>"A" Rated Utility</t>
  </si>
  <si>
    <t>Equity Risk Premium - Utility Bond</t>
  </si>
  <si>
    <t>Gas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</si>
  <si>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corporate yields for the period 1980-2009 were obtained from the St. Louis Federal Reserve: Economic Research, http://research.stlouisfed.org/.</t>
    </r>
  </si>
  <si>
    <t xml:space="preserve">  The utility yields for the period 2001-2009 were obtained from the Mergent Bond Record.  </t>
  </si>
  <si>
    <r>
      <t>2</t>
    </r>
    <r>
      <rPr>
        <sz val="10"/>
        <rFont val="Arial"/>
        <family val="2"/>
      </rPr>
      <t xml:space="preserve"> The utility yields for the period 1980-2000 were obtained from Mergent Public Utility Manual, Mergent Weekly News Reports, 2003. </t>
    </r>
  </si>
  <si>
    <r>
      <t>1</t>
    </r>
    <r>
      <rPr>
        <sz val="10"/>
        <rFont val="Arial"/>
        <family val="2"/>
      </rPr>
      <t xml:space="preserve"> St. Louis Federal Reserve: Economic Research, http://research.stlouisfed.org/.</t>
    </r>
  </si>
  <si>
    <t>Sources:</t>
  </si>
  <si>
    <t>Corporate Baa - T-Bond Spread</t>
  </si>
  <si>
    <t>Corporate Aaa - T-Bond Spread</t>
  </si>
  <si>
    <t>Utility Baa - T-Bond Spread</t>
  </si>
  <si>
    <t>Utility A - T-Bond Spread</t>
  </si>
  <si>
    <r>
      <t xml:space="preserve">A-Aaa
</t>
    </r>
    <r>
      <rPr>
        <b/>
        <u/>
        <sz val="10"/>
        <rFont val="Arial"/>
        <family val="2"/>
      </rPr>
      <t>Spread</t>
    </r>
  </si>
  <si>
    <r>
      <rPr>
        <b/>
        <sz val="10"/>
        <rFont val="Arial"/>
        <family val="2"/>
      </rPr>
      <t>Baa</t>
    </r>
    <r>
      <rPr>
        <b/>
        <u/>
        <sz val="10"/>
        <rFont val="Arial"/>
        <family val="2"/>
      </rPr>
      <t xml:space="preserve">
Spread</t>
    </r>
  </si>
  <si>
    <r>
      <t xml:space="preserve">Baa-T-Bond
</t>
    </r>
    <r>
      <rPr>
        <b/>
        <u/>
        <sz val="10"/>
        <rFont val="Arial"/>
        <family val="2"/>
      </rPr>
      <t>Spread</t>
    </r>
  </si>
  <si>
    <r>
      <t xml:space="preserve">Aaa-T-Bond
</t>
    </r>
    <r>
      <rPr>
        <b/>
        <u/>
        <sz val="10"/>
        <rFont val="Arial"/>
        <family val="2"/>
      </rPr>
      <t>Spread</t>
    </r>
  </si>
  <si>
    <r>
      <t>Baa</t>
    </r>
    <r>
      <rPr>
        <b/>
        <u/>
        <vertAlign val="superscript"/>
        <sz val="10"/>
        <rFont val="Arial"/>
        <family val="2"/>
      </rPr>
      <t>3</t>
    </r>
  </si>
  <si>
    <r>
      <t>Aaa</t>
    </r>
    <r>
      <rPr>
        <b/>
        <u/>
        <vertAlign val="superscript"/>
        <sz val="10"/>
        <rFont val="Arial"/>
        <family val="2"/>
      </rPr>
      <t>3</t>
    </r>
  </si>
  <si>
    <r>
      <t xml:space="preserve">A-T-Bond
</t>
    </r>
    <r>
      <rPr>
        <b/>
        <u/>
        <sz val="10"/>
        <rFont val="Arial"/>
        <family val="2"/>
      </rPr>
      <t>Spread</t>
    </r>
  </si>
  <si>
    <r>
      <t>Baa</t>
    </r>
    <r>
      <rPr>
        <b/>
        <u/>
        <vertAlign val="superscript"/>
        <sz val="10"/>
        <rFont val="Arial"/>
        <family val="2"/>
      </rPr>
      <t>2</t>
    </r>
  </si>
  <si>
    <r>
      <t>A</t>
    </r>
    <r>
      <rPr>
        <b/>
        <u/>
        <vertAlign val="superscript"/>
        <sz val="10"/>
        <rFont val="Arial"/>
        <family val="2"/>
      </rPr>
      <t>2</t>
    </r>
  </si>
  <si>
    <r>
      <t xml:space="preserve">T-Bond </t>
    </r>
    <r>
      <rPr>
        <b/>
        <u/>
        <sz val="10"/>
        <rFont val="Arial"/>
        <family val="2"/>
      </rPr>
      <t>Yield</t>
    </r>
    <r>
      <rPr>
        <b/>
        <u/>
        <vertAlign val="superscript"/>
        <sz val="10"/>
        <rFont val="Arial"/>
        <family val="2"/>
      </rPr>
      <t>1</t>
    </r>
  </si>
  <si>
    <t>Utility to Corporate</t>
  </si>
  <si>
    <t>Corporate Bond</t>
  </si>
  <si>
    <t>Public Utility Bond</t>
  </si>
  <si>
    <t>Bond Yield Spreads</t>
  </si>
  <si>
    <t xml:space="preserve"> 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</si>
  <si>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http://credittrends.moodys.com/.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</si>
  <si>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St. Louis Federal Reserve: Economic Research, http://research.stlouisfed.org.</t>
    </r>
  </si>
  <si>
    <t xml:space="preserve">   Spread To Treasury</t>
  </si>
  <si>
    <t xml:space="preserve">   Average</t>
  </si>
  <si>
    <r>
      <t>Bond Yield</t>
    </r>
    <r>
      <rPr>
        <b/>
        <u/>
        <vertAlign val="superscript"/>
        <sz val="11"/>
        <rFont val="Arial"/>
        <family val="2"/>
      </rPr>
      <t>2</t>
    </r>
  </si>
  <si>
    <r>
      <t>Bond Yield</t>
    </r>
    <r>
      <rPr>
        <b/>
        <u/>
        <vertAlign val="superscript"/>
        <sz val="11"/>
        <rFont val="Arial"/>
        <family val="2"/>
      </rPr>
      <t>1</t>
    </r>
  </si>
  <si>
    <t>Date</t>
  </si>
  <si>
    <t>"Baa" Rated Utility</t>
  </si>
  <si>
    <t>Treasury</t>
  </si>
  <si>
    <t>Treasury and Utility Bond Yields</t>
  </si>
  <si>
    <t>St. Louis Federal Reserve: Economic Research, http://research.stlouisfed.org/</t>
  </si>
  <si>
    <t>www.moodys.com,  Bond Yields and Key Indicators.</t>
  </si>
  <si>
    <t>Mergent Bond Record.</t>
  </si>
  <si>
    <t>__________</t>
  </si>
  <si>
    <t>Note: there are no 30 yr yields from 2/18/2002 through 2/8/2006</t>
  </si>
  <si>
    <t>value</t>
  </si>
  <si>
    <t>date</t>
  </si>
  <si>
    <t>Board of Governors of the Federal Reserve System (US)</t>
  </si>
  <si>
    <t>30-Year Treasury Constant Maturity Rate</t>
  </si>
  <si>
    <t>Daily</t>
  </si>
  <si>
    <t>D</t>
  </si>
  <si>
    <t>Percent</t>
  </si>
  <si>
    <t>lin</t>
  </si>
  <si>
    <t>DGS30</t>
  </si>
  <si>
    <t>NA</t>
  </si>
  <si>
    <t>Dates</t>
  </si>
  <si>
    <t>Yield</t>
  </si>
  <si>
    <t>Baa</t>
  </si>
  <si>
    <t>A</t>
  </si>
  <si>
    <t>Lookup Table</t>
  </si>
  <si>
    <t>Moody's Daily Long-term Corporate Bond Yield Averages - Utilities</t>
  </si>
  <si>
    <t>"Baa" Utility - 30 yr T</t>
  </si>
  <si>
    <t>"A" Utility - 30 yr T</t>
  </si>
  <si>
    <t>Avg</t>
  </si>
  <si>
    <t>Aa</t>
  </si>
  <si>
    <t>Aaa</t>
  </si>
  <si>
    <t>Baa Spread</t>
  </si>
  <si>
    <t>A Spread</t>
  </si>
  <si>
    <t>Month</t>
  </si>
  <si>
    <t>2010 - forward, Moody's Analytics, Credit Trends, https://credittrends.moodys.com/</t>
  </si>
  <si>
    <t>20-Year Treasury Constant Maturity Rate</t>
  </si>
  <si>
    <t>2001 - 2009, Mergent Bond Record, February 2006 and September 2010</t>
  </si>
  <si>
    <t xml:space="preserve">1980 - 2009,St. Louis Federal Reserve: Economic Research, http://research.stlouisfed.org. </t>
  </si>
  <si>
    <t>1980 - 2000, see Bond Yearly Averages</t>
  </si>
  <si>
    <t>Source:</t>
  </si>
  <si>
    <t>Monthly</t>
  </si>
  <si>
    <t>M</t>
  </si>
  <si>
    <t>MOODY'S CORPORATE BOND YIELDS</t>
  </si>
  <si>
    <t>MOODY'S PUBLIC UTILITY BOND YIELDS</t>
  </si>
  <si>
    <t>"A" Rated Utility Bond Yield</t>
  </si>
  <si>
    <t>GS20</t>
  </si>
  <si>
    <t>30-Year Treasury Bond</t>
  </si>
  <si>
    <t>GS30</t>
  </si>
  <si>
    <t>Annual Yield</t>
  </si>
  <si>
    <t xml:space="preserve">Year </t>
  </si>
  <si>
    <t>Baa Utility Bonds</t>
  </si>
  <si>
    <t>A Utility Bonds</t>
  </si>
  <si>
    <t>Baa Corporate Bonds</t>
  </si>
  <si>
    <t>Aaa Corporate Bonds</t>
  </si>
  <si>
    <t>30-Year T-Bills</t>
  </si>
  <si>
    <t>Note: 2002 - 2005=20-Yr T-Bill avg</t>
  </si>
  <si>
    <t>1 http://credittrends.moodys.com/.</t>
  </si>
  <si>
    <t>(3)</t>
  </si>
  <si>
    <t>(2)</t>
  </si>
  <si>
    <t>Bond Yield1</t>
  </si>
  <si>
    <t>Source and Note:</t>
  </si>
  <si>
    <t>1980 - 2000: Mergent Public Utility Manual.</t>
  </si>
  <si>
    <t>Market/Book</t>
  </si>
  <si>
    <t>Value</t>
  </si>
  <si>
    <t>Price</t>
  </si>
  <si>
    <t>Electric Utilities</t>
  </si>
  <si>
    <t>Book</t>
  </si>
  <si>
    <t>Market</t>
  </si>
  <si>
    <t>Market/Book Ratio</t>
  </si>
  <si>
    <t>FIGURE 1</t>
  </si>
  <si>
    <t>2001 - 2015: AUS Utility Reports, multiple dates.</t>
  </si>
  <si>
    <t>2017*</t>
  </si>
  <si>
    <t>2016 - 2017: Value Line Investment Survey, multiple dates.</t>
  </si>
  <si>
    <t xml:space="preserve">  2006 - 2017 Auhorized Returns exclude limited issue rider cases. </t>
  </si>
  <si>
    <t xml:space="preserve">  The utility yields for the period 2010-2017 were obtained from http://credittrends.moodys.com/.</t>
  </si>
  <si>
    <t xml:space="preserve">  The corporate yields from 2010-2017 were obtained from http://credittrends.moodys.com/.</t>
  </si>
  <si>
    <t>Common Stock Market/Book Ratio</t>
  </si>
  <si>
    <t>Trends in Bond Yields</t>
  </si>
  <si>
    <t>Yield Spread Between Utility Bonds and 30-Year Treasury Bonds</t>
  </si>
  <si>
    <t>"Baa" Rated Utility Bond Yield</t>
  </si>
  <si>
    <r>
      <t xml:space="preserve">3 </t>
    </r>
    <r>
      <rPr>
        <sz val="10"/>
        <rFont val="Arial"/>
        <family val="2"/>
      </rPr>
      <t>Data includes January - June 2017.</t>
    </r>
  </si>
  <si>
    <t xml:space="preserve">  The utility yields from 2010-2017 were obtained from http://credittrends.moodys.com/.</t>
  </si>
  <si>
    <t xml:space="preserve">  The yields from 2002 to 2005 represent the 20-Year Treasury yields obtained from the Federal Reserve Bank. </t>
  </si>
  <si>
    <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Regulatory Research Associates, Inc</t>
    </r>
    <r>
      <rPr>
        <sz val="10"/>
        <rFont val="Arial"/>
        <family val="2"/>
      </rPr>
      <t xml:space="preserve">., Regulatory Focus, Major Rate Case Decisions, Jan. 1997 pg. 5, and Jan. 2011 pg. 3. </t>
    </r>
  </si>
  <si>
    <r>
      <t xml:space="preserve">  </t>
    </r>
    <r>
      <rPr>
        <i/>
        <sz val="10"/>
        <rFont val="Arial"/>
        <family val="2"/>
      </rPr>
      <t>S&amp;P Global Market Intelligence</t>
    </r>
    <r>
      <rPr>
        <sz val="10"/>
        <rFont val="Arial"/>
        <family val="2"/>
      </rPr>
      <t xml:space="preserve">, RRA Regulatory Focus, Major Rate Case Decisions, January-June 2017, July 26, 2017, p. 6. </t>
    </r>
  </si>
  <si>
    <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Regulatory Research Associates, Inc</t>
    </r>
    <r>
      <rPr>
        <sz val="10"/>
        <rFont val="Arial"/>
        <family val="2"/>
      </rPr>
      <t xml:space="preserve">., Regulatory Focus, Major Rate Case Decisions, Jan. 1997 p. 5, and Jan. 2011 p. 3. </t>
    </r>
  </si>
  <si>
    <r>
      <t>2</t>
    </r>
    <r>
      <rPr>
        <sz val="10"/>
        <rFont val="Arial"/>
        <family val="2"/>
      </rPr>
      <t xml:space="preserve"> Mergent Public Utility Manual, Mergent Weekly News Reports, 2003. </t>
    </r>
  </si>
  <si>
    <t xml:space="preserve">  The utility yields for the period 2001-2009 were obtained from the Mergent Bond Record.</t>
  </si>
  <si>
    <r>
      <t xml:space="preserve">  </t>
    </r>
    <r>
      <rPr>
        <i/>
        <sz val="10"/>
        <rFont val="Arial"/>
        <family val="2"/>
      </rPr>
      <t>S&amp;P Global Market Intelligence</t>
    </r>
    <r>
      <rPr>
        <sz val="10"/>
        <rFont val="Arial"/>
        <family val="2"/>
      </rPr>
      <t xml:space="preserve">, RRA Regulatory Focus, Major Rate Case Decisions, January-June 2017, July 26, 2017, p. 5. </t>
    </r>
  </si>
  <si>
    <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Regulatory Research Associates, Inc</t>
    </r>
    <r>
      <rPr>
        <sz val="10"/>
        <rFont val="Arial"/>
        <family val="2"/>
      </rPr>
      <t>., Regulatory Focus, Major Rate Case Decisions, Jan. 1997 p. 5, and Jan. 2011 p. 3.</t>
    </r>
  </si>
  <si>
    <t xml:space="preserve">  The utility yieldsfor the period 2001-2009 were obtained from the Mergent Bond Record.  </t>
  </si>
  <si>
    <t xml:space="preserve">  July 26, 2017 at page 6.</t>
  </si>
  <si>
    <t xml:space="preserve">  July 26, 2017 at pages 5 and 6.</t>
  </si>
  <si>
    <r>
      <t xml:space="preserve"> </t>
    </r>
    <r>
      <rPr>
        <i/>
        <sz val="10"/>
        <rFont val="Arial"/>
        <family val="2"/>
      </rPr>
      <t xml:space="preserve"> S&amp;P Global Market Intelligenc</t>
    </r>
    <r>
      <rPr>
        <sz val="10"/>
        <rFont val="Arial"/>
        <family val="2"/>
      </rPr>
      <t>e, RRA Regulatory Focus, Major Rate Case Decisions -- January - June 2017,</t>
    </r>
  </si>
  <si>
    <r>
      <t xml:space="preserve">  </t>
    </r>
    <r>
      <rPr>
        <i/>
        <sz val="10"/>
        <rFont val="Arial"/>
        <family val="2"/>
      </rPr>
      <t>S&amp;P Global Market Intelligence</t>
    </r>
    <r>
      <rPr>
        <sz val="10"/>
        <rFont val="Arial"/>
        <family val="2"/>
      </rPr>
      <t>, RRA Regulatory Focus, Major Rate Case Decisions -- January - June 2017,</t>
    </r>
  </si>
  <si>
    <t xml:space="preserve">  July 26, 2017 at page 5.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</si>
  <si>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Data includes January - June 2017.</t>
    </r>
  </si>
  <si>
    <t>PUBLIC UTILITY BOND YIELDS</t>
  </si>
  <si>
    <t>CORPORATE BOND YIELDS</t>
  </si>
  <si>
    <t>check</t>
  </si>
  <si>
    <t>N/A</t>
  </si>
  <si>
    <t>1977-02-01 to 2017-08-01</t>
  </si>
  <si>
    <t>1953-04-01 to 2017-08-01</t>
  </si>
  <si>
    <t>BOND YIELD SPREAD</t>
  </si>
  <si>
    <t>Corp A - Utility A</t>
  </si>
  <si>
    <t>month yr</t>
  </si>
  <si>
    <t>Avista Corporation</t>
  </si>
  <si>
    <t>1977-02-15 to 2017-09-22</t>
  </si>
  <si>
    <t>* Value Line Investment Survey Reports, July 28, and August 18, September 1, and September 15, 2017.</t>
  </si>
  <si>
    <t>AA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</si>
</sst>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?0.00%;\-?0.00%"/>
    <numFmt numFmtId="165" formatCode="0.000%"/>
    <numFmt numFmtId="166" formatCode="0_);\(0\)"/>
    <numFmt numFmtId="167" formatCode="mm/dd/yy"/>
    <numFmt numFmtId="168" formatCode="0.000000"/>
    <numFmt numFmtId="169" formatCode="0.0"/>
    <numFmt numFmtId="170" formatCode="_([$€-2]* #,##0.00_);_([$€-2]* \(#,##0.00\);_([$€-2]* &quot;-&quot;??_)"/>
    <numFmt numFmtId="171" formatCode="0.0000"/>
    <numFmt numFmtId="172" formatCode="mm/dd/yy;@"/>
    <numFmt numFmtId="173" formatCode="mm/dd/yyyy"/>
    <numFmt numFmtId="174" formatCode="[$-409]yyyy\-m;@"/>
    <numFmt numFmtId="175" formatCode="0.000"/>
    <numFmt numFmtId="176" formatCode="yyyy\-mm\-dd"/>
  </numFmts>
  <fonts count="10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9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8"/>
      <color indexed="9"/>
      <name val="Calibri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2"/>
      <color indexed="30"/>
      <name val="Calibri"/>
      <family val="2"/>
    </font>
    <font>
      <sz val="14"/>
      <color indexed="13"/>
      <name val="Helv"/>
    </font>
    <font>
      <b/>
      <sz val="18"/>
      <color indexed="56"/>
      <name val="Cambria"/>
      <family val="2"/>
    </font>
    <font>
      <b/>
      <sz val="9"/>
      <name val="Helv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vertAlign val="superscript"/>
      <sz val="1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u/>
      <sz val="11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sz val="11"/>
      <color rgb="FF333333"/>
      <name val="Verdana"/>
      <family val="2"/>
    </font>
    <font>
      <sz val="8"/>
      <color theme="1"/>
      <name val="Arial"/>
      <family val="2"/>
    </font>
    <font>
      <sz val="11"/>
      <color rgb="FF0000FF"/>
      <name val="Arial"/>
      <family val="2"/>
    </font>
    <font>
      <b/>
      <sz val="11"/>
      <color theme="0" tint="-0.249977111117893"/>
      <name val="Arial"/>
      <family val="2"/>
    </font>
    <font>
      <sz val="7"/>
      <color theme="1"/>
      <name val="Arial"/>
      <family val="2"/>
    </font>
    <font>
      <b/>
      <sz val="11"/>
      <color indexed="81"/>
      <name val="Tahoma"/>
      <family val="2"/>
    </font>
    <font>
      <b/>
      <sz val="18"/>
      <color rgb="FF3333FF"/>
      <name val="Arial"/>
      <family val="2"/>
    </font>
    <font>
      <sz val="18"/>
      <color rgb="FF3333FF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Arial"/>
      <family val="2"/>
    </font>
    <font>
      <sz val="11"/>
      <color theme="0" tint="-0.34998626667073579"/>
      <name val="Arial"/>
      <family val="2"/>
    </font>
    <font>
      <sz val="11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1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119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>
      <alignment horizont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2" applyNumberFormat="0" applyFont="0" applyProtection="0">
      <alignment wrapText="1"/>
    </xf>
    <xf numFmtId="0" fontId="21" fillId="0" borderId="3" applyNumberFormat="0" applyFont="0" applyProtection="0">
      <alignment wrapText="1"/>
    </xf>
    <xf numFmtId="49" fontId="22" fillId="0" borderId="0"/>
    <xf numFmtId="2" fontId="23" fillId="0" borderId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4" fillId="21" borderId="4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27" fillId="0" borderId="0"/>
    <xf numFmtId="0" fontId="27" fillId="0" borderId="6"/>
    <xf numFmtId="0" fontId="27" fillId="0" borderId="6"/>
    <xf numFmtId="0" fontId="19" fillId="0" borderId="0" applyProtection="0"/>
    <xf numFmtId="170" fontId="4" fillId="0" borderId="0" applyFont="0" applyFill="0" applyBorder="0" applyAlignment="0" applyProtection="0"/>
    <xf numFmtId="1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2" fontId="19" fillId="0" borderId="0" applyProtection="0"/>
    <xf numFmtId="0" fontId="21" fillId="0" borderId="0" applyNumberFormat="0" applyFill="0" applyBorder="0" applyAlignment="0" applyProtection="0"/>
    <xf numFmtId="0" fontId="21" fillId="0" borderId="7" applyNumberFormat="0" applyProtection="0">
      <alignment wrapText="1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0" borderId="8" applyNumberFormat="0" applyProtection="0">
      <alignment wrapText="1"/>
    </xf>
    <xf numFmtId="0" fontId="22" fillId="0" borderId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Protection="0"/>
    <xf numFmtId="0" fontId="43" fillId="0" borderId="0" applyProtection="0"/>
    <xf numFmtId="0" fontId="4" fillId="0" borderId="0" applyNumberFormat="0" applyFill="0" applyBorder="0" applyProtection="0">
      <alignment wrapText="1"/>
    </xf>
    <xf numFmtId="0" fontId="7" fillId="23" borderId="0" applyNumberFormat="0" applyBorder="0" applyProtection="0">
      <alignment vertical="top" wrapText="1"/>
    </xf>
    <xf numFmtId="0" fontId="4" fillId="0" borderId="0" applyNumberFormat="0" applyFill="0" applyBorder="0" applyProtection="0">
      <alignment horizontal="justify" vertical="top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47" fillId="8" borderId="4" applyNumberFormat="0" applyAlignment="0" applyProtection="0"/>
    <xf numFmtId="0" fontId="31" fillId="24" borderId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4" fillId="0" borderId="0"/>
    <xf numFmtId="37" fontId="2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1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>
      <alignment vertical="top"/>
    </xf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5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>
      <alignment vertical="top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4" fillId="27" borderId="13" applyNumberFormat="0" applyFon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0" fontId="55" fillId="21" borderId="14" applyNumberFormat="0" applyAlignment="0" applyProtection="0"/>
    <xf numFmtId="40" fontId="56" fillId="28" borderId="0">
      <alignment horizontal="right"/>
    </xf>
    <xf numFmtId="0" fontId="57" fillId="28" borderId="0">
      <alignment horizontal="right"/>
    </xf>
    <xf numFmtId="0" fontId="58" fillId="28" borderId="15"/>
    <xf numFmtId="0" fontId="58" fillId="0" borderId="0" applyBorder="0">
      <alignment horizontal="centerContinuous"/>
    </xf>
    <xf numFmtId="0" fontId="59" fillId="0" borderId="0" applyBorder="0">
      <alignment horizontal="centerContinuous"/>
    </xf>
    <xf numFmtId="0" fontId="38" fillId="0" borderId="16" applyNumberFormat="0" applyProtection="0">
      <alignment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17">
      <alignment horizontal="center"/>
    </xf>
    <xf numFmtId="3" fontId="60" fillId="0" borderId="0" applyFont="0" applyFill="0" applyBorder="0" applyAlignment="0" applyProtection="0"/>
    <xf numFmtId="0" fontId="60" fillId="29" borderId="0" applyNumberFormat="0" applyFont="0" applyBorder="0" applyAlignment="0" applyProtection="0"/>
    <xf numFmtId="0" fontId="27" fillId="0" borderId="0"/>
    <xf numFmtId="4" fontId="62" fillId="25" borderId="18" applyNumberFormat="0" applyProtection="0">
      <alignment vertical="center"/>
    </xf>
    <xf numFmtId="4" fontId="62" fillId="25" borderId="18" applyNumberFormat="0" applyProtection="0">
      <alignment vertical="center"/>
    </xf>
    <xf numFmtId="4" fontId="62" fillId="25" borderId="18" applyNumberFormat="0" applyProtection="0">
      <alignment vertical="center"/>
    </xf>
    <xf numFmtId="4" fontId="62" fillId="25" borderId="18" applyNumberFormat="0" applyProtection="0">
      <alignment vertical="center"/>
    </xf>
    <xf numFmtId="4" fontId="63" fillId="30" borderId="18" applyNumberFormat="0" applyProtection="0">
      <alignment vertical="center"/>
    </xf>
    <xf numFmtId="4" fontId="63" fillId="30" borderId="18" applyNumberFormat="0" applyProtection="0">
      <alignment vertical="center"/>
    </xf>
    <xf numFmtId="4" fontId="63" fillId="30" borderId="18" applyNumberFormat="0" applyProtection="0">
      <alignment vertical="center"/>
    </xf>
    <xf numFmtId="4" fontId="63" fillId="30" borderId="18" applyNumberFormat="0" applyProtection="0">
      <alignment vertical="center"/>
    </xf>
    <xf numFmtId="4" fontId="62" fillId="30" borderId="18" applyNumberFormat="0" applyProtection="0">
      <alignment horizontal="left" vertical="center" indent="1"/>
    </xf>
    <xf numFmtId="4" fontId="62" fillId="30" borderId="18" applyNumberFormat="0" applyProtection="0">
      <alignment horizontal="left" vertical="center" indent="1"/>
    </xf>
    <xf numFmtId="4" fontId="62" fillId="30" borderId="18" applyNumberFormat="0" applyProtection="0">
      <alignment horizontal="left" vertical="center" indent="1"/>
    </xf>
    <xf numFmtId="4" fontId="62" fillId="30" borderId="18" applyNumberFormat="0" applyProtection="0">
      <alignment horizontal="left" vertical="center" indent="1"/>
    </xf>
    <xf numFmtId="0" fontId="62" fillId="30" borderId="18" applyNumberFormat="0" applyProtection="0">
      <alignment horizontal="left" vertical="top" indent="1"/>
    </xf>
    <xf numFmtId="0" fontId="62" fillId="30" borderId="18" applyNumberFormat="0" applyProtection="0">
      <alignment horizontal="left" vertical="top" indent="1"/>
    </xf>
    <xf numFmtId="0" fontId="62" fillId="30" borderId="18" applyNumberFormat="0" applyProtection="0">
      <alignment horizontal="left" vertical="top" indent="1"/>
    </xf>
    <xf numFmtId="0" fontId="62" fillId="30" borderId="18" applyNumberFormat="0" applyProtection="0">
      <alignment horizontal="left" vertical="top" indent="1"/>
    </xf>
    <xf numFmtId="4" fontId="62" fillId="31" borderId="0" applyNumberFormat="0" applyProtection="0">
      <alignment horizontal="left" vertical="center" indent="1"/>
    </xf>
    <xf numFmtId="4" fontId="17" fillId="4" borderId="18" applyNumberFormat="0" applyProtection="0">
      <alignment horizontal="right" vertical="center"/>
    </xf>
    <xf numFmtId="4" fontId="17" fillId="4" borderId="18" applyNumberFormat="0" applyProtection="0">
      <alignment horizontal="right" vertical="center"/>
    </xf>
    <xf numFmtId="4" fontId="17" fillId="4" borderId="18" applyNumberFormat="0" applyProtection="0">
      <alignment horizontal="right" vertical="center"/>
    </xf>
    <xf numFmtId="4" fontId="17" fillId="4" borderId="18" applyNumberFormat="0" applyProtection="0">
      <alignment horizontal="right" vertical="center"/>
    </xf>
    <xf numFmtId="4" fontId="17" fillId="10" borderId="18" applyNumberFormat="0" applyProtection="0">
      <alignment horizontal="right" vertical="center"/>
    </xf>
    <xf numFmtId="4" fontId="17" fillId="10" borderId="18" applyNumberFormat="0" applyProtection="0">
      <alignment horizontal="right" vertical="center"/>
    </xf>
    <xf numFmtId="4" fontId="17" fillId="10" borderId="18" applyNumberFormat="0" applyProtection="0">
      <alignment horizontal="right" vertical="center"/>
    </xf>
    <xf numFmtId="4" fontId="17" fillId="10" borderId="18" applyNumberFormat="0" applyProtection="0">
      <alignment horizontal="right" vertical="center"/>
    </xf>
    <xf numFmtId="4" fontId="17" fillId="18" borderId="18" applyNumberFormat="0" applyProtection="0">
      <alignment horizontal="right" vertical="center"/>
    </xf>
    <xf numFmtId="4" fontId="17" fillId="18" borderId="18" applyNumberFormat="0" applyProtection="0">
      <alignment horizontal="right" vertical="center"/>
    </xf>
    <xf numFmtId="4" fontId="17" fillId="18" borderId="18" applyNumberFormat="0" applyProtection="0">
      <alignment horizontal="right" vertical="center"/>
    </xf>
    <xf numFmtId="4" fontId="17" fillId="18" borderId="18" applyNumberFormat="0" applyProtection="0">
      <alignment horizontal="right" vertical="center"/>
    </xf>
    <xf numFmtId="4" fontId="17" fillId="12" borderId="18" applyNumberFormat="0" applyProtection="0">
      <alignment horizontal="right" vertical="center"/>
    </xf>
    <xf numFmtId="4" fontId="17" fillId="12" borderId="18" applyNumberFormat="0" applyProtection="0">
      <alignment horizontal="right" vertical="center"/>
    </xf>
    <xf numFmtId="4" fontId="17" fillId="12" borderId="18" applyNumberFormat="0" applyProtection="0">
      <alignment horizontal="right" vertical="center"/>
    </xf>
    <xf numFmtId="4" fontId="17" fillId="12" borderId="18" applyNumberFormat="0" applyProtection="0">
      <alignment horizontal="right" vertical="center"/>
    </xf>
    <xf numFmtId="4" fontId="17" fillId="16" borderId="18" applyNumberFormat="0" applyProtection="0">
      <alignment horizontal="right" vertical="center"/>
    </xf>
    <xf numFmtId="4" fontId="17" fillId="16" borderId="18" applyNumberFormat="0" applyProtection="0">
      <alignment horizontal="right" vertical="center"/>
    </xf>
    <xf numFmtId="4" fontId="17" fillId="16" borderId="18" applyNumberFormat="0" applyProtection="0">
      <alignment horizontal="right" vertical="center"/>
    </xf>
    <xf numFmtId="4" fontId="17" fillId="16" borderId="18" applyNumberFormat="0" applyProtection="0">
      <alignment horizontal="right" vertical="center"/>
    </xf>
    <xf numFmtId="4" fontId="17" fillId="20" borderId="18" applyNumberFormat="0" applyProtection="0">
      <alignment horizontal="right" vertical="center"/>
    </xf>
    <xf numFmtId="4" fontId="17" fillId="20" borderId="18" applyNumberFormat="0" applyProtection="0">
      <alignment horizontal="right" vertical="center"/>
    </xf>
    <xf numFmtId="4" fontId="17" fillId="20" borderId="18" applyNumberFormat="0" applyProtection="0">
      <alignment horizontal="right" vertical="center"/>
    </xf>
    <xf numFmtId="4" fontId="17" fillId="20" borderId="18" applyNumberFormat="0" applyProtection="0">
      <alignment horizontal="right" vertical="center"/>
    </xf>
    <xf numFmtId="4" fontId="17" fillId="19" borderId="18" applyNumberFormat="0" applyProtection="0">
      <alignment horizontal="right" vertical="center"/>
    </xf>
    <xf numFmtId="4" fontId="17" fillId="19" borderId="18" applyNumberFormat="0" applyProtection="0">
      <alignment horizontal="right" vertical="center"/>
    </xf>
    <xf numFmtId="4" fontId="17" fillId="19" borderId="18" applyNumberFormat="0" applyProtection="0">
      <alignment horizontal="right" vertical="center"/>
    </xf>
    <xf numFmtId="4" fontId="17" fillId="19" borderId="18" applyNumberFormat="0" applyProtection="0">
      <alignment horizontal="right" vertical="center"/>
    </xf>
    <xf numFmtId="4" fontId="17" fillId="32" borderId="18" applyNumberFormat="0" applyProtection="0">
      <alignment horizontal="right" vertical="center"/>
    </xf>
    <xf numFmtId="4" fontId="17" fillId="32" borderId="18" applyNumberFormat="0" applyProtection="0">
      <alignment horizontal="right" vertical="center"/>
    </xf>
    <xf numFmtId="4" fontId="17" fillId="32" borderId="18" applyNumberFormat="0" applyProtection="0">
      <alignment horizontal="right" vertical="center"/>
    </xf>
    <xf numFmtId="4" fontId="17" fillId="32" borderId="18" applyNumberFormat="0" applyProtection="0">
      <alignment horizontal="right" vertical="center"/>
    </xf>
    <xf numFmtId="4" fontId="17" fillId="11" borderId="18" applyNumberFormat="0" applyProtection="0">
      <alignment horizontal="right" vertical="center"/>
    </xf>
    <xf numFmtId="4" fontId="17" fillId="11" borderId="18" applyNumberFormat="0" applyProtection="0">
      <alignment horizontal="right" vertical="center"/>
    </xf>
    <xf numFmtId="4" fontId="17" fillId="11" borderId="18" applyNumberFormat="0" applyProtection="0">
      <alignment horizontal="right" vertical="center"/>
    </xf>
    <xf numFmtId="4" fontId="17" fillId="11" borderId="18" applyNumberFormat="0" applyProtection="0">
      <alignment horizontal="right" vertical="center"/>
    </xf>
    <xf numFmtId="4" fontId="62" fillId="33" borderId="19" applyNumberFormat="0" applyProtection="0">
      <alignment horizontal="left" vertical="center" indent="1"/>
    </xf>
    <xf numFmtId="4" fontId="17" fillId="34" borderId="0" applyNumberFormat="0" applyProtection="0">
      <alignment horizontal="left" vertical="center" indent="1"/>
    </xf>
    <xf numFmtId="4" fontId="64" fillId="35" borderId="0" applyNumberFormat="0" applyProtection="0">
      <alignment horizontal="left" vertical="center" indent="1"/>
    </xf>
    <xf numFmtId="4" fontId="17" fillId="36" borderId="18" applyNumberFormat="0" applyProtection="0">
      <alignment horizontal="right" vertical="center"/>
    </xf>
    <xf numFmtId="4" fontId="17" fillId="36" borderId="18" applyNumberFormat="0" applyProtection="0">
      <alignment horizontal="right" vertical="center"/>
    </xf>
    <xf numFmtId="4" fontId="17" fillId="36" borderId="18" applyNumberFormat="0" applyProtection="0">
      <alignment horizontal="right" vertical="center"/>
    </xf>
    <xf numFmtId="4" fontId="17" fillId="36" borderId="18" applyNumberFormat="0" applyProtection="0">
      <alignment horizontal="right" vertical="center"/>
    </xf>
    <xf numFmtId="4" fontId="17" fillId="34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0" fontId="4" fillId="35" borderId="18" applyNumberFormat="0" applyProtection="0">
      <alignment horizontal="left" vertical="center" indent="1"/>
    </xf>
    <xf numFmtId="0" fontId="4" fillId="35" borderId="18" applyNumberFormat="0" applyProtection="0">
      <alignment horizontal="left" vertical="center" indent="1"/>
    </xf>
    <xf numFmtId="0" fontId="4" fillId="35" borderId="18" applyNumberFormat="0" applyProtection="0">
      <alignment horizontal="left" vertical="center" indent="1"/>
    </xf>
    <xf numFmtId="0" fontId="4" fillId="35" borderId="18" applyNumberFormat="0" applyProtection="0">
      <alignment horizontal="left" vertical="center" indent="1"/>
    </xf>
    <xf numFmtId="0" fontId="4" fillId="35" borderId="18" applyNumberFormat="0" applyProtection="0">
      <alignment horizontal="left" vertical="top" indent="1"/>
    </xf>
    <xf numFmtId="0" fontId="4" fillId="35" borderId="18" applyNumberFormat="0" applyProtection="0">
      <alignment horizontal="left" vertical="top" indent="1"/>
    </xf>
    <xf numFmtId="0" fontId="4" fillId="35" borderId="18" applyNumberFormat="0" applyProtection="0">
      <alignment horizontal="left" vertical="top" indent="1"/>
    </xf>
    <xf numFmtId="0" fontId="4" fillId="35" borderId="18" applyNumberFormat="0" applyProtection="0">
      <alignment horizontal="left" vertical="top" indent="1"/>
    </xf>
    <xf numFmtId="0" fontId="4" fillId="31" borderId="18" applyNumberFormat="0" applyProtection="0">
      <alignment horizontal="left" vertical="center" indent="1"/>
    </xf>
    <xf numFmtId="0" fontId="4" fillId="31" borderId="18" applyNumberFormat="0" applyProtection="0">
      <alignment horizontal="left" vertical="center" indent="1"/>
    </xf>
    <xf numFmtId="0" fontId="4" fillId="31" borderId="18" applyNumberFormat="0" applyProtection="0">
      <alignment horizontal="left" vertical="center" indent="1"/>
    </xf>
    <xf numFmtId="0" fontId="4" fillId="31" borderId="18" applyNumberFormat="0" applyProtection="0">
      <alignment horizontal="left" vertical="center" indent="1"/>
    </xf>
    <xf numFmtId="0" fontId="4" fillId="31" borderId="18" applyNumberFormat="0" applyProtection="0">
      <alignment horizontal="left" vertical="top" indent="1"/>
    </xf>
    <xf numFmtId="0" fontId="4" fillId="31" borderId="18" applyNumberFormat="0" applyProtection="0">
      <alignment horizontal="left" vertical="top" indent="1"/>
    </xf>
    <xf numFmtId="0" fontId="4" fillId="31" borderId="18" applyNumberFormat="0" applyProtection="0">
      <alignment horizontal="left" vertical="top" indent="1"/>
    </xf>
    <xf numFmtId="0" fontId="4" fillId="31" borderId="18" applyNumberFormat="0" applyProtection="0">
      <alignment horizontal="left" vertical="top" indent="1"/>
    </xf>
    <xf numFmtId="0" fontId="4" fillId="37" borderId="18" applyNumberFormat="0" applyProtection="0">
      <alignment horizontal="left" vertical="center" indent="1"/>
    </xf>
    <xf numFmtId="0" fontId="4" fillId="37" borderId="18" applyNumberFormat="0" applyProtection="0">
      <alignment horizontal="left" vertical="center" indent="1"/>
    </xf>
    <xf numFmtId="0" fontId="4" fillId="37" borderId="18" applyNumberFormat="0" applyProtection="0">
      <alignment horizontal="left" vertical="center" indent="1"/>
    </xf>
    <xf numFmtId="0" fontId="4" fillId="37" borderId="18" applyNumberFormat="0" applyProtection="0">
      <alignment horizontal="left" vertical="center" indent="1"/>
    </xf>
    <xf numFmtId="0" fontId="4" fillId="37" borderId="18" applyNumberFormat="0" applyProtection="0">
      <alignment horizontal="left" vertical="top" indent="1"/>
    </xf>
    <xf numFmtId="0" fontId="4" fillId="37" borderId="18" applyNumberFormat="0" applyProtection="0">
      <alignment horizontal="left" vertical="top" indent="1"/>
    </xf>
    <xf numFmtId="0" fontId="4" fillId="37" borderId="18" applyNumberFormat="0" applyProtection="0">
      <alignment horizontal="left" vertical="top" indent="1"/>
    </xf>
    <xf numFmtId="0" fontId="4" fillId="37" borderId="18" applyNumberFormat="0" applyProtection="0">
      <alignment horizontal="left" vertical="top" indent="1"/>
    </xf>
    <xf numFmtId="0" fontId="4" fillId="38" borderId="18" applyNumberFormat="0" applyProtection="0">
      <alignment horizontal="left" vertical="center" indent="1"/>
    </xf>
    <xf numFmtId="0" fontId="4" fillId="38" borderId="18" applyNumberFormat="0" applyProtection="0">
      <alignment horizontal="left" vertical="center" indent="1"/>
    </xf>
    <xf numFmtId="0" fontId="4" fillId="38" borderId="18" applyNumberFormat="0" applyProtection="0">
      <alignment horizontal="left" vertical="center" indent="1"/>
    </xf>
    <xf numFmtId="0" fontId="4" fillId="38" borderId="18" applyNumberFormat="0" applyProtection="0">
      <alignment horizontal="left" vertical="center" indent="1"/>
    </xf>
    <xf numFmtId="0" fontId="4" fillId="38" borderId="18" applyNumberFormat="0" applyProtection="0">
      <alignment horizontal="left" vertical="top" indent="1"/>
    </xf>
    <xf numFmtId="0" fontId="4" fillId="38" borderId="18" applyNumberFormat="0" applyProtection="0">
      <alignment horizontal="left" vertical="top" indent="1"/>
    </xf>
    <xf numFmtId="0" fontId="4" fillId="38" borderId="18" applyNumberFormat="0" applyProtection="0">
      <alignment horizontal="left" vertical="top" indent="1"/>
    </xf>
    <xf numFmtId="0" fontId="4" fillId="38" borderId="18" applyNumberFormat="0" applyProtection="0">
      <alignment horizontal="left" vertical="top" indent="1"/>
    </xf>
    <xf numFmtId="4" fontId="17" fillId="39" borderId="18" applyNumberFormat="0" applyProtection="0">
      <alignment vertical="center"/>
    </xf>
    <xf numFmtId="4" fontId="17" fillId="39" borderId="18" applyNumberFormat="0" applyProtection="0">
      <alignment vertical="center"/>
    </xf>
    <xf numFmtId="4" fontId="17" fillId="39" borderId="18" applyNumberFormat="0" applyProtection="0">
      <alignment vertical="center"/>
    </xf>
    <xf numFmtId="4" fontId="17" fillId="39" borderId="18" applyNumberFormat="0" applyProtection="0">
      <alignment vertical="center"/>
    </xf>
    <xf numFmtId="4" fontId="65" fillId="39" borderId="18" applyNumberFormat="0" applyProtection="0">
      <alignment vertical="center"/>
    </xf>
    <xf numFmtId="4" fontId="65" fillId="39" borderId="18" applyNumberFormat="0" applyProtection="0">
      <alignment vertical="center"/>
    </xf>
    <xf numFmtId="4" fontId="65" fillId="39" borderId="18" applyNumberFormat="0" applyProtection="0">
      <alignment vertical="center"/>
    </xf>
    <xf numFmtId="4" fontId="65" fillId="39" borderId="18" applyNumberFormat="0" applyProtection="0">
      <alignment vertical="center"/>
    </xf>
    <xf numFmtId="4" fontId="17" fillId="39" borderId="18" applyNumberFormat="0" applyProtection="0">
      <alignment horizontal="left" vertical="center" indent="1"/>
    </xf>
    <xf numFmtId="4" fontId="17" fillId="39" borderId="18" applyNumberFormat="0" applyProtection="0">
      <alignment horizontal="left" vertical="center" indent="1"/>
    </xf>
    <xf numFmtId="4" fontId="17" fillId="39" borderId="18" applyNumberFormat="0" applyProtection="0">
      <alignment horizontal="left" vertical="center" indent="1"/>
    </xf>
    <xf numFmtId="4" fontId="17" fillId="39" borderId="18" applyNumberFormat="0" applyProtection="0">
      <alignment horizontal="left" vertical="center" indent="1"/>
    </xf>
    <xf numFmtId="0" fontId="17" fillId="39" borderId="18" applyNumberFormat="0" applyProtection="0">
      <alignment horizontal="left" vertical="top" indent="1"/>
    </xf>
    <xf numFmtId="0" fontId="17" fillId="39" borderId="18" applyNumberFormat="0" applyProtection="0">
      <alignment horizontal="left" vertical="top" indent="1"/>
    </xf>
    <xf numFmtId="0" fontId="17" fillId="39" borderId="18" applyNumberFormat="0" applyProtection="0">
      <alignment horizontal="left" vertical="top" indent="1"/>
    </xf>
    <xf numFmtId="0" fontId="17" fillId="39" borderId="18" applyNumberFormat="0" applyProtection="0">
      <alignment horizontal="left" vertical="top" indent="1"/>
    </xf>
    <xf numFmtId="4" fontId="17" fillId="34" borderId="18" applyNumberFormat="0" applyProtection="0">
      <alignment horizontal="right" vertical="center"/>
    </xf>
    <xf numFmtId="4" fontId="17" fillId="34" borderId="18" applyNumberFormat="0" applyProtection="0">
      <alignment horizontal="right" vertical="center"/>
    </xf>
    <xf numFmtId="4" fontId="17" fillId="34" borderId="18" applyNumberFormat="0" applyProtection="0">
      <alignment horizontal="right" vertical="center"/>
    </xf>
    <xf numFmtId="4" fontId="17" fillId="34" borderId="18" applyNumberFormat="0" applyProtection="0">
      <alignment horizontal="right" vertical="center"/>
    </xf>
    <xf numFmtId="4" fontId="65" fillId="34" borderId="18" applyNumberFormat="0" applyProtection="0">
      <alignment horizontal="right" vertical="center"/>
    </xf>
    <xf numFmtId="4" fontId="65" fillId="34" borderId="18" applyNumberFormat="0" applyProtection="0">
      <alignment horizontal="right" vertical="center"/>
    </xf>
    <xf numFmtId="4" fontId="65" fillId="34" borderId="18" applyNumberFormat="0" applyProtection="0">
      <alignment horizontal="right" vertical="center"/>
    </xf>
    <xf numFmtId="4" fontId="65" fillId="34" borderId="18" applyNumberFormat="0" applyProtection="0">
      <alignment horizontal="right" vertical="center"/>
    </xf>
    <xf numFmtId="4" fontId="17" fillId="36" borderId="18" applyNumberFormat="0" applyProtection="0">
      <alignment horizontal="left" vertical="center" indent="1"/>
    </xf>
    <xf numFmtId="4" fontId="17" fillId="36" borderId="18" applyNumberFormat="0" applyProtection="0">
      <alignment horizontal="left" vertical="center" indent="1"/>
    </xf>
    <xf numFmtId="4" fontId="17" fillId="36" borderId="18" applyNumberFormat="0" applyProtection="0">
      <alignment horizontal="left" vertical="center" indent="1"/>
    </xf>
    <xf numFmtId="4" fontId="17" fillId="36" borderId="18" applyNumberFormat="0" applyProtection="0">
      <alignment horizontal="left" vertical="center" indent="1"/>
    </xf>
    <xf numFmtId="0" fontId="17" fillId="31" borderId="18" applyNumberFormat="0" applyProtection="0">
      <alignment horizontal="left" vertical="top" indent="1"/>
    </xf>
    <xf numFmtId="0" fontId="17" fillId="31" borderId="18" applyNumberFormat="0" applyProtection="0">
      <alignment horizontal="left" vertical="top" indent="1"/>
    </xf>
    <xf numFmtId="0" fontId="17" fillId="31" borderId="18" applyNumberFormat="0" applyProtection="0">
      <alignment horizontal="left" vertical="top" indent="1"/>
    </xf>
    <xf numFmtId="0" fontId="17" fillId="31" borderId="18" applyNumberFormat="0" applyProtection="0">
      <alignment horizontal="left" vertical="top" indent="1"/>
    </xf>
    <xf numFmtId="4" fontId="66" fillId="40" borderId="0" applyNumberFormat="0" applyProtection="0">
      <alignment horizontal="left" vertical="center" indent="1"/>
    </xf>
    <xf numFmtId="4" fontId="67" fillId="34" borderId="18" applyNumberFormat="0" applyProtection="0">
      <alignment horizontal="right" vertical="center"/>
    </xf>
    <xf numFmtId="4" fontId="67" fillId="34" borderId="18" applyNumberFormat="0" applyProtection="0">
      <alignment horizontal="right" vertical="center"/>
    </xf>
    <xf numFmtId="4" fontId="67" fillId="34" borderId="18" applyNumberFormat="0" applyProtection="0">
      <alignment horizontal="right" vertical="center"/>
    </xf>
    <xf numFmtId="4" fontId="67" fillId="34" borderId="18" applyNumberFormat="0" applyProtection="0">
      <alignment horizontal="right" vertical="center"/>
    </xf>
    <xf numFmtId="168" fontId="4" fillId="0" borderId="0">
      <alignment horizontal="left" wrapText="1"/>
    </xf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68" fillId="41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wrapText="1"/>
    </xf>
    <xf numFmtId="0" fontId="70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wrapText="1"/>
    </xf>
    <xf numFmtId="0" fontId="7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>
      <alignment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>
      <alignment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horizontal="center"/>
    </xf>
    <xf numFmtId="0" fontId="71" fillId="26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23" borderId="0" applyNumberFormat="0" applyFont="0" applyBorder="0" applyAlignment="0" applyProtection="0"/>
    <xf numFmtId="17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4" fillId="0" borderId="17" applyNumberFormat="0" applyFont="0" applyFill="0" applyAlignment="0" applyProtection="0"/>
    <xf numFmtId="0" fontId="74" fillId="0" borderId="0" applyNumberFormat="0" applyBorder="0" applyAlignment="0"/>
    <xf numFmtId="0" fontId="75" fillId="0" borderId="0" applyNumberFormat="0" applyBorder="0" applyAlignment="0"/>
    <xf numFmtId="0" fontId="76" fillId="0" borderId="0" applyNumberFormat="0" applyBorder="0" applyAlignment="0"/>
    <xf numFmtId="0" fontId="76" fillId="0" borderId="0" applyNumberFormat="0" applyBorder="0" applyAlignment="0"/>
    <xf numFmtId="0" fontId="27" fillId="0" borderId="6"/>
    <xf numFmtId="0" fontId="27" fillId="0" borderId="6"/>
    <xf numFmtId="0" fontId="77" fillId="0" borderId="0" applyNumberFormat="0" applyProtection="0">
      <alignment horizontal="left"/>
    </xf>
    <xf numFmtId="0" fontId="78" fillId="42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80" fillId="0" borderId="22"/>
    <xf numFmtId="0" fontId="80" fillId="0" borderId="6"/>
    <xf numFmtId="0" fontId="80" fillId="0" borderId="6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/>
    <xf numFmtId="0" fontId="89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4" fillId="0" borderId="0" xfId="2" applyFill="1"/>
    <xf numFmtId="10" fontId="0" fillId="0" borderId="0" xfId="3" applyNumberFormat="1" applyFont="1" applyFill="1"/>
    <xf numFmtId="0" fontId="4" fillId="0" borderId="0" xfId="2" applyFill="1" applyAlignment="1">
      <alignment horizontal="center"/>
    </xf>
    <xf numFmtId="0" fontId="4" fillId="0" borderId="0" xfId="2" applyFill="1" applyAlignment="1">
      <alignment horizontal="left" indent="1"/>
    </xf>
    <xf numFmtId="0" fontId="5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0" fontId="4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0" xfId="2" applyFont="1" applyFill="1"/>
    <xf numFmtId="0" fontId="4" fillId="0" borderId="1" xfId="2" applyFill="1" applyBorder="1"/>
    <xf numFmtId="10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1" fontId="4" fillId="0" borderId="0" xfId="2" applyNumberFormat="1" applyFill="1" applyAlignment="1">
      <alignment horizontal="center"/>
    </xf>
    <xf numFmtId="0" fontId="8" fillId="0" borderId="0" xfId="2" applyFont="1" applyFill="1" applyAlignment="1"/>
    <xf numFmtId="0" fontId="7" fillId="0" borderId="0" xfId="2" applyFont="1" applyFill="1" applyAlignment="1"/>
    <xf numFmtId="164" fontId="4" fillId="0" borderId="0" xfId="2" applyNumberForma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49" fontId="5" fillId="0" borderId="0" xfId="2" applyNumberFormat="1" applyFont="1" applyFill="1" applyAlignment="1">
      <alignment horizontal="center"/>
    </xf>
    <xf numFmtId="49" fontId="4" fillId="0" borderId="0" xfId="2" applyNumberFormat="1" applyFill="1" applyAlignment="1">
      <alignment horizontal="center"/>
    </xf>
    <xf numFmtId="10" fontId="4" fillId="0" borderId="0" xfId="2" applyNumberFormat="1" applyFill="1"/>
    <xf numFmtId="10" fontId="4" fillId="2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 wrapText="1"/>
    </xf>
    <xf numFmtId="0" fontId="4" fillId="0" borderId="0" xfId="2" applyFill="1" applyAlignment="1">
      <alignment horizontal="right"/>
    </xf>
    <xf numFmtId="10" fontId="4" fillId="0" borderId="0" xfId="3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65" fontId="4" fillId="0" borderId="0" xfId="1" applyNumberFormat="1" applyFont="1" applyFill="1"/>
    <xf numFmtId="166" fontId="7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167" fontId="7" fillId="0" borderId="0" xfId="2" applyNumberFormat="1" applyFont="1" applyFill="1" applyAlignment="1">
      <alignment horizontal="center"/>
    </xf>
    <xf numFmtId="167" fontId="4" fillId="0" borderId="0" xfId="2" applyNumberForma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0" fontId="11" fillId="0" borderId="0" xfId="2" applyFont="1" applyFill="1" applyAlignment="1"/>
    <xf numFmtId="0" fontId="12" fillId="0" borderId="0" xfId="2" applyFont="1" applyFill="1" applyAlignment="1">
      <alignment horizontal="center"/>
    </xf>
    <xf numFmtId="0" fontId="13" fillId="0" borderId="0" xfId="2" applyFont="1" applyFill="1" applyAlignment="1"/>
    <xf numFmtId="0" fontId="14" fillId="0" borderId="0" xfId="2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4" fillId="0" borderId="0" xfId="2" applyNumberFormat="1" applyFill="1"/>
    <xf numFmtId="0" fontId="4" fillId="0" borderId="0" xfId="2" applyFont="1" applyFill="1" applyAlignment="1">
      <alignment horizontal="center"/>
    </xf>
    <xf numFmtId="0" fontId="4" fillId="0" borderId="0" xfId="2" applyFill="1" applyBorder="1"/>
    <xf numFmtId="49" fontId="4" fillId="0" borderId="0" xfId="2" applyNumberFormat="1" applyFont="1" applyFill="1" applyAlignment="1">
      <alignment horizontal="center"/>
    </xf>
    <xf numFmtId="0" fontId="12" fillId="0" borderId="0" xfId="2" applyFont="1" applyFill="1" applyAlignment="1"/>
    <xf numFmtId="0" fontId="14" fillId="0" borderId="0" xfId="2" applyFont="1" applyFill="1" applyAlignment="1"/>
    <xf numFmtId="0" fontId="4" fillId="0" borderId="0" xfId="3671" applyFont="1" applyFill="1"/>
    <xf numFmtId="0" fontId="4" fillId="0" borderId="0" xfId="3671" applyFont="1" applyFill="1" applyAlignment="1">
      <alignment horizontal="center"/>
    </xf>
    <xf numFmtId="0" fontId="4" fillId="0" borderId="0" xfId="3671" applyFont="1" applyFill="1" applyAlignment="1">
      <alignment horizontal="left"/>
    </xf>
    <xf numFmtId="10" fontId="7" fillId="0" borderId="0" xfId="3671" applyNumberFormat="1" applyFont="1" applyFill="1" applyAlignment="1">
      <alignment horizontal="center"/>
    </xf>
    <xf numFmtId="0" fontId="7" fillId="0" borderId="0" xfId="3671" applyFont="1" applyFill="1" applyAlignment="1">
      <alignment horizontal="center"/>
    </xf>
    <xf numFmtId="10" fontId="4" fillId="0" borderId="0" xfId="3671" applyNumberFormat="1" applyFont="1" applyFill="1" applyAlignment="1">
      <alignment horizontal="center"/>
    </xf>
    <xf numFmtId="0" fontId="4" fillId="0" borderId="0" xfId="3671" applyFill="1"/>
    <xf numFmtId="0" fontId="5" fillId="0" borderId="0" xfId="3671" applyFont="1" applyFill="1" applyAlignment="1">
      <alignment horizontal="left"/>
    </xf>
    <xf numFmtId="0" fontId="4" fillId="0" borderId="0" xfId="3671" applyFont="1" applyFill="1" applyAlignment="1">
      <alignment horizontal="right"/>
    </xf>
    <xf numFmtId="0" fontId="4" fillId="0" borderId="0" xfId="3672" applyFont="1" applyFill="1"/>
    <xf numFmtId="49" fontId="7" fillId="0" borderId="0" xfId="3671" applyNumberFormat="1" applyFont="1" applyFill="1"/>
    <xf numFmtId="166" fontId="7" fillId="0" borderId="0" xfId="3671" applyNumberFormat="1" applyFont="1" applyFill="1" applyAlignment="1">
      <alignment horizontal="center"/>
    </xf>
    <xf numFmtId="49" fontId="7" fillId="0" borderId="0" xfId="3671" applyNumberFormat="1" applyFont="1" applyFill="1" applyAlignment="1">
      <alignment horizontal="center"/>
    </xf>
    <xf numFmtId="49" fontId="9" fillId="0" borderId="0" xfId="3671" applyNumberFormat="1" applyFont="1" applyFill="1" applyAlignment="1">
      <alignment vertical="center"/>
    </xf>
    <xf numFmtId="49" fontId="7" fillId="0" borderId="0" xfId="3671" applyNumberFormat="1" applyFont="1" applyFill="1" applyAlignment="1">
      <alignment horizontal="center" wrapText="1"/>
    </xf>
    <xf numFmtId="49" fontId="9" fillId="0" borderId="0" xfId="3671" applyNumberFormat="1" applyFont="1" applyFill="1" applyAlignment="1">
      <alignment horizontal="center" wrapText="1"/>
    </xf>
    <xf numFmtId="0" fontId="7" fillId="0" borderId="0" xfId="3671" applyFont="1" applyFill="1" applyAlignment="1">
      <alignment horizontal="center" wrapText="1"/>
    </xf>
    <xf numFmtId="0" fontId="9" fillId="0" borderId="0" xfId="3671" applyFont="1" applyFill="1" applyAlignment="1">
      <alignment horizontal="center"/>
    </xf>
    <xf numFmtId="49" fontId="9" fillId="0" borderId="0" xfId="3671" applyNumberFormat="1" applyFont="1" applyFill="1" applyAlignment="1">
      <alignment horizontal="right"/>
    </xf>
    <xf numFmtId="49" fontId="9" fillId="0" borderId="0" xfId="3671" applyNumberFormat="1" applyFont="1" applyFill="1" applyAlignment="1">
      <alignment horizontal="center"/>
    </xf>
    <xf numFmtId="49" fontId="7" fillId="0" borderId="0" xfId="3671" applyNumberFormat="1" applyFont="1" applyFill="1" applyBorder="1" applyAlignment="1">
      <alignment horizontal="center"/>
    </xf>
    <xf numFmtId="0" fontId="81" fillId="0" borderId="0" xfId="2" applyFont="1"/>
    <xf numFmtId="0" fontId="82" fillId="0" borderId="0" xfId="2" applyFont="1"/>
    <xf numFmtId="0" fontId="81" fillId="0" borderId="0" xfId="2" applyFont="1" applyFill="1" applyAlignment="1">
      <alignment horizontal="left"/>
    </xf>
    <xf numFmtId="0" fontId="81" fillId="0" borderId="0" xfId="2" applyFont="1" applyFill="1" applyBorder="1" applyAlignment="1">
      <alignment horizontal="left"/>
    </xf>
    <xf numFmtId="10" fontId="83" fillId="0" borderId="0" xfId="3" applyNumberFormat="1" applyFont="1" applyAlignment="1">
      <alignment horizontal="center"/>
    </xf>
    <xf numFmtId="10" fontId="81" fillId="0" borderId="0" xfId="3" applyNumberFormat="1" applyFont="1" applyFill="1" applyBorder="1" applyAlignment="1">
      <alignment horizontal="center"/>
    </xf>
    <xf numFmtId="10" fontId="81" fillId="0" borderId="1" xfId="3" applyNumberFormat="1" applyFont="1" applyFill="1" applyBorder="1" applyAlignment="1">
      <alignment horizontal="center"/>
    </xf>
    <xf numFmtId="167" fontId="81" fillId="0" borderId="0" xfId="2" applyNumberFormat="1" applyFont="1"/>
    <xf numFmtId="167" fontId="83" fillId="0" borderId="0" xfId="2" applyNumberFormat="1" applyFont="1" applyAlignment="1">
      <alignment horizontal="center"/>
    </xf>
    <xf numFmtId="0" fontId="81" fillId="0" borderId="0" xfId="2" applyFont="1" applyAlignment="1">
      <alignment horizontal="center"/>
    </xf>
    <xf numFmtId="167" fontId="83" fillId="0" borderId="0" xfId="2" applyNumberFormat="1" applyFont="1" applyAlignment="1">
      <alignment horizontal="left"/>
    </xf>
    <xf numFmtId="10" fontId="81" fillId="0" borderId="0" xfId="2" applyNumberFormat="1" applyFont="1"/>
    <xf numFmtId="172" fontId="81" fillId="0" borderId="0" xfId="2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0" fontId="81" fillId="0" borderId="0" xfId="0" applyNumberFormat="1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49" fontId="81" fillId="0" borderId="0" xfId="2" applyNumberFormat="1" applyFont="1"/>
    <xf numFmtId="10" fontId="81" fillId="0" borderId="0" xfId="3" applyNumberFormat="1" applyFont="1" applyFill="1" applyAlignment="1">
      <alignment horizontal="center"/>
    </xf>
    <xf numFmtId="167" fontId="84" fillId="0" borderId="0" xfId="2" applyNumberFormat="1" applyFont="1" applyFill="1" applyAlignment="1">
      <alignment horizontal="center"/>
    </xf>
    <xf numFmtId="0" fontId="84" fillId="0" borderId="0" xfId="2" applyFont="1" applyAlignment="1">
      <alignment horizontal="center"/>
    </xf>
    <xf numFmtId="166" fontId="83" fillId="0" borderId="0" xfId="3" applyNumberFormat="1" applyFont="1" applyFill="1" applyAlignment="1">
      <alignment horizontal="center"/>
    </xf>
    <xf numFmtId="10" fontId="84" fillId="0" borderId="0" xfId="3" applyNumberFormat="1" applyFont="1" applyFill="1" applyAlignment="1">
      <alignment horizontal="center"/>
    </xf>
    <xf numFmtId="10" fontId="83" fillId="0" borderId="0" xfId="3" applyNumberFormat="1" applyFont="1" applyFill="1" applyAlignment="1">
      <alignment horizontal="center"/>
    </xf>
    <xf numFmtId="167" fontId="83" fillId="0" borderId="0" xfId="2" applyNumberFormat="1" applyFont="1" applyFill="1" applyAlignment="1">
      <alignment horizontal="center"/>
    </xf>
    <xf numFmtId="0" fontId="83" fillId="0" borderId="0" xfId="2" applyFont="1" applyAlignment="1">
      <alignment horizontal="center"/>
    </xf>
    <xf numFmtId="10" fontId="81" fillId="0" borderId="0" xfId="3" applyNumberFormat="1" applyFont="1" applyAlignment="1">
      <alignment horizontal="center"/>
    </xf>
    <xf numFmtId="0" fontId="86" fillId="0" borderId="0" xfId="0" applyFont="1" applyAlignment="1">
      <alignment horizontal="center"/>
    </xf>
    <xf numFmtId="169" fontId="0" fillId="0" borderId="0" xfId="0" applyNumberFormat="1"/>
    <xf numFmtId="173" fontId="0" fillId="0" borderId="0" xfId="0" applyNumberFormat="1"/>
    <xf numFmtId="169" fontId="0" fillId="0" borderId="0" xfId="0" applyNumberFormat="1" applyAlignment="1">
      <alignment horizontal="center"/>
    </xf>
    <xf numFmtId="173" fontId="88" fillId="0" borderId="0" xfId="4118" applyNumberFormat="1" applyFont="1" applyAlignment="1" applyProtection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173" fontId="89" fillId="0" borderId="0" xfId="4118" applyNumberFormat="1" applyAlignment="1" applyProtection="1"/>
    <xf numFmtId="10" fontId="0" fillId="0" borderId="0" xfId="1" applyNumberFormat="1" applyFont="1"/>
    <xf numFmtId="0" fontId="0" fillId="0" borderId="0" xfId="0" applyBorder="1"/>
    <xf numFmtId="0" fontId="81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2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1" fillId="0" borderId="0" xfId="0" applyFont="1" applyBorder="1"/>
    <xf numFmtId="0" fontId="83" fillId="0" borderId="0" xfId="0" applyFont="1" applyBorder="1" applyAlignment="1">
      <alignment horizontal="center"/>
    </xf>
    <xf numFmtId="0" fontId="0" fillId="0" borderId="25" xfId="0" applyBorder="1"/>
    <xf numFmtId="0" fontId="88" fillId="0" borderId="26" xfId="0" applyFont="1" applyBorder="1" applyAlignment="1">
      <alignment horizontal="center"/>
    </xf>
    <xf numFmtId="0" fontId="0" fillId="0" borderId="26" xfId="0" applyBorder="1"/>
    <xf numFmtId="0" fontId="83" fillId="0" borderId="27" xfId="0" applyFont="1" applyBorder="1" applyAlignment="1">
      <alignment horizontal="center"/>
    </xf>
    <xf numFmtId="0" fontId="91" fillId="0" borderId="0" xfId="0" applyFont="1" applyAlignment="1"/>
    <xf numFmtId="165" fontId="0" fillId="0" borderId="0" xfId="1" applyNumberFormat="1" applyFont="1"/>
    <xf numFmtId="10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9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84" fillId="0" borderId="0" xfId="4118" applyNumberFormat="1" applyFont="1" applyAlignment="1" applyProtection="1">
      <alignment horizontal="center"/>
    </xf>
    <xf numFmtId="173" fontId="84" fillId="0" borderId="0" xfId="4118" applyNumberFormat="1" applyFont="1" applyAlignment="1" applyProtection="1">
      <alignment horizontal="center"/>
    </xf>
    <xf numFmtId="0" fontId="83" fillId="0" borderId="0" xfId="0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0" fillId="0" borderId="0" xfId="0" applyNumberFormat="1" applyAlignment="1"/>
    <xf numFmtId="169" fontId="0" fillId="0" borderId="0" xfId="0" applyNumberFormat="1" applyAlignment="1"/>
    <xf numFmtId="14" fontId="89" fillId="0" borderId="0" xfId="4118" applyNumberFormat="1" applyAlignment="1" applyProtection="1"/>
    <xf numFmtId="169" fontId="89" fillId="0" borderId="0" xfId="4118" applyNumberFormat="1" applyAlignment="1" applyProtection="1"/>
    <xf numFmtId="0" fontId="2" fillId="0" borderId="0" xfId="0" applyFont="1" applyFill="1"/>
    <xf numFmtId="10" fontId="2" fillId="0" borderId="0" xfId="0" applyNumberFormat="1" applyFont="1" applyFill="1" applyAlignment="1">
      <alignment horizontal="center"/>
    </xf>
    <xf numFmtId="0" fontId="93" fillId="0" borderId="0" xfId="0" applyFont="1"/>
    <xf numFmtId="0" fontId="94" fillId="0" borderId="0" xfId="0" applyFont="1" applyAlignment="1">
      <alignment horizontal="left"/>
    </xf>
    <xf numFmtId="10" fontId="94" fillId="0" borderId="0" xfId="0" applyNumberFormat="1" applyFont="1" applyFill="1" applyAlignment="1">
      <alignment horizontal="right"/>
    </xf>
    <xf numFmtId="0" fontId="81" fillId="0" borderId="0" xfId="0" applyFont="1"/>
    <xf numFmtId="169" fontId="2" fillId="0" borderId="0" xfId="0" applyNumberFormat="1" applyFont="1"/>
    <xf numFmtId="173" fontId="2" fillId="0" borderId="0" xfId="0" applyNumberFormat="1" applyFont="1"/>
    <xf numFmtId="0" fontId="2" fillId="0" borderId="0" xfId="0" applyFont="1"/>
    <xf numFmtId="169" fontId="94" fillId="0" borderId="0" xfId="0" applyNumberFormat="1" applyFont="1"/>
    <xf numFmtId="10" fontId="0" fillId="2" borderId="0" xfId="1" applyNumberFormat="1" applyFont="1" applyFill="1" applyAlignment="1">
      <alignment horizontal="center"/>
    </xf>
    <xf numFmtId="10" fontId="93" fillId="0" borderId="0" xfId="1" applyNumberFormat="1" applyFont="1" applyAlignment="1">
      <alignment horizontal="center"/>
    </xf>
    <xf numFmtId="0" fontId="95" fillId="0" borderId="0" xfId="0" applyFont="1"/>
    <xf numFmtId="49" fontId="83" fillId="0" borderId="0" xfId="3" applyNumberFormat="1" applyFont="1" applyFill="1" applyAlignment="1">
      <alignment horizontal="center"/>
    </xf>
    <xf numFmtId="0" fontId="4" fillId="0" borderId="0" xfId="4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/>
    <xf numFmtId="169" fontId="4" fillId="0" borderId="0" xfId="2" applyNumberFormat="1" applyFill="1"/>
    <xf numFmtId="169" fontId="0" fillId="0" borderId="0" xfId="3327" applyNumberFormat="1" applyFont="1" applyFill="1"/>
    <xf numFmtId="175" fontId="83" fillId="0" borderId="0" xfId="2" applyNumberFormat="1" applyFont="1" applyFill="1" applyAlignment="1">
      <alignment horizontal="center"/>
    </xf>
    <xf numFmtId="0" fontId="81" fillId="0" borderId="0" xfId="2" applyFont="1" applyFill="1" applyAlignment="1">
      <alignment horizontal="center"/>
    </xf>
    <xf numFmtId="1" fontId="81" fillId="0" borderId="0" xfId="2" applyNumberFormat="1" applyFont="1" applyFill="1" applyAlignment="1">
      <alignment horizontal="center"/>
    </xf>
    <xf numFmtId="169" fontId="81" fillId="0" borderId="0" xfId="2" applyNumberFormat="1" applyFont="1" applyFill="1"/>
    <xf numFmtId="169" fontId="81" fillId="0" borderId="0" xfId="3327" applyNumberFormat="1" applyFont="1" applyFill="1" applyAlignment="1">
      <alignment horizontal="center"/>
    </xf>
    <xf numFmtId="169" fontId="81" fillId="0" borderId="0" xfId="2" applyNumberFormat="1" applyFont="1" applyFill="1" applyAlignment="1">
      <alignment horizontal="center"/>
    </xf>
    <xf numFmtId="0" fontId="4" fillId="0" borderId="28" xfId="2" applyFill="1" applyBorder="1"/>
    <xf numFmtId="0" fontId="31" fillId="0" borderId="0" xfId="2" applyFont="1" applyFill="1"/>
    <xf numFmtId="169" fontId="83" fillId="0" borderId="0" xfId="2" applyNumberFormat="1" applyFont="1" applyFill="1" applyAlignment="1">
      <alignment horizontal="center"/>
    </xf>
    <xf numFmtId="169" fontId="83" fillId="0" borderId="0" xfId="3327" applyNumberFormat="1" applyFont="1" applyFill="1" applyAlignment="1">
      <alignment horizontal="center"/>
    </xf>
    <xf numFmtId="169" fontId="1" fillId="0" borderId="0" xfId="3327" applyNumberFormat="1" applyFont="1" applyFill="1"/>
    <xf numFmtId="175" fontId="81" fillId="0" borderId="0" xfId="3327" applyNumberFormat="1" applyFont="1" applyFill="1" applyAlignment="1">
      <alignment horizontal="center"/>
    </xf>
    <xf numFmtId="2" fontId="81" fillId="0" borderId="0" xfId="3327" applyNumberFormat="1" applyFont="1" applyFill="1" applyAlignment="1">
      <alignment horizontal="center"/>
    </xf>
    <xf numFmtId="2" fontId="1" fillId="0" borderId="0" xfId="3327" applyNumberFormat="1" applyFont="1" applyFill="1" applyAlignment="1">
      <alignment horizontal="center"/>
    </xf>
    <xf numFmtId="175" fontId="1" fillId="0" borderId="0" xfId="3327" applyNumberFormat="1" applyFont="1" applyFill="1" applyAlignment="1">
      <alignment horizontal="center"/>
    </xf>
    <xf numFmtId="49" fontId="83" fillId="0" borderId="0" xfId="2" applyNumberFormat="1" applyFont="1" applyFill="1" applyAlignment="1">
      <alignment horizontal="center"/>
    </xf>
    <xf numFmtId="166" fontId="83" fillId="0" borderId="0" xfId="2" applyNumberFormat="1" applyFont="1" applyFill="1" applyAlignment="1">
      <alignment horizontal="center"/>
    </xf>
    <xf numFmtId="166" fontId="83" fillId="0" borderId="0" xfId="3327" applyNumberFormat="1" applyFont="1" applyFill="1" applyAlignment="1">
      <alignment horizontal="center"/>
    </xf>
    <xf numFmtId="169" fontId="84" fillId="0" borderId="0" xfId="2" applyNumberFormat="1" applyFont="1" applyFill="1" applyAlignment="1">
      <alignment horizontal="center"/>
    </xf>
    <xf numFmtId="169" fontId="84" fillId="0" borderId="0" xfId="3790" applyNumberFormat="1" applyFont="1" applyFill="1" applyAlignment="1">
      <alignment horizontal="center"/>
    </xf>
    <xf numFmtId="169" fontId="84" fillId="0" borderId="0" xfId="3327" applyNumberFormat="1" applyFont="1" applyFill="1" applyAlignment="1">
      <alignment horizontal="center"/>
    </xf>
    <xf numFmtId="0" fontId="84" fillId="0" borderId="0" xfId="2" applyFont="1" applyFill="1" applyAlignment="1">
      <alignment horizontal="center"/>
    </xf>
    <xf numFmtId="169" fontId="83" fillId="0" borderId="0" xfId="3790" applyNumberFormat="1" applyFont="1" applyFill="1" applyAlignment="1">
      <alignment horizontal="center"/>
    </xf>
    <xf numFmtId="0" fontId="83" fillId="0" borderId="0" xfId="2" applyFont="1" applyFill="1" applyAlignment="1">
      <alignment horizontal="center"/>
    </xf>
    <xf numFmtId="169" fontId="83" fillId="0" borderId="0" xfId="2" applyNumberFormat="1" applyFont="1" applyFill="1"/>
    <xf numFmtId="167" fontId="81" fillId="0" borderId="0" xfId="2" applyNumberFormat="1" applyFont="1" applyFill="1" applyAlignment="1">
      <alignment horizontal="center"/>
    </xf>
    <xf numFmtId="169" fontId="1" fillId="0" borderId="0" xfId="3327" applyNumberFormat="1" applyFont="1" applyFill="1" applyAlignment="1">
      <alignment horizontal="center"/>
    </xf>
    <xf numFmtId="169" fontId="4" fillId="0" borderId="0" xfId="2" applyNumberFormat="1" applyFill="1" applyAlignment="1">
      <alignment horizontal="center"/>
    </xf>
    <xf numFmtId="169" fontId="0" fillId="0" borderId="0" xfId="3327" applyNumberFormat="1" applyFont="1" applyFill="1" applyAlignment="1">
      <alignment horizontal="center"/>
    </xf>
    <xf numFmtId="0" fontId="4" fillId="0" borderId="0" xfId="2" quotePrefix="1" applyFill="1" applyAlignment="1">
      <alignment horizontal="left"/>
    </xf>
    <xf numFmtId="0" fontId="4" fillId="0" borderId="0" xfId="2" applyFill="1" applyAlignment="1">
      <alignment horizontal="left"/>
    </xf>
    <xf numFmtId="172" fontId="102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176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center"/>
    </xf>
    <xf numFmtId="169" fontId="88" fillId="0" borderId="0" xfId="0" applyNumberFormat="1" applyFont="1" applyAlignment="1">
      <alignment horizontal="center"/>
    </xf>
    <xf numFmtId="169" fontId="0" fillId="0" borderId="0" xfId="0" applyNumberFormat="1" applyFont="1" applyFill="1" applyBorder="1" applyAlignment="1" applyProtection="1"/>
    <xf numFmtId="169" fontId="0" fillId="0" borderId="0" xfId="0" applyNumberFormat="1" applyFont="1" applyFill="1" applyBorder="1" applyAlignment="1" applyProtection="1">
      <alignment horizontal="right"/>
    </xf>
    <xf numFmtId="173" fontId="0" fillId="0" borderId="0" xfId="0" applyNumberFormat="1" applyFont="1" applyFill="1" applyBorder="1" applyAlignment="1" applyProtection="1"/>
    <xf numFmtId="0" fontId="104" fillId="0" borderId="0" xfId="0" applyFont="1"/>
    <xf numFmtId="165" fontId="0" fillId="0" borderId="0" xfId="0" applyNumberFormat="1"/>
    <xf numFmtId="0" fontId="103" fillId="0" borderId="0" xfId="0" applyFont="1"/>
    <xf numFmtId="10" fontId="3" fillId="0" borderId="0" xfId="1" applyNumberFormat="1" applyFont="1"/>
    <xf numFmtId="0" fontId="2" fillId="0" borderId="0" xfId="0" applyFont="1" applyAlignment="1"/>
    <xf numFmtId="14" fontId="0" fillId="0" borderId="0" xfId="1" applyNumberFormat="1" applyFont="1"/>
    <xf numFmtId="0" fontId="97" fillId="0" borderId="0" xfId="2" applyFont="1" applyFill="1" applyAlignment="1">
      <alignment horizontal="left"/>
    </xf>
    <xf numFmtId="0" fontId="98" fillId="0" borderId="0" xfId="2" applyFont="1" applyFill="1" applyAlignment="1">
      <alignment horizontal="left"/>
    </xf>
    <xf numFmtId="0" fontId="11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00" fillId="0" borderId="0" xfId="2" applyFont="1" applyFill="1" applyAlignment="1">
      <alignment horizontal="center"/>
    </xf>
    <xf numFmtId="167" fontId="9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7" fillId="0" borderId="1" xfId="3671" applyFont="1" applyFill="1" applyBorder="1" applyAlignment="1">
      <alignment horizontal="center"/>
    </xf>
    <xf numFmtId="10" fontId="7" fillId="0" borderId="1" xfId="3" applyNumberFormat="1" applyFont="1" applyFill="1" applyBorder="1" applyAlignment="1">
      <alignment horizontal="center"/>
    </xf>
    <xf numFmtId="49" fontId="7" fillId="0" borderId="1" xfId="3671" applyNumberFormat="1" applyFont="1" applyFill="1" applyBorder="1" applyAlignment="1">
      <alignment horizontal="center"/>
    </xf>
    <xf numFmtId="0" fontId="14" fillId="0" borderId="0" xfId="3671" applyFont="1" applyFill="1" applyAlignment="1">
      <alignment horizontal="center"/>
    </xf>
    <xf numFmtId="0" fontId="12" fillId="0" borderId="0" xfId="3671" applyFont="1" applyFill="1" applyAlignment="1">
      <alignment horizontal="center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87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9" fillId="0" borderId="0" xfId="0" applyFont="1" applyAlignment="1">
      <alignment horizontal="center"/>
    </xf>
  </cellXfs>
  <cellStyles count="4119">
    <cellStyle name="_x000a_bidires=100_x000d_" xfId="5"/>
    <cellStyle name="_2008 Reforecast 0+12  03.14.08" xfId="6"/>
    <cellStyle name="_2008 Reforecast 0+12  03.14.08_Avera UIL NEEWS Analyses 2011" xfId="7"/>
    <cellStyle name="_2008 Reforecast 0+12  03.14.08_Avera UIL NEEWS Analyses 2011_Baudino Exhibits" xfId="8"/>
    <cellStyle name="_2008 Reforecast 0+12  03.14.08_Avera UIL NEEWS Analyses 2011_Baudino Exhibits 2" xfId="9"/>
    <cellStyle name="_2008 Reforecast 0+12  03.14.08_Baudino Exhibits" xfId="10"/>
    <cellStyle name="_2008 Reforecast 0+12  03.14.08_Baudino Exhibits 2" xfId="11"/>
    <cellStyle name="_2008 Reforecast 0+12  03.14.08_Value Line Data Base" xfId="12"/>
    <cellStyle name="_2008 Reforecast 0+12  03.14.08_Value Line Data Base 2" xfId="13"/>
    <cellStyle name="_2008_ACCT 17103" xfId="14"/>
    <cellStyle name="_2008_ACCT 17103_Avera UIL NEEWS Analyses 2011" xfId="15"/>
    <cellStyle name="_2008_ACCT 17103_Avera UIL NEEWS Analyses 2011_Baudino Exhibits" xfId="16"/>
    <cellStyle name="_2008_ACCT 17103_Avera UIL NEEWS Analyses 2011_Baudino Exhibits 2" xfId="17"/>
    <cellStyle name="_2008_ACCT 17103_Baudino Exhibits" xfId="18"/>
    <cellStyle name="_2008_ACCT 17103_Baudino Exhibits 2" xfId="19"/>
    <cellStyle name="_2008_ACCT 17103_Value Line Data Base" xfId="20"/>
    <cellStyle name="_2008_ACCT 17103_Value Line Data Base 2" xfId="21"/>
    <cellStyle name="_2009 Budget 5_02_08  FINAL" xfId="22"/>
    <cellStyle name="_2009 Budget 5_02_08  FINAL_Avera UIL NEEWS Analyses 2011" xfId="23"/>
    <cellStyle name="_2009 Budget 5_02_08  FINAL_Avera UIL NEEWS Analyses 2011_Baudino Exhibits" xfId="24"/>
    <cellStyle name="_2009 Budget 5_02_08  FINAL_Avera UIL NEEWS Analyses 2011_Baudino Exhibits 2" xfId="25"/>
    <cellStyle name="_2009 Budget 5_02_08  FINAL_Baudino Exhibits" xfId="26"/>
    <cellStyle name="_2009 Budget 5_02_08  FINAL_Baudino Exhibits 2" xfId="27"/>
    <cellStyle name="_2009 Budget 5_02_08  FINAL_Value Line Data Base" xfId="28"/>
    <cellStyle name="_2009 Budget 5_02_08  FINAL_Value Line Data Base 2" xfId="29"/>
    <cellStyle name="_Reformatted Cash Flow Consolidation 0706" xfId="30"/>
    <cellStyle name="_Reformatted Cash Flow Consolidation 0706_Avera UIL NEEWS Analyses 2011" xfId="31"/>
    <cellStyle name="_Reformatted Cash Flow Consolidation 0706_Avera UIL NEEWS Analyses 2011_Baudino Exhibits" xfId="32"/>
    <cellStyle name="_Reformatted Cash Flow Consolidation 0706_Avera UIL NEEWS Analyses 2011_Baudino Exhibits 2" xfId="33"/>
    <cellStyle name="_Reformatted Cash Flow Consolidation 0706_Baudino Exhibits" xfId="34"/>
    <cellStyle name="_Reformatted Cash Flow Consolidation 0706_Baudino Exhibits 2" xfId="35"/>
    <cellStyle name="_Reformatted Cash Flow Consolidation 0706_Value Line Data Base" xfId="36"/>
    <cellStyle name="_Reformatted Cash Flow Consolidation 0706_Value Line Data Base 2" xfId="37"/>
    <cellStyle name="_Reformatted Cash Flow Consolidation 0906" xfId="38"/>
    <cellStyle name="_Reformatted Cash Flow Consolidation 0906_Avera UIL NEEWS Analyses 2011" xfId="39"/>
    <cellStyle name="_Reformatted Cash Flow Consolidation 0906_Avera UIL NEEWS Analyses 2011_Baudino Exhibits" xfId="40"/>
    <cellStyle name="_Reformatted Cash Flow Consolidation 0906_Avera UIL NEEWS Analyses 2011_Baudino Exhibits 2" xfId="41"/>
    <cellStyle name="_Reformatted Cash Flow Consolidation 0906_Baudino Exhibits" xfId="42"/>
    <cellStyle name="_Reformatted Cash Flow Consolidation 0906_Baudino Exhibits 2" xfId="43"/>
    <cellStyle name="_Reformatted Cash Flow Consolidation 0906_Value Line Data Base" xfId="44"/>
    <cellStyle name="_Reformatted Cash Flow Consolidation 0906_Value Line Data Base 2" xfId="45"/>
    <cellStyle name="20% - Accent1 10" xfId="46"/>
    <cellStyle name="20% - Accent1 10 10" xfId="47"/>
    <cellStyle name="20% - Accent1 10 11" xfId="48"/>
    <cellStyle name="20% - Accent1 10 12" xfId="49"/>
    <cellStyle name="20% - Accent1 10 13" xfId="50"/>
    <cellStyle name="20% - Accent1 10 14" xfId="51"/>
    <cellStyle name="20% - Accent1 10 15" xfId="52"/>
    <cellStyle name="20% - Accent1 10 16" xfId="53"/>
    <cellStyle name="20% - Accent1 10 17" xfId="54"/>
    <cellStyle name="20% - Accent1 10 18" xfId="55"/>
    <cellStyle name="20% - Accent1 10 19" xfId="56"/>
    <cellStyle name="20% - Accent1 10 2" xfId="57"/>
    <cellStyle name="20% - Accent1 10 20" xfId="58"/>
    <cellStyle name="20% - Accent1 10 21" xfId="59"/>
    <cellStyle name="20% - Accent1 10 22" xfId="60"/>
    <cellStyle name="20% - Accent1 10 23" xfId="61"/>
    <cellStyle name="20% - Accent1 10 24" xfId="62"/>
    <cellStyle name="20% - Accent1 10 25" xfId="63"/>
    <cellStyle name="20% - Accent1 10 26" xfId="64"/>
    <cellStyle name="20% - Accent1 10 27" xfId="65"/>
    <cellStyle name="20% - Accent1 10 28" xfId="66"/>
    <cellStyle name="20% - Accent1 10 29" xfId="67"/>
    <cellStyle name="20% - Accent1 10 3" xfId="68"/>
    <cellStyle name="20% - Accent1 10 30" xfId="69"/>
    <cellStyle name="20% - Accent1 10 31" xfId="70"/>
    <cellStyle name="20% - Accent1 10 32" xfId="71"/>
    <cellStyle name="20% - Accent1 10 33" xfId="72"/>
    <cellStyle name="20% - Accent1 10 34" xfId="73"/>
    <cellStyle name="20% - Accent1 10 35" xfId="74"/>
    <cellStyle name="20% - Accent1 10 36" xfId="75"/>
    <cellStyle name="20% - Accent1 10 37" xfId="76"/>
    <cellStyle name="20% - Accent1 10 38" xfId="77"/>
    <cellStyle name="20% - Accent1 10 39" xfId="78"/>
    <cellStyle name="20% - Accent1 10 4" xfId="79"/>
    <cellStyle name="20% - Accent1 10 40" xfId="80"/>
    <cellStyle name="20% - Accent1 10 41" xfId="81"/>
    <cellStyle name="20% - Accent1 10 5" xfId="82"/>
    <cellStyle name="20% - Accent1 10 6" xfId="83"/>
    <cellStyle name="20% - Accent1 10 7" xfId="84"/>
    <cellStyle name="20% - Accent1 10 8" xfId="85"/>
    <cellStyle name="20% - Accent1 10 9" xfId="86"/>
    <cellStyle name="20% - Accent1 11" xfId="87"/>
    <cellStyle name="20% - Accent1 11 10" xfId="88"/>
    <cellStyle name="20% - Accent1 11 11" xfId="89"/>
    <cellStyle name="20% - Accent1 11 12" xfId="90"/>
    <cellStyle name="20% - Accent1 11 13" xfId="91"/>
    <cellStyle name="20% - Accent1 11 14" xfId="92"/>
    <cellStyle name="20% - Accent1 11 15" xfId="93"/>
    <cellStyle name="20% - Accent1 11 16" xfId="94"/>
    <cellStyle name="20% - Accent1 11 17" xfId="95"/>
    <cellStyle name="20% - Accent1 11 18" xfId="96"/>
    <cellStyle name="20% - Accent1 11 19" xfId="97"/>
    <cellStyle name="20% - Accent1 11 2" xfId="98"/>
    <cellStyle name="20% - Accent1 11 20" xfId="99"/>
    <cellStyle name="20% - Accent1 11 21" xfId="100"/>
    <cellStyle name="20% - Accent1 11 22" xfId="101"/>
    <cellStyle name="20% - Accent1 11 23" xfId="102"/>
    <cellStyle name="20% - Accent1 11 24" xfId="103"/>
    <cellStyle name="20% - Accent1 11 25" xfId="104"/>
    <cellStyle name="20% - Accent1 11 26" xfId="105"/>
    <cellStyle name="20% - Accent1 11 27" xfId="106"/>
    <cellStyle name="20% - Accent1 11 28" xfId="107"/>
    <cellStyle name="20% - Accent1 11 29" xfId="108"/>
    <cellStyle name="20% - Accent1 11 3" xfId="109"/>
    <cellStyle name="20% - Accent1 11 30" xfId="110"/>
    <cellStyle name="20% - Accent1 11 31" xfId="111"/>
    <cellStyle name="20% - Accent1 11 32" xfId="112"/>
    <cellStyle name="20% - Accent1 11 33" xfId="113"/>
    <cellStyle name="20% - Accent1 11 34" xfId="114"/>
    <cellStyle name="20% - Accent1 11 35" xfId="115"/>
    <cellStyle name="20% - Accent1 11 36" xfId="116"/>
    <cellStyle name="20% - Accent1 11 37" xfId="117"/>
    <cellStyle name="20% - Accent1 11 38" xfId="118"/>
    <cellStyle name="20% - Accent1 11 39" xfId="119"/>
    <cellStyle name="20% - Accent1 11 4" xfId="120"/>
    <cellStyle name="20% - Accent1 11 40" xfId="121"/>
    <cellStyle name="20% - Accent1 11 41" xfId="122"/>
    <cellStyle name="20% - Accent1 11 5" xfId="123"/>
    <cellStyle name="20% - Accent1 11 6" xfId="124"/>
    <cellStyle name="20% - Accent1 11 7" xfId="125"/>
    <cellStyle name="20% - Accent1 11 8" xfId="126"/>
    <cellStyle name="20% - Accent1 11 9" xfId="127"/>
    <cellStyle name="20% - Accent1 12" xfId="128"/>
    <cellStyle name="20% - Accent1 12 10" xfId="129"/>
    <cellStyle name="20% - Accent1 12 11" xfId="130"/>
    <cellStyle name="20% - Accent1 12 12" xfId="131"/>
    <cellStyle name="20% - Accent1 12 13" xfId="132"/>
    <cellStyle name="20% - Accent1 12 14" xfId="133"/>
    <cellStyle name="20% - Accent1 12 15" xfId="134"/>
    <cellStyle name="20% - Accent1 12 16" xfId="135"/>
    <cellStyle name="20% - Accent1 12 17" xfId="136"/>
    <cellStyle name="20% - Accent1 12 18" xfId="137"/>
    <cellStyle name="20% - Accent1 12 19" xfId="138"/>
    <cellStyle name="20% - Accent1 12 2" xfId="139"/>
    <cellStyle name="20% - Accent1 12 20" xfId="140"/>
    <cellStyle name="20% - Accent1 12 21" xfId="141"/>
    <cellStyle name="20% - Accent1 12 22" xfId="142"/>
    <cellStyle name="20% - Accent1 12 23" xfId="143"/>
    <cellStyle name="20% - Accent1 12 24" xfId="144"/>
    <cellStyle name="20% - Accent1 12 25" xfId="145"/>
    <cellStyle name="20% - Accent1 12 26" xfId="146"/>
    <cellStyle name="20% - Accent1 12 27" xfId="147"/>
    <cellStyle name="20% - Accent1 12 28" xfId="148"/>
    <cellStyle name="20% - Accent1 12 29" xfId="149"/>
    <cellStyle name="20% - Accent1 12 3" xfId="150"/>
    <cellStyle name="20% - Accent1 12 30" xfId="151"/>
    <cellStyle name="20% - Accent1 12 31" xfId="152"/>
    <cellStyle name="20% - Accent1 12 32" xfId="153"/>
    <cellStyle name="20% - Accent1 12 33" xfId="154"/>
    <cellStyle name="20% - Accent1 12 34" xfId="155"/>
    <cellStyle name="20% - Accent1 12 35" xfId="156"/>
    <cellStyle name="20% - Accent1 12 36" xfId="157"/>
    <cellStyle name="20% - Accent1 12 37" xfId="158"/>
    <cellStyle name="20% - Accent1 12 38" xfId="159"/>
    <cellStyle name="20% - Accent1 12 39" xfId="160"/>
    <cellStyle name="20% - Accent1 12 4" xfId="161"/>
    <cellStyle name="20% - Accent1 12 40" xfId="162"/>
    <cellStyle name="20% - Accent1 12 41" xfId="163"/>
    <cellStyle name="20% - Accent1 12 5" xfId="164"/>
    <cellStyle name="20% - Accent1 12 6" xfId="165"/>
    <cellStyle name="20% - Accent1 12 7" xfId="166"/>
    <cellStyle name="20% - Accent1 12 8" xfId="167"/>
    <cellStyle name="20% - Accent1 12 9" xfId="168"/>
    <cellStyle name="20% - Accent1 13" xfId="169"/>
    <cellStyle name="20% - Accent1 14" xfId="170"/>
    <cellStyle name="20% - Accent1 14 2" xfId="171"/>
    <cellStyle name="20% - Accent1 15" xfId="172"/>
    <cellStyle name="20% - Accent1 16" xfId="173"/>
    <cellStyle name="20% - Accent1 2" xfId="174"/>
    <cellStyle name="20% - Accent1 2 10" xfId="175"/>
    <cellStyle name="20% - Accent1 2 11" xfId="176"/>
    <cellStyle name="20% - Accent1 2 12" xfId="177"/>
    <cellStyle name="20% - Accent1 2 13" xfId="178"/>
    <cellStyle name="20% - Accent1 2 14" xfId="179"/>
    <cellStyle name="20% - Accent1 2 15" xfId="180"/>
    <cellStyle name="20% - Accent1 2 16" xfId="181"/>
    <cellStyle name="20% - Accent1 2 17" xfId="182"/>
    <cellStyle name="20% - Accent1 2 18" xfId="183"/>
    <cellStyle name="20% - Accent1 2 19" xfId="184"/>
    <cellStyle name="20% - Accent1 2 2" xfId="185"/>
    <cellStyle name="20% - Accent1 2 2 2" xfId="186"/>
    <cellStyle name="20% - Accent1 2 2 2 2" xfId="187"/>
    <cellStyle name="20% - Accent1 2 2 3" xfId="188"/>
    <cellStyle name="20% - Accent1 2 2 4" xfId="189"/>
    <cellStyle name="20% - Accent1 2 2 5" xfId="190"/>
    <cellStyle name="20% - Accent1 2 20" xfId="191"/>
    <cellStyle name="20% - Accent1 2 21" xfId="192"/>
    <cellStyle name="20% - Accent1 2 22" xfId="193"/>
    <cellStyle name="20% - Accent1 2 23" xfId="194"/>
    <cellStyle name="20% - Accent1 2 24" xfId="195"/>
    <cellStyle name="20% - Accent1 2 25" xfId="196"/>
    <cellStyle name="20% - Accent1 2 26" xfId="197"/>
    <cellStyle name="20% - Accent1 2 27" xfId="198"/>
    <cellStyle name="20% - Accent1 2 28" xfId="199"/>
    <cellStyle name="20% - Accent1 2 29" xfId="200"/>
    <cellStyle name="20% - Accent1 2 3" xfId="201"/>
    <cellStyle name="20% - Accent1 2 3 2" xfId="202"/>
    <cellStyle name="20% - Accent1 2 3 3" xfId="203"/>
    <cellStyle name="20% - Accent1 2 3 4" xfId="204"/>
    <cellStyle name="20% - Accent1 2 3 5" xfId="205"/>
    <cellStyle name="20% - Accent1 2 3 6" xfId="206"/>
    <cellStyle name="20% - Accent1 2 30" xfId="207"/>
    <cellStyle name="20% - Accent1 2 31" xfId="208"/>
    <cellStyle name="20% - Accent1 2 32" xfId="209"/>
    <cellStyle name="20% - Accent1 2 33" xfId="210"/>
    <cellStyle name="20% - Accent1 2 34" xfId="211"/>
    <cellStyle name="20% - Accent1 2 35" xfId="212"/>
    <cellStyle name="20% - Accent1 2 36" xfId="213"/>
    <cellStyle name="20% - Accent1 2 37" xfId="214"/>
    <cellStyle name="20% - Accent1 2 38" xfId="215"/>
    <cellStyle name="20% - Accent1 2 39" xfId="216"/>
    <cellStyle name="20% - Accent1 2 4" xfId="217"/>
    <cellStyle name="20% - Accent1 2 40" xfId="218"/>
    <cellStyle name="20% - Accent1 2 41" xfId="219"/>
    <cellStyle name="20% - Accent1 2 42" xfId="220"/>
    <cellStyle name="20% - Accent1 2 43" xfId="221"/>
    <cellStyle name="20% - Accent1 2 44" xfId="222"/>
    <cellStyle name="20% - Accent1 2 45" xfId="223"/>
    <cellStyle name="20% - Accent1 2 5" xfId="224"/>
    <cellStyle name="20% - Accent1 2 6" xfId="225"/>
    <cellStyle name="20% - Accent1 2 7" xfId="226"/>
    <cellStyle name="20% - Accent1 2 8" xfId="227"/>
    <cellStyle name="20% - Accent1 2 9" xfId="228"/>
    <cellStyle name="20% - Accent1 3" xfId="229"/>
    <cellStyle name="20% - Accent1 3 10" xfId="230"/>
    <cellStyle name="20% - Accent1 3 11" xfId="231"/>
    <cellStyle name="20% - Accent1 3 12" xfId="232"/>
    <cellStyle name="20% - Accent1 3 13" xfId="233"/>
    <cellStyle name="20% - Accent1 3 14" xfId="234"/>
    <cellStyle name="20% - Accent1 3 15" xfId="235"/>
    <cellStyle name="20% - Accent1 3 16" xfId="236"/>
    <cellStyle name="20% - Accent1 3 17" xfId="237"/>
    <cellStyle name="20% - Accent1 3 18" xfId="238"/>
    <cellStyle name="20% - Accent1 3 19" xfId="239"/>
    <cellStyle name="20% - Accent1 3 2" xfId="240"/>
    <cellStyle name="20% - Accent1 3 20" xfId="241"/>
    <cellStyle name="20% - Accent1 3 21" xfId="242"/>
    <cellStyle name="20% - Accent1 3 22" xfId="243"/>
    <cellStyle name="20% - Accent1 3 23" xfId="244"/>
    <cellStyle name="20% - Accent1 3 24" xfId="245"/>
    <cellStyle name="20% - Accent1 3 25" xfId="246"/>
    <cellStyle name="20% - Accent1 3 26" xfId="247"/>
    <cellStyle name="20% - Accent1 3 27" xfId="248"/>
    <cellStyle name="20% - Accent1 3 28" xfId="249"/>
    <cellStyle name="20% - Accent1 3 29" xfId="250"/>
    <cellStyle name="20% - Accent1 3 3" xfId="251"/>
    <cellStyle name="20% - Accent1 3 30" xfId="252"/>
    <cellStyle name="20% - Accent1 3 31" xfId="253"/>
    <cellStyle name="20% - Accent1 3 32" xfId="254"/>
    <cellStyle name="20% - Accent1 3 33" xfId="255"/>
    <cellStyle name="20% - Accent1 3 34" xfId="256"/>
    <cellStyle name="20% - Accent1 3 35" xfId="257"/>
    <cellStyle name="20% - Accent1 3 36" xfId="258"/>
    <cellStyle name="20% - Accent1 3 37" xfId="259"/>
    <cellStyle name="20% - Accent1 3 38" xfId="260"/>
    <cellStyle name="20% - Accent1 3 39" xfId="261"/>
    <cellStyle name="20% - Accent1 3 4" xfId="262"/>
    <cellStyle name="20% - Accent1 3 40" xfId="263"/>
    <cellStyle name="20% - Accent1 3 41" xfId="264"/>
    <cellStyle name="20% - Accent1 3 42" xfId="265"/>
    <cellStyle name="20% - Accent1 3 43" xfId="266"/>
    <cellStyle name="20% - Accent1 3 44" xfId="267"/>
    <cellStyle name="20% - Accent1 3 45" xfId="268"/>
    <cellStyle name="20% - Accent1 3 5" xfId="269"/>
    <cellStyle name="20% - Accent1 3 6" xfId="270"/>
    <cellStyle name="20% - Accent1 3 7" xfId="271"/>
    <cellStyle name="20% - Accent1 3 8" xfId="272"/>
    <cellStyle name="20% - Accent1 3 9" xfId="273"/>
    <cellStyle name="20% - Accent1 4" xfId="274"/>
    <cellStyle name="20% - Accent1 4 10" xfId="275"/>
    <cellStyle name="20% - Accent1 4 11" xfId="276"/>
    <cellStyle name="20% - Accent1 4 12" xfId="277"/>
    <cellStyle name="20% - Accent1 4 13" xfId="278"/>
    <cellStyle name="20% - Accent1 4 14" xfId="279"/>
    <cellStyle name="20% - Accent1 4 15" xfId="280"/>
    <cellStyle name="20% - Accent1 4 16" xfId="281"/>
    <cellStyle name="20% - Accent1 4 17" xfId="282"/>
    <cellStyle name="20% - Accent1 4 18" xfId="283"/>
    <cellStyle name="20% - Accent1 4 19" xfId="284"/>
    <cellStyle name="20% - Accent1 4 2" xfId="285"/>
    <cellStyle name="20% - Accent1 4 20" xfId="286"/>
    <cellStyle name="20% - Accent1 4 21" xfId="287"/>
    <cellStyle name="20% - Accent1 4 22" xfId="288"/>
    <cellStyle name="20% - Accent1 4 23" xfId="289"/>
    <cellStyle name="20% - Accent1 4 24" xfId="290"/>
    <cellStyle name="20% - Accent1 4 25" xfId="291"/>
    <cellStyle name="20% - Accent1 4 26" xfId="292"/>
    <cellStyle name="20% - Accent1 4 27" xfId="293"/>
    <cellStyle name="20% - Accent1 4 28" xfId="294"/>
    <cellStyle name="20% - Accent1 4 29" xfId="295"/>
    <cellStyle name="20% - Accent1 4 3" xfId="296"/>
    <cellStyle name="20% - Accent1 4 30" xfId="297"/>
    <cellStyle name="20% - Accent1 4 31" xfId="298"/>
    <cellStyle name="20% - Accent1 4 32" xfId="299"/>
    <cellStyle name="20% - Accent1 4 33" xfId="300"/>
    <cellStyle name="20% - Accent1 4 34" xfId="301"/>
    <cellStyle name="20% - Accent1 4 35" xfId="302"/>
    <cellStyle name="20% - Accent1 4 36" xfId="303"/>
    <cellStyle name="20% - Accent1 4 37" xfId="304"/>
    <cellStyle name="20% - Accent1 4 38" xfId="305"/>
    <cellStyle name="20% - Accent1 4 39" xfId="306"/>
    <cellStyle name="20% - Accent1 4 4" xfId="307"/>
    <cellStyle name="20% - Accent1 4 40" xfId="308"/>
    <cellStyle name="20% - Accent1 4 41" xfId="309"/>
    <cellStyle name="20% - Accent1 4 5" xfId="310"/>
    <cellStyle name="20% - Accent1 4 6" xfId="311"/>
    <cellStyle name="20% - Accent1 4 7" xfId="312"/>
    <cellStyle name="20% - Accent1 4 8" xfId="313"/>
    <cellStyle name="20% - Accent1 4 9" xfId="314"/>
    <cellStyle name="20% - Accent1 5" xfId="315"/>
    <cellStyle name="20% - Accent1 5 10" xfId="316"/>
    <cellStyle name="20% - Accent1 5 11" xfId="317"/>
    <cellStyle name="20% - Accent1 5 12" xfId="318"/>
    <cellStyle name="20% - Accent1 5 13" xfId="319"/>
    <cellStyle name="20% - Accent1 5 14" xfId="320"/>
    <cellStyle name="20% - Accent1 5 15" xfId="321"/>
    <cellStyle name="20% - Accent1 5 16" xfId="322"/>
    <cellStyle name="20% - Accent1 5 17" xfId="323"/>
    <cellStyle name="20% - Accent1 5 18" xfId="324"/>
    <cellStyle name="20% - Accent1 5 19" xfId="325"/>
    <cellStyle name="20% - Accent1 5 2" xfId="326"/>
    <cellStyle name="20% - Accent1 5 20" xfId="327"/>
    <cellStyle name="20% - Accent1 5 21" xfId="328"/>
    <cellStyle name="20% - Accent1 5 22" xfId="329"/>
    <cellStyle name="20% - Accent1 5 23" xfId="330"/>
    <cellStyle name="20% - Accent1 5 24" xfId="331"/>
    <cellStyle name="20% - Accent1 5 25" xfId="332"/>
    <cellStyle name="20% - Accent1 5 26" xfId="333"/>
    <cellStyle name="20% - Accent1 5 27" xfId="334"/>
    <cellStyle name="20% - Accent1 5 28" xfId="335"/>
    <cellStyle name="20% - Accent1 5 29" xfId="336"/>
    <cellStyle name="20% - Accent1 5 3" xfId="337"/>
    <cellStyle name="20% - Accent1 5 30" xfId="338"/>
    <cellStyle name="20% - Accent1 5 31" xfId="339"/>
    <cellStyle name="20% - Accent1 5 32" xfId="340"/>
    <cellStyle name="20% - Accent1 5 33" xfId="341"/>
    <cellStyle name="20% - Accent1 5 34" xfId="342"/>
    <cellStyle name="20% - Accent1 5 35" xfId="343"/>
    <cellStyle name="20% - Accent1 5 36" xfId="344"/>
    <cellStyle name="20% - Accent1 5 37" xfId="345"/>
    <cellStyle name="20% - Accent1 5 38" xfId="346"/>
    <cellStyle name="20% - Accent1 5 39" xfId="347"/>
    <cellStyle name="20% - Accent1 5 4" xfId="348"/>
    <cellStyle name="20% - Accent1 5 40" xfId="349"/>
    <cellStyle name="20% - Accent1 5 41" xfId="350"/>
    <cellStyle name="20% - Accent1 5 5" xfId="351"/>
    <cellStyle name="20% - Accent1 5 6" xfId="352"/>
    <cellStyle name="20% - Accent1 5 7" xfId="353"/>
    <cellStyle name="20% - Accent1 5 8" xfId="354"/>
    <cellStyle name="20% - Accent1 5 9" xfId="355"/>
    <cellStyle name="20% - Accent1 6" xfId="356"/>
    <cellStyle name="20% - Accent1 6 10" xfId="357"/>
    <cellStyle name="20% - Accent1 6 11" xfId="358"/>
    <cellStyle name="20% - Accent1 6 12" xfId="359"/>
    <cellStyle name="20% - Accent1 6 13" xfId="360"/>
    <cellStyle name="20% - Accent1 6 14" xfId="361"/>
    <cellStyle name="20% - Accent1 6 15" xfId="362"/>
    <cellStyle name="20% - Accent1 6 16" xfId="363"/>
    <cellStyle name="20% - Accent1 6 17" xfId="364"/>
    <cellStyle name="20% - Accent1 6 18" xfId="365"/>
    <cellStyle name="20% - Accent1 6 19" xfId="366"/>
    <cellStyle name="20% - Accent1 6 2" xfId="367"/>
    <cellStyle name="20% - Accent1 6 20" xfId="368"/>
    <cellStyle name="20% - Accent1 6 21" xfId="369"/>
    <cellStyle name="20% - Accent1 6 22" xfId="370"/>
    <cellStyle name="20% - Accent1 6 23" xfId="371"/>
    <cellStyle name="20% - Accent1 6 24" xfId="372"/>
    <cellStyle name="20% - Accent1 6 25" xfId="373"/>
    <cellStyle name="20% - Accent1 6 26" xfId="374"/>
    <cellStyle name="20% - Accent1 6 27" xfId="375"/>
    <cellStyle name="20% - Accent1 6 28" xfId="376"/>
    <cellStyle name="20% - Accent1 6 29" xfId="377"/>
    <cellStyle name="20% - Accent1 6 3" xfId="378"/>
    <cellStyle name="20% - Accent1 6 30" xfId="379"/>
    <cellStyle name="20% - Accent1 6 31" xfId="380"/>
    <cellStyle name="20% - Accent1 6 32" xfId="381"/>
    <cellStyle name="20% - Accent1 6 33" xfId="382"/>
    <cellStyle name="20% - Accent1 6 34" xfId="383"/>
    <cellStyle name="20% - Accent1 6 35" xfId="384"/>
    <cellStyle name="20% - Accent1 6 36" xfId="385"/>
    <cellStyle name="20% - Accent1 6 37" xfId="386"/>
    <cellStyle name="20% - Accent1 6 38" xfId="387"/>
    <cellStyle name="20% - Accent1 6 39" xfId="388"/>
    <cellStyle name="20% - Accent1 6 4" xfId="389"/>
    <cellStyle name="20% - Accent1 6 40" xfId="390"/>
    <cellStyle name="20% - Accent1 6 41" xfId="391"/>
    <cellStyle name="20% - Accent1 6 5" xfId="392"/>
    <cellStyle name="20% - Accent1 6 6" xfId="393"/>
    <cellStyle name="20% - Accent1 6 7" xfId="394"/>
    <cellStyle name="20% - Accent1 6 8" xfId="395"/>
    <cellStyle name="20% - Accent1 6 9" xfId="396"/>
    <cellStyle name="20% - Accent1 7" xfId="397"/>
    <cellStyle name="20% - Accent1 7 10" xfId="398"/>
    <cellStyle name="20% - Accent1 7 11" xfId="399"/>
    <cellStyle name="20% - Accent1 7 12" xfId="400"/>
    <cellStyle name="20% - Accent1 7 13" xfId="401"/>
    <cellStyle name="20% - Accent1 7 14" xfId="402"/>
    <cellStyle name="20% - Accent1 7 15" xfId="403"/>
    <cellStyle name="20% - Accent1 7 16" xfId="404"/>
    <cellStyle name="20% - Accent1 7 17" xfId="405"/>
    <cellStyle name="20% - Accent1 7 18" xfId="406"/>
    <cellStyle name="20% - Accent1 7 19" xfId="407"/>
    <cellStyle name="20% - Accent1 7 2" xfId="408"/>
    <cellStyle name="20% - Accent1 7 20" xfId="409"/>
    <cellStyle name="20% - Accent1 7 21" xfId="410"/>
    <cellStyle name="20% - Accent1 7 22" xfId="411"/>
    <cellStyle name="20% - Accent1 7 23" xfId="412"/>
    <cellStyle name="20% - Accent1 7 24" xfId="413"/>
    <cellStyle name="20% - Accent1 7 25" xfId="414"/>
    <cellStyle name="20% - Accent1 7 26" xfId="415"/>
    <cellStyle name="20% - Accent1 7 27" xfId="416"/>
    <cellStyle name="20% - Accent1 7 28" xfId="417"/>
    <cellStyle name="20% - Accent1 7 29" xfId="418"/>
    <cellStyle name="20% - Accent1 7 3" xfId="419"/>
    <cellStyle name="20% - Accent1 7 30" xfId="420"/>
    <cellStyle name="20% - Accent1 7 31" xfId="421"/>
    <cellStyle name="20% - Accent1 7 32" xfId="422"/>
    <cellStyle name="20% - Accent1 7 33" xfId="423"/>
    <cellStyle name="20% - Accent1 7 34" xfId="424"/>
    <cellStyle name="20% - Accent1 7 35" xfId="425"/>
    <cellStyle name="20% - Accent1 7 36" xfId="426"/>
    <cellStyle name="20% - Accent1 7 37" xfId="427"/>
    <cellStyle name="20% - Accent1 7 38" xfId="428"/>
    <cellStyle name="20% - Accent1 7 39" xfId="429"/>
    <cellStyle name="20% - Accent1 7 4" xfId="430"/>
    <cellStyle name="20% - Accent1 7 40" xfId="431"/>
    <cellStyle name="20% - Accent1 7 41" xfId="432"/>
    <cellStyle name="20% - Accent1 7 5" xfId="433"/>
    <cellStyle name="20% - Accent1 7 6" xfId="434"/>
    <cellStyle name="20% - Accent1 7 7" xfId="435"/>
    <cellStyle name="20% - Accent1 7 8" xfId="436"/>
    <cellStyle name="20% - Accent1 7 9" xfId="437"/>
    <cellStyle name="20% - Accent1 8" xfId="438"/>
    <cellStyle name="20% - Accent1 8 10" xfId="439"/>
    <cellStyle name="20% - Accent1 8 11" xfId="440"/>
    <cellStyle name="20% - Accent1 8 12" xfId="441"/>
    <cellStyle name="20% - Accent1 8 13" xfId="442"/>
    <cellStyle name="20% - Accent1 8 14" xfId="443"/>
    <cellStyle name="20% - Accent1 8 15" xfId="444"/>
    <cellStyle name="20% - Accent1 8 16" xfId="445"/>
    <cellStyle name="20% - Accent1 8 17" xfId="446"/>
    <cellStyle name="20% - Accent1 8 18" xfId="447"/>
    <cellStyle name="20% - Accent1 8 19" xfId="448"/>
    <cellStyle name="20% - Accent1 8 2" xfId="449"/>
    <cellStyle name="20% - Accent1 8 20" xfId="450"/>
    <cellStyle name="20% - Accent1 8 21" xfId="451"/>
    <cellStyle name="20% - Accent1 8 22" xfId="452"/>
    <cellStyle name="20% - Accent1 8 23" xfId="453"/>
    <cellStyle name="20% - Accent1 8 24" xfId="454"/>
    <cellStyle name="20% - Accent1 8 25" xfId="455"/>
    <cellStyle name="20% - Accent1 8 26" xfId="456"/>
    <cellStyle name="20% - Accent1 8 27" xfId="457"/>
    <cellStyle name="20% - Accent1 8 28" xfId="458"/>
    <cellStyle name="20% - Accent1 8 29" xfId="459"/>
    <cellStyle name="20% - Accent1 8 3" xfId="460"/>
    <cellStyle name="20% - Accent1 8 30" xfId="461"/>
    <cellStyle name="20% - Accent1 8 31" xfId="462"/>
    <cellStyle name="20% - Accent1 8 32" xfId="463"/>
    <cellStyle name="20% - Accent1 8 33" xfId="464"/>
    <cellStyle name="20% - Accent1 8 34" xfId="465"/>
    <cellStyle name="20% - Accent1 8 35" xfId="466"/>
    <cellStyle name="20% - Accent1 8 36" xfId="467"/>
    <cellStyle name="20% - Accent1 8 37" xfId="468"/>
    <cellStyle name="20% - Accent1 8 38" xfId="469"/>
    <cellStyle name="20% - Accent1 8 39" xfId="470"/>
    <cellStyle name="20% - Accent1 8 4" xfId="471"/>
    <cellStyle name="20% - Accent1 8 40" xfId="472"/>
    <cellStyle name="20% - Accent1 8 41" xfId="473"/>
    <cellStyle name="20% - Accent1 8 5" xfId="474"/>
    <cellStyle name="20% - Accent1 8 6" xfId="475"/>
    <cellStyle name="20% - Accent1 8 7" xfId="476"/>
    <cellStyle name="20% - Accent1 8 8" xfId="477"/>
    <cellStyle name="20% - Accent1 8 9" xfId="478"/>
    <cellStyle name="20% - Accent1 9" xfId="479"/>
    <cellStyle name="20% - Accent1 9 10" xfId="480"/>
    <cellStyle name="20% - Accent1 9 11" xfId="481"/>
    <cellStyle name="20% - Accent1 9 12" xfId="482"/>
    <cellStyle name="20% - Accent1 9 13" xfId="483"/>
    <cellStyle name="20% - Accent1 9 14" xfId="484"/>
    <cellStyle name="20% - Accent1 9 15" xfId="485"/>
    <cellStyle name="20% - Accent1 9 16" xfId="486"/>
    <cellStyle name="20% - Accent1 9 17" xfId="487"/>
    <cellStyle name="20% - Accent1 9 18" xfId="488"/>
    <cellStyle name="20% - Accent1 9 19" xfId="489"/>
    <cellStyle name="20% - Accent1 9 2" xfId="490"/>
    <cellStyle name="20% - Accent1 9 20" xfId="491"/>
    <cellStyle name="20% - Accent1 9 21" xfId="492"/>
    <cellStyle name="20% - Accent1 9 22" xfId="493"/>
    <cellStyle name="20% - Accent1 9 23" xfId="494"/>
    <cellStyle name="20% - Accent1 9 24" xfId="495"/>
    <cellStyle name="20% - Accent1 9 25" xfId="496"/>
    <cellStyle name="20% - Accent1 9 26" xfId="497"/>
    <cellStyle name="20% - Accent1 9 27" xfId="498"/>
    <cellStyle name="20% - Accent1 9 28" xfId="499"/>
    <cellStyle name="20% - Accent1 9 29" xfId="500"/>
    <cellStyle name="20% - Accent1 9 3" xfId="501"/>
    <cellStyle name="20% - Accent1 9 30" xfId="502"/>
    <cellStyle name="20% - Accent1 9 31" xfId="503"/>
    <cellStyle name="20% - Accent1 9 32" xfId="504"/>
    <cellStyle name="20% - Accent1 9 33" xfId="505"/>
    <cellStyle name="20% - Accent1 9 34" xfId="506"/>
    <cellStyle name="20% - Accent1 9 35" xfId="507"/>
    <cellStyle name="20% - Accent1 9 36" xfId="508"/>
    <cellStyle name="20% - Accent1 9 37" xfId="509"/>
    <cellStyle name="20% - Accent1 9 38" xfId="510"/>
    <cellStyle name="20% - Accent1 9 39" xfId="511"/>
    <cellStyle name="20% - Accent1 9 4" xfId="512"/>
    <cellStyle name="20% - Accent1 9 40" xfId="513"/>
    <cellStyle name="20% - Accent1 9 41" xfId="514"/>
    <cellStyle name="20% - Accent1 9 5" xfId="515"/>
    <cellStyle name="20% - Accent1 9 6" xfId="516"/>
    <cellStyle name="20% - Accent1 9 7" xfId="517"/>
    <cellStyle name="20% - Accent1 9 8" xfId="518"/>
    <cellStyle name="20% - Accent1 9 9" xfId="519"/>
    <cellStyle name="20% - Accent2 10" xfId="520"/>
    <cellStyle name="20% - Accent2 10 10" xfId="521"/>
    <cellStyle name="20% - Accent2 10 11" xfId="522"/>
    <cellStyle name="20% - Accent2 10 12" xfId="523"/>
    <cellStyle name="20% - Accent2 10 13" xfId="524"/>
    <cellStyle name="20% - Accent2 10 14" xfId="525"/>
    <cellStyle name="20% - Accent2 10 15" xfId="526"/>
    <cellStyle name="20% - Accent2 10 16" xfId="527"/>
    <cellStyle name="20% - Accent2 10 17" xfId="528"/>
    <cellStyle name="20% - Accent2 10 18" xfId="529"/>
    <cellStyle name="20% - Accent2 10 19" xfId="530"/>
    <cellStyle name="20% - Accent2 10 2" xfId="531"/>
    <cellStyle name="20% - Accent2 10 20" xfId="532"/>
    <cellStyle name="20% - Accent2 10 21" xfId="533"/>
    <cellStyle name="20% - Accent2 10 22" xfId="534"/>
    <cellStyle name="20% - Accent2 10 23" xfId="535"/>
    <cellStyle name="20% - Accent2 10 24" xfId="536"/>
    <cellStyle name="20% - Accent2 10 25" xfId="537"/>
    <cellStyle name="20% - Accent2 10 26" xfId="538"/>
    <cellStyle name="20% - Accent2 10 27" xfId="539"/>
    <cellStyle name="20% - Accent2 10 28" xfId="540"/>
    <cellStyle name="20% - Accent2 10 29" xfId="541"/>
    <cellStyle name="20% - Accent2 10 3" xfId="542"/>
    <cellStyle name="20% - Accent2 10 30" xfId="543"/>
    <cellStyle name="20% - Accent2 10 31" xfId="544"/>
    <cellStyle name="20% - Accent2 10 32" xfId="545"/>
    <cellStyle name="20% - Accent2 10 33" xfId="546"/>
    <cellStyle name="20% - Accent2 10 34" xfId="547"/>
    <cellStyle name="20% - Accent2 10 35" xfId="548"/>
    <cellStyle name="20% - Accent2 10 36" xfId="549"/>
    <cellStyle name="20% - Accent2 10 37" xfId="550"/>
    <cellStyle name="20% - Accent2 10 38" xfId="551"/>
    <cellStyle name="20% - Accent2 10 39" xfId="552"/>
    <cellStyle name="20% - Accent2 10 4" xfId="553"/>
    <cellStyle name="20% - Accent2 10 40" xfId="554"/>
    <cellStyle name="20% - Accent2 10 41" xfId="555"/>
    <cellStyle name="20% - Accent2 10 5" xfId="556"/>
    <cellStyle name="20% - Accent2 10 6" xfId="557"/>
    <cellStyle name="20% - Accent2 10 7" xfId="558"/>
    <cellStyle name="20% - Accent2 10 8" xfId="559"/>
    <cellStyle name="20% - Accent2 10 9" xfId="560"/>
    <cellStyle name="20% - Accent2 11" xfId="561"/>
    <cellStyle name="20% - Accent2 11 10" xfId="562"/>
    <cellStyle name="20% - Accent2 11 11" xfId="563"/>
    <cellStyle name="20% - Accent2 11 12" xfId="564"/>
    <cellStyle name="20% - Accent2 11 13" xfId="565"/>
    <cellStyle name="20% - Accent2 11 14" xfId="566"/>
    <cellStyle name="20% - Accent2 11 15" xfId="567"/>
    <cellStyle name="20% - Accent2 11 16" xfId="568"/>
    <cellStyle name="20% - Accent2 11 17" xfId="569"/>
    <cellStyle name="20% - Accent2 11 18" xfId="570"/>
    <cellStyle name="20% - Accent2 11 19" xfId="571"/>
    <cellStyle name="20% - Accent2 11 2" xfId="572"/>
    <cellStyle name="20% - Accent2 11 20" xfId="573"/>
    <cellStyle name="20% - Accent2 11 21" xfId="574"/>
    <cellStyle name="20% - Accent2 11 22" xfId="575"/>
    <cellStyle name="20% - Accent2 11 23" xfId="576"/>
    <cellStyle name="20% - Accent2 11 24" xfId="577"/>
    <cellStyle name="20% - Accent2 11 25" xfId="578"/>
    <cellStyle name="20% - Accent2 11 26" xfId="579"/>
    <cellStyle name="20% - Accent2 11 27" xfId="580"/>
    <cellStyle name="20% - Accent2 11 28" xfId="581"/>
    <cellStyle name="20% - Accent2 11 29" xfId="582"/>
    <cellStyle name="20% - Accent2 11 3" xfId="583"/>
    <cellStyle name="20% - Accent2 11 30" xfId="584"/>
    <cellStyle name="20% - Accent2 11 31" xfId="585"/>
    <cellStyle name="20% - Accent2 11 32" xfId="586"/>
    <cellStyle name="20% - Accent2 11 33" xfId="587"/>
    <cellStyle name="20% - Accent2 11 34" xfId="588"/>
    <cellStyle name="20% - Accent2 11 35" xfId="589"/>
    <cellStyle name="20% - Accent2 11 36" xfId="590"/>
    <cellStyle name="20% - Accent2 11 37" xfId="591"/>
    <cellStyle name="20% - Accent2 11 38" xfId="592"/>
    <cellStyle name="20% - Accent2 11 39" xfId="593"/>
    <cellStyle name="20% - Accent2 11 4" xfId="594"/>
    <cellStyle name="20% - Accent2 11 40" xfId="595"/>
    <cellStyle name="20% - Accent2 11 41" xfId="596"/>
    <cellStyle name="20% - Accent2 11 5" xfId="597"/>
    <cellStyle name="20% - Accent2 11 6" xfId="598"/>
    <cellStyle name="20% - Accent2 11 7" xfId="599"/>
    <cellStyle name="20% - Accent2 11 8" xfId="600"/>
    <cellStyle name="20% - Accent2 11 9" xfId="601"/>
    <cellStyle name="20% - Accent2 12" xfId="602"/>
    <cellStyle name="20% - Accent2 12 10" xfId="603"/>
    <cellStyle name="20% - Accent2 12 11" xfId="604"/>
    <cellStyle name="20% - Accent2 12 12" xfId="605"/>
    <cellStyle name="20% - Accent2 12 13" xfId="606"/>
    <cellStyle name="20% - Accent2 12 14" xfId="607"/>
    <cellStyle name="20% - Accent2 12 15" xfId="608"/>
    <cellStyle name="20% - Accent2 12 16" xfId="609"/>
    <cellStyle name="20% - Accent2 12 17" xfId="610"/>
    <cellStyle name="20% - Accent2 12 18" xfId="611"/>
    <cellStyle name="20% - Accent2 12 19" xfId="612"/>
    <cellStyle name="20% - Accent2 12 2" xfId="613"/>
    <cellStyle name="20% - Accent2 12 20" xfId="614"/>
    <cellStyle name="20% - Accent2 12 21" xfId="615"/>
    <cellStyle name="20% - Accent2 12 22" xfId="616"/>
    <cellStyle name="20% - Accent2 12 23" xfId="617"/>
    <cellStyle name="20% - Accent2 12 24" xfId="618"/>
    <cellStyle name="20% - Accent2 12 25" xfId="619"/>
    <cellStyle name="20% - Accent2 12 26" xfId="620"/>
    <cellStyle name="20% - Accent2 12 27" xfId="621"/>
    <cellStyle name="20% - Accent2 12 28" xfId="622"/>
    <cellStyle name="20% - Accent2 12 29" xfId="623"/>
    <cellStyle name="20% - Accent2 12 3" xfId="624"/>
    <cellStyle name="20% - Accent2 12 30" xfId="625"/>
    <cellStyle name="20% - Accent2 12 31" xfId="626"/>
    <cellStyle name="20% - Accent2 12 32" xfId="627"/>
    <cellStyle name="20% - Accent2 12 33" xfId="628"/>
    <cellStyle name="20% - Accent2 12 34" xfId="629"/>
    <cellStyle name="20% - Accent2 12 35" xfId="630"/>
    <cellStyle name="20% - Accent2 12 36" xfId="631"/>
    <cellStyle name="20% - Accent2 12 37" xfId="632"/>
    <cellStyle name="20% - Accent2 12 38" xfId="633"/>
    <cellStyle name="20% - Accent2 12 39" xfId="634"/>
    <cellStyle name="20% - Accent2 12 4" xfId="635"/>
    <cellStyle name="20% - Accent2 12 40" xfId="636"/>
    <cellStyle name="20% - Accent2 12 41" xfId="637"/>
    <cellStyle name="20% - Accent2 12 5" xfId="638"/>
    <cellStyle name="20% - Accent2 12 6" xfId="639"/>
    <cellStyle name="20% - Accent2 12 7" xfId="640"/>
    <cellStyle name="20% - Accent2 12 8" xfId="641"/>
    <cellStyle name="20% - Accent2 12 9" xfId="642"/>
    <cellStyle name="20% - Accent2 13" xfId="643"/>
    <cellStyle name="20% - Accent2 14" xfId="644"/>
    <cellStyle name="20% - Accent2 14 2" xfId="645"/>
    <cellStyle name="20% - Accent2 15" xfId="646"/>
    <cellStyle name="20% - Accent2 16" xfId="647"/>
    <cellStyle name="20% - Accent2 2" xfId="648"/>
    <cellStyle name="20% - Accent2 2 10" xfId="649"/>
    <cellStyle name="20% - Accent2 2 11" xfId="650"/>
    <cellStyle name="20% - Accent2 2 12" xfId="651"/>
    <cellStyle name="20% - Accent2 2 13" xfId="652"/>
    <cellStyle name="20% - Accent2 2 14" xfId="653"/>
    <cellStyle name="20% - Accent2 2 15" xfId="654"/>
    <cellStyle name="20% - Accent2 2 16" xfId="655"/>
    <cellStyle name="20% - Accent2 2 17" xfId="656"/>
    <cellStyle name="20% - Accent2 2 18" xfId="657"/>
    <cellStyle name="20% - Accent2 2 19" xfId="658"/>
    <cellStyle name="20% - Accent2 2 2" xfId="659"/>
    <cellStyle name="20% - Accent2 2 2 2" xfId="660"/>
    <cellStyle name="20% - Accent2 2 2 2 2" xfId="661"/>
    <cellStyle name="20% - Accent2 2 2 3" xfId="662"/>
    <cellStyle name="20% - Accent2 2 2 4" xfId="663"/>
    <cellStyle name="20% - Accent2 2 2 5" xfId="664"/>
    <cellStyle name="20% - Accent2 2 20" xfId="665"/>
    <cellStyle name="20% - Accent2 2 21" xfId="666"/>
    <cellStyle name="20% - Accent2 2 22" xfId="667"/>
    <cellStyle name="20% - Accent2 2 23" xfId="668"/>
    <cellStyle name="20% - Accent2 2 24" xfId="669"/>
    <cellStyle name="20% - Accent2 2 25" xfId="670"/>
    <cellStyle name="20% - Accent2 2 26" xfId="671"/>
    <cellStyle name="20% - Accent2 2 27" xfId="672"/>
    <cellStyle name="20% - Accent2 2 28" xfId="673"/>
    <cellStyle name="20% - Accent2 2 29" xfId="674"/>
    <cellStyle name="20% - Accent2 2 3" xfId="675"/>
    <cellStyle name="20% - Accent2 2 3 2" xfId="676"/>
    <cellStyle name="20% - Accent2 2 3 3" xfId="677"/>
    <cellStyle name="20% - Accent2 2 3 4" xfId="678"/>
    <cellStyle name="20% - Accent2 2 3 5" xfId="679"/>
    <cellStyle name="20% - Accent2 2 3 6" xfId="680"/>
    <cellStyle name="20% - Accent2 2 30" xfId="681"/>
    <cellStyle name="20% - Accent2 2 31" xfId="682"/>
    <cellStyle name="20% - Accent2 2 32" xfId="683"/>
    <cellStyle name="20% - Accent2 2 33" xfId="684"/>
    <cellStyle name="20% - Accent2 2 34" xfId="685"/>
    <cellStyle name="20% - Accent2 2 35" xfId="686"/>
    <cellStyle name="20% - Accent2 2 36" xfId="687"/>
    <cellStyle name="20% - Accent2 2 37" xfId="688"/>
    <cellStyle name="20% - Accent2 2 38" xfId="689"/>
    <cellStyle name="20% - Accent2 2 39" xfId="690"/>
    <cellStyle name="20% - Accent2 2 4" xfId="691"/>
    <cellStyle name="20% - Accent2 2 40" xfId="692"/>
    <cellStyle name="20% - Accent2 2 41" xfId="693"/>
    <cellStyle name="20% - Accent2 2 42" xfId="694"/>
    <cellStyle name="20% - Accent2 2 43" xfId="695"/>
    <cellStyle name="20% - Accent2 2 44" xfId="696"/>
    <cellStyle name="20% - Accent2 2 45" xfId="697"/>
    <cellStyle name="20% - Accent2 2 5" xfId="698"/>
    <cellStyle name="20% - Accent2 2 6" xfId="699"/>
    <cellStyle name="20% - Accent2 2 7" xfId="700"/>
    <cellStyle name="20% - Accent2 2 8" xfId="701"/>
    <cellStyle name="20% - Accent2 2 9" xfId="702"/>
    <cellStyle name="20% - Accent2 3" xfId="703"/>
    <cellStyle name="20% - Accent2 3 10" xfId="704"/>
    <cellStyle name="20% - Accent2 3 11" xfId="705"/>
    <cellStyle name="20% - Accent2 3 12" xfId="706"/>
    <cellStyle name="20% - Accent2 3 13" xfId="707"/>
    <cellStyle name="20% - Accent2 3 14" xfId="708"/>
    <cellStyle name="20% - Accent2 3 15" xfId="709"/>
    <cellStyle name="20% - Accent2 3 16" xfId="710"/>
    <cellStyle name="20% - Accent2 3 17" xfId="711"/>
    <cellStyle name="20% - Accent2 3 18" xfId="712"/>
    <cellStyle name="20% - Accent2 3 19" xfId="713"/>
    <cellStyle name="20% - Accent2 3 2" xfId="714"/>
    <cellStyle name="20% - Accent2 3 20" xfId="715"/>
    <cellStyle name="20% - Accent2 3 21" xfId="716"/>
    <cellStyle name="20% - Accent2 3 22" xfId="717"/>
    <cellStyle name="20% - Accent2 3 23" xfId="718"/>
    <cellStyle name="20% - Accent2 3 24" xfId="719"/>
    <cellStyle name="20% - Accent2 3 25" xfId="720"/>
    <cellStyle name="20% - Accent2 3 26" xfId="721"/>
    <cellStyle name="20% - Accent2 3 27" xfId="722"/>
    <cellStyle name="20% - Accent2 3 28" xfId="723"/>
    <cellStyle name="20% - Accent2 3 29" xfId="724"/>
    <cellStyle name="20% - Accent2 3 3" xfId="725"/>
    <cellStyle name="20% - Accent2 3 30" xfId="726"/>
    <cellStyle name="20% - Accent2 3 31" xfId="727"/>
    <cellStyle name="20% - Accent2 3 32" xfId="728"/>
    <cellStyle name="20% - Accent2 3 33" xfId="729"/>
    <cellStyle name="20% - Accent2 3 34" xfId="730"/>
    <cellStyle name="20% - Accent2 3 35" xfId="731"/>
    <cellStyle name="20% - Accent2 3 36" xfId="732"/>
    <cellStyle name="20% - Accent2 3 37" xfId="733"/>
    <cellStyle name="20% - Accent2 3 38" xfId="734"/>
    <cellStyle name="20% - Accent2 3 39" xfId="735"/>
    <cellStyle name="20% - Accent2 3 4" xfId="736"/>
    <cellStyle name="20% - Accent2 3 40" xfId="737"/>
    <cellStyle name="20% - Accent2 3 41" xfId="738"/>
    <cellStyle name="20% - Accent2 3 42" xfId="739"/>
    <cellStyle name="20% - Accent2 3 43" xfId="740"/>
    <cellStyle name="20% - Accent2 3 44" xfId="741"/>
    <cellStyle name="20% - Accent2 3 45" xfId="742"/>
    <cellStyle name="20% - Accent2 3 5" xfId="743"/>
    <cellStyle name="20% - Accent2 3 6" xfId="744"/>
    <cellStyle name="20% - Accent2 3 7" xfId="745"/>
    <cellStyle name="20% - Accent2 3 8" xfId="746"/>
    <cellStyle name="20% - Accent2 3 9" xfId="747"/>
    <cellStyle name="20% - Accent2 4" xfId="748"/>
    <cellStyle name="20% - Accent2 4 10" xfId="749"/>
    <cellStyle name="20% - Accent2 4 11" xfId="750"/>
    <cellStyle name="20% - Accent2 4 12" xfId="751"/>
    <cellStyle name="20% - Accent2 4 13" xfId="752"/>
    <cellStyle name="20% - Accent2 4 14" xfId="753"/>
    <cellStyle name="20% - Accent2 4 15" xfId="754"/>
    <cellStyle name="20% - Accent2 4 16" xfId="755"/>
    <cellStyle name="20% - Accent2 4 17" xfId="756"/>
    <cellStyle name="20% - Accent2 4 18" xfId="757"/>
    <cellStyle name="20% - Accent2 4 19" xfId="758"/>
    <cellStyle name="20% - Accent2 4 2" xfId="759"/>
    <cellStyle name="20% - Accent2 4 20" xfId="760"/>
    <cellStyle name="20% - Accent2 4 21" xfId="761"/>
    <cellStyle name="20% - Accent2 4 22" xfId="762"/>
    <cellStyle name="20% - Accent2 4 23" xfId="763"/>
    <cellStyle name="20% - Accent2 4 24" xfId="764"/>
    <cellStyle name="20% - Accent2 4 25" xfId="765"/>
    <cellStyle name="20% - Accent2 4 26" xfId="766"/>
    <cellStyle name="20% - Accent2 4 27" xfId="767"/>
    <cellStyle name="20% - Accent2 4 28" xfId="768"/>
    <cellStyle name="20% - Accent2 4 29" xfId="769"/>
    <cellStyle name="20% - Accent2 4 3" xfId="770"/>
    <cellStyle name="20% - Accent2 4 30" xfId="771"/>
    <cellStyle name="20% - Accent2 4 31" xfId="772"/>
    <cellStyle name="20% - Accent2 4 32" xfId="773"/>
    <cellStyle name="20% - Accent2 4 33" xfId="774"/>
    <cellStyle name="20% - Accent2 4 34" xfId="775"/>
    <cellStyle name="20% - Accent2 4 35" xfId="776"/>
    <cellStyle name="20% - Accent2 4 36" xfId="777"/>
    <cellStyle name="20% - Accent2 4 37" xfId="778"/>
    <cellStyle name="20% - Accent2 4 38" xfId="779"/>
    <cellStyle name="20% - Accent2 4 39" xfId="780"/>
    <cellStyle name="20% - Accent2 4 4" xfId="781"/>
    <cellStyle name="20% - Accent2 4 40" xfId="782"/>
    <cellStyle name="20% - Accent2 4 41" xfId="783"/>
    <cellStyle name="20% - Accent2 4 5" xfId="784"/>
    <cellStyle name="20% - Accent2 4 6" xfId="785"/>
    <cellStyle name="20% - Accent2 4 7" xfId="786"/>
    <cellStyle name="20% - Accent2 4 8" xfId="787"/>
    <cellStyle name="20% - Accent2 4 9" xfId="788"/>
    <cellStyle name="20% - Accent2 5" xfId="789"/>
    <cellStyle name="20% - Accent2 5 10" xfId="790"/>
    <cellStyle name="20% - Accent2 5 11" xfId="791"/>
    <cellStyle name="20% - Accent2 5 12" xfId="792"/>
    <cellStyle name="20% - Accent2 5 13" xfId="793"/>
    <cellStyle name="20% - Accent2 5 14" xfId="794"/>
    <cellStyle name="20% - Accent2 5 15" xfId="795"/>
    <cellStyle name="20% - Accent2 5 16" xfId="796"/>
    <cellStyle name="20% - Accent2 5 17" xfId="797"/>
    <cellStyle name="20% - Accent2 5 18" xfId="798"/>
    <cellStyle name="20% - Accent2 5 19" xfId="799"/>
    <cellStyle name="20% - Accent2 5 2" xfId="800"/>
    <cellStyle name="20% - Accent2 5 20" xfId="801"/>
    <cellStyle name="20% - Accent2 5 21" xfId="802"/>
    <cellStyle name="20% - Accent2 5 22" xfId="803"/>
    <cellStyle name="20% - Accent2 5 23" xfId="804"/>
    <cellStyle name="20% - Accent2 5 24" xfId="805"/>
    <cellStyle name="20% - Accent2 5 25" xfId="806"/>
    <cellStyle name="20% - Accent2 5 26" xfId="807"/>
    <cellStyle name="20% - Accent2 5 27" xfId="808"/>
    <cellStyle name="20% - Accent2 5 28" xfId="809"/>
    <cellStyle name="20% - Accent2 5 29" xfId="810"/>
    <cellStyle name="20% - Accent2 5 3" xfId="811"/>
    <cellStyle name="20% - Accent2 5 30" xfId="812"/>
    <cellStyle name="20% - Accent2 5 31" xfId="813"/>
    <cellStyle name="20% - Accent2 5 32" xfId="814"/>
    <cellStyle name="20% - Accent2 5 33" xfId="815"/>
    <cellStyle name="20% - Accent2 5 34" xfId="816"/>
    <cellStyle name="20% - Accent2 5 35" xfId="817"/>
    <cellStyle name="20% - Accent2 5 36" xfId="818"/>
    <cellStyle name="20% - Accent2 5 37" xfId="819"/>
    <cellStyle name="20% - Accent2 5 38" xfId="820"/>
    <cellStyle name="20% - Accent2 5 39" xfId="821"/>
    <cellStyle name="20% - Accent2 5 4" xfId="822"/>
    <cellStyle name="20% - Accent2 5 40" xfId="823"/>
    <cellStyle name="20% - Accent2 5 41" xfId="824"/>
    <cellStyle name="20% - Accent2 5 5" xfId="825"/>
    <cellStyle name="20% - Accent2 5 6" xfId="826"/>
    <cellStyle name="20% - Accent2 5 7" xfId="827"/>
    <cellStyle name="20% - Accent2 5 8" xfId="828"/>
    <cellStyle name="20% - Accent2 5 9" xfId="829"/>
    <cellStyle name="20% - Accent2 6" xfId="830"/>
    <cellStyle name="20% - Accent2 6 10" xfId="831"/>
    <cellStyle name="20% - Accent2 6 11" xfId="832"/>
    <cellStyle name="20% - Accent2 6 12" xfId="833"/>
    <cellStyle name="20% - Accent2 6 13" xfId="834"/>
    <cellStyle name="20% - Accent2 6 14" xfId="835"/>
    <cellStyle name="20% - Accent2 6 15" xfId="836"/>
    <cellStyle name="20% - Accent2 6 16" xfId="837"/>
    <cellStyle name="20% - Accent2 6 17" xfId="838"/>
    <cellStyle name="20% - Accent2 6 18" xfId="839"/>
    <cellStyle name="20% - Accent2 6 19" xfId="840"/>
    <cellStyle name="20% - Accent2 6 2" xfId="841"/>
    <cellStyle name="20% - Accent2 6 20" xfId="842"/>
    <cellStyle name="20% - Accent2 6 21" xfId="843"/>
    <cellStyle name="20% - Accent2 6 22" xfId="844"/>
    <cellStyle name="20% - Accent2 6 23" xfId="845"/>
    <cellStyle name="20% - Accent2 6 24" xfId="846"/>
    <cellStyle name="20% - Accent2 6 25" xfId="847"/>
    <cellStyle name="20% - Accent2 6 26" xfId="848"/>
    <cellStyle name="20% - Accent2 6 27" xfId="849"/>
    <cellStyle name="20% - Accent2 6 28" xfId="850"/>
    <cellStyle name="20% - Accent2 6 29" xfId="851"/>
    <cellStyle name="20% - Accent2 6 3" xfId="852"/>
    <cellStyle name="20% - Accent2 6 30" xfId="853"/>
    <cellStyle name="20% - Accent2 6 31" xfId="854"/>
    <cellStyle name="20% - Accent2 6 32" xfId="855"/>
    <cellStyle name="20% - Accent2 6 33" xfId="856"/>
    <cellStyle name="20% - Accent2 6 34" xfId="857"/>
    <cellStyle name="20% - Accent2 6 35" xfId="858"/>
    <cellStyle name="20% - Accent2 6 36" xfId="859"/>
    <cellStyle name="20% - Accent2 6 37" xfId="860"/>
    <cellStyle name="20% - Accent2 6 38" xfId="861"/>
    <cellStyle name="20% - Accent2 6 39" xfId="862"/>
    <cellStyle name="20% - Accent2 6 4" xfId="863"/>
    <cellStyle name="20% - Accent2 6 40" xfId="864"/>
    <cellStyle name="20% - Accent2 6 41" xfId="865"/>
    <cellStyle name="20% - Accent2 6 5" xfId="866"/>
    <cellStyle name="20% - Accent2 6 6" xfId="867"/>
    <cellStyle name="20% - Accent2 6 7" xfId="868"/>
    <cellStyle name="20% - Accent2 6 8" xfId="869"/>
    <cellStyle name="20% - Accent2 6 9" xfId="870"/>
    <cellStyle name="20% - Accent2 7" xfId="871"/>
    <cellStyle name="20% - Accent2 7 10" xfId="872"/>
    <cellStyle name="20% - Accent2 7 11" xfId="873"/>
    <cellStyle name="20% - Accent2 7 12" xfId="874"/>
    <cellStyle name="20% - Accent2 7 13" xfId="875"/>
    <cellStyle name="20% - Accent2 7 14" xfId="876"/>
    <cellStyle name="20% - Accent2 7 15" xfId="877"/>
    <cellStyle name="20% - Accent2 7 16" xfId="878"/>
    <cellStyle name="20% - Accent2 7 17" xfId="879"/>
    <cellStyle name="20% - Accent2 7 18" xfId="880"/>
    <cellStyle name="20% - Accent2 7 19" xfId="881"/>
    <cellStyle name="20% - Accent2 7 2" xfId="882"/>
    <cellStyle name="20% - Accent2 7 20" xfId="883"/>
    <cellStyle name="20% - Accent2 7 21" xfId="884"/>
    <cellStyle name="20% - Accent2 7 22" xfId="885"/>
    <cellStyle name="20% - Accent2 7 23" xfId="886"/>
    <cellStyle name="20% - Accent2 7 24" xfId="887"/>
    <cellStyle name="20% - Accent2 7 25" xfId="888"/>
    <cellStyle name="20% - Accent2 7 26" xfId="889"/>
    <cellStyle name="20% - Accent2 7 27" xfId="890"/>
    <cellStyle name="20% - Accent2 7 28" xfId="891"/>
    <cellStyle name="20% - Accent2 7 29" xfId="892"/>
    <cellStyle name="20% - Accent2 7 3" xfId="893"/>
    <cellStyle name="20% - Accent2 7 30" xfId="894"/>
    <cellStyle name="20% - Accent2 7 31" xfId="895"/>
    <cellStyle name="20% - Accent2 7 32" xfId="896"/>
    <cellStyle name="20% - Accent2 7 33" xfId="897"/>
    <cellStyle name="20% - Accent2 7 34" xfId="898"/>
    <cellStyle name="20% - Accent2 7 35" xfId="899"/>
    <cellStyle name="20% - Accent2 7 36" xfId="900"/>
    <cellStyle name="20% - Accent2 7 37" xfId="901"/>
    <cellStyle name="20% - Accent2 7 38" xfId="902"/>
    <cellStyle name="20% - Accent2 7 39" xfId="903"/>
    <cellStyle name="20% - Accent2 7 4" xfId="904"/>
    <cellStyle name="20% - Accent2 7 40" xfId="905"/>
    <cellStyle name="20% - Accent2 7 41" xfId="906"/>
    <cellStyle name="20% - Accent2 7 5" xfId="907"/>
    <cellStyle name="20% - Accent2 7 6" xfId="908"/>
    <cellStyle name="20% - Accent2 7 7" xfId="909"/>
    <cellStyle name="20% - Accent2 7 8" xfId="910"/>
    <cellStyle name="20% - Accent2 7 9" xfId="911"/>
    <cellStyle name="20% - Accent2 8" xfId="912"/>
    <cellStyle name="20% - Accent2 8 10" xfId="913"/>
    <cellStyle name="20% - Accent2 8 11" xfId="914"/>
    <cellStyle name="20% - Accent2 8 12" xfId="915"/>
    <cellStyle name="20% - Accent2 8 13" xfId="916"/>
    <cellStyle name="20% - Accent2 8 14" xfId="917"/>
    <cellStyle name="20% - Accent2 8 15" xfId="918"/>
    <cellStyle name="20% - Accent2 8 16" xfId="919"/>
    <cellStyle name="20% - Accent2 8 17" xfId="920"/>
    <cellStyle name="20% - Accent2 8 18" xfId="921"/>
    <cellStyle name="20% - Accent2 8 19" xfId="922"/>
    <cellStyle name="20% - Accent2 8 2" xfId="923"/>
    <cellStyle name="20% - Accent2 8 20" xfId="924"/>
    <cellStyle name="20% - Accent2 8 21" xfId="925"/>
    <cellStyle name="20% - Accent2 8 22" xfId="926"/>
    <cellStyle name="20% - Accent2 8 23" xfId="927"/>
    <cellStyle name="20% - Accent2 8 24" xfId="928"/>
    <cellStyle name="20% - Accent2 8 25" xfId="929"/>
    <cellStyle name="20% - Accent2 8 26" xfId="930"/>
    <cellStyle name="20% - Accent2 8 27" xfId="931"/>
    <cellStyle name="20% - Accent2 8 28" xfId="932"/>
    <cellStyle name="20% - Accent2 8 29" xfId="933"/>
    <cellStyle name="20% - Accent2 8 3" xfId="934"/>
    <cellStyle name="20% - Accent2 8 30" xfId="935"/>
    <cellStyle name="20% - Accent2 8 31" xfId="936"/>
    <cellStyle name="20% - Accent2 8 32" xfId="937"/>
    <cellStyle name="20% - Accent2 8 33" xfId="938"/>
    <cellStyle name="20% - Accent2 8 34" xfId="939"/>
    <cellStyle name="20% - Accent2 8 35" xfId="940"/>
    <cellStyle name="20% - Accent2 8 36" xfId="941"/>
    <cellStyle name="20% - Accent2 8 37" xfId="942"/>
    <cellStyle name="20% - Accent2 8 38" xfId="943"/>
    <cellStyle name="20% - Accent2 8 39" xfId="944"/>
    <cellStyle name="20% - Accent2 8 4" xfId="945"/>
    <cellStyle name="20% - Accent2 8 40" xfId="946"/>
    <cellStyle name="20% - Accent2 8 41" xfId="947"/>
    <cellStyle name="20% - Accent2 8 5" xfId="948"/>
    <cellStyle name="20% - Accent2 8 6" xfId="949"/>
    <cellStyle name="20% - Accent2 8 7" xfId="950"/>
    <cellStyle name="20% - Accent2 8 8" xfId="951"/>
    <cellStyle name="20% - Accent2 8 9" xfId="952"/>
    <cellStyle name="20% - Accent2 9" xfId="953"/>
    <cellStyle name="20% - Accent2 9 10" xfId="954"/>
    <cellStyle name="20% - Accent2 9 11" xfId="955"/>
    <cellStyle name="20% - Accent2 9 12" xfId="956"/>
    <cellStyle name="20% - Accent2 9 13" xfId="957"/>
    <cellStyle name="20% - Accent2 9 14" xfId="958"/>
    <cellStyle name="20% - Accent2 9 15" xfId="959"/>
    <cellStyle name="20% - Accent2 9 16" xfId="960"/>
    <cellStyle name="20% - Accent2 9 17" xfId="961"/>
    <cellStyle name="20% - Accent2 9 18" xfId="962"/>
    <cellStyle name="20% - Accent2 9 19" xfId="963"/>
    <cellStyle name="20% - Accent2 9 2" xfId="964"/>
    <cellStyle name="20% - Accent2 9 20" xfId="965"/>
    <cellStyle name="20% - Accent2 9 21" xfId="966"/>
    <cellStyle name="20% - Accent2 9 22" xfId="967"/>
    <cellStyle name="20% - Accent2 9 23" xfId="968"/>
    <cellStyle name="20% - Accent2 9 24" xfId="969"/>
    <cellStyle name="20% - Accent2 9 25" xfId="970"/>
    <cellStyle name="20% - Accent2 9 26" xfId="971"/>
    <cellStyle name="20% - Accent2 9 27" xfId="972"/>
    <cellStyle name="20% - Accent2 9 28" xfId="973"/>
    <cellStyle name="20% - Accent2 9 29" xfId="974"/>
    <cellStyle name="20% - Accent2 9 3" xfId="975"/>
    <cellStyle name="20% - Accent2 9 30" xfId="976"/>
    <cellStyle name="20% - Accent2 9 31" xfId="977"/>
    <cellStyle name="20% - Accent2 9 32" xfId="978"/>
    <cellStyle name="20% - Accent2 9 33" xfId="979"/>
    <cellStyle name="20% - Accent2 9 34" xfId="980"/>
    <cellStyle name="20% - Accent2 9 35" xfId="981"/>
    <cellStyle name="20% - Accent2 9 36" xfId="982"/>
    <cellStyle name="20% - Accent2 9 37" xfId="983"/>
    <cellStyle name="20% - Accent2 9 38" xfId="984"/>
    <cellStyle name="20% - Accent2 9 39" xfId="985"/>
    <cellStyle name="20% - Accent2 9 4" xfId="986"/>
    <cellStyle name="20% - Accent2 9 40" xfId="987"/>
    <cellStyle name="20% - Accent2 9 41" xfId="988"/>
    <cellStyle name="20% - Accent2 9 5" xfId="989"/>
    <cellStyle name="20% - Accent2 9 6" xfId="990"/>
    <cellStyle name="20% - Accent2 9 7" xfId="991"/>
    <cellStyle name="20% - Accent2 9 8" xfId="992"/>
    <cellStyle name="20% - Accent2 9 9" xfId="993"/>
    <cellStyle name="20% - Accent3 10" xfId="994"/>
    <cellStyle name="20% - Accent3 10 10" xfId="995"/>
    <cellStyle name="20% - Accent3 10 11" xfId="996"/>
    <cellStyle name="20% - Accent3 10 12" xfId="997"/>
    <cellStyle name="20% - Accent3 10 13" xfId="998"/>
    <cellStyle name="20% - Accent3 10 14" xfId="999"/>
    <cellStyle name="20% - Accent3 10 15" xfId="1000"/>
    <cellStyle name="20% - Accent3 10 16" xfId="1001"/>
    <cellStyle name="20% - Accent3 10 17" xfId="1002"/>
    <cellStyle name="20% - Accent3 10 18" xfId="1003"/>
    <cellStyle name="20% - Accent3 10 19" xfId="1004"/>
    <cellStyle name="20% - Accent3 10 2" xfId="1005"/>
    <cellStyle name="20% - Accent3 10 20" xfId="1006"/>
    <cellStyle name="20% - Accent3 10 21" xfId="1007"/>
    <cellStyle name="20% - Accent3 10 22" xfId="1008"/>
    <cellStyle name="20% - Accent3 10 23" xfId="1009"/>
    <cellStyle name="20% - Accent3 10 24" xfId="1010"/>
    <cellStyle name="20% - Accent3 10 25" xfId="1011"/>
    <cellStyle name="20% - Accent3 10 26" xfId="1012"/>
    <cellStyle name="20% - Accent3 10 27" xfId="1013"/>
    <cellStyle name="20% - Accent3 10 28" xfId="1014"/>
    <cellStyle name="20% - Accent3 10 29" xfId="1015"/>
    <cellStyle name="20% - Accent3 10 3" xfId="1016"/>
    <cellStyle name="20% - Accent3 10 30" xfId="1017"/>
    <cellStyle name="20% - Accent3 10 31" xfId="1018"/>
    <cellStyle name="20% - Accent3 10 32" xfId="1019"/>
    <cellStyle name="20% - Accent3 10 33" xfId="1020"/>
    <cellStyle name="20% - Accent3 10 34" xfId="1021"/>
    <cellStyle name="20% - Accent3 10 35" xfId="1022"/>
    <cellStyle name="20% - Accent3 10 36" xfId="1023"/>
    <cellStyle name="20% - Accent3 10 37" xfId="1024"/>
    <cellStyle name="20% - Accent3 10 38" xfId="1025"/>
    <cellStyle name="20% - Accent3 10 39" xfId="1026"/>
    <cellStyle name="20% - Accent3 10 4" xfId="1027"/>
    <cellStyle name="20% - Accent3 10 40" xfId="1028"/>
    <cellStyle name="20% - Accent3 10 41" xfId="1029"/>
    <cellStyle name="20% - Accent3 10 5" xfId="1030"/>
    <cellStyle name="20% - Accent3 10 6" xfId="1031"/>
    <cellStyle name="20% - Accent3 10 7" xfId="1032"/>
    <cellStyle name="20% - Accent3 10 8" xfId="1033"/>
    <cellStyle name="20% - Accent3 10 9" xfId="1034"/>
    <cellStyle name="20% - Accent3 11" xfId="1035"/>
    <cellStyle name="20% - Accent3 11 10" xfId="1036"/>
    <cellStyle name="20% - Accent3 11 11" xfId="1037"/>
    <cellStyle name="20% - Accent3 11 12" xfId="1038"/>
    <cellStyle name="20% - Accent3 11 13" xfId="1039"/>
    <cellStyle name="20% - Accent3 11 14" xfId="1040"/>
    <cellStyle name="20% - Accent3 11 15" xfId="1041"/>
    <cellStyle name="20% - Accent3 11 16" xfId="1042"/>
    <cellStyle name="20% - Accent3 11 17" xfId="1043"/>
    <cellStyle name="20% - Accent3 11 18" xfId="1044"/>
    <cellStyle name="20% - Accent3 11 19" xfId="1045"/>
    <cellStyle name="20% - Accent3 11 2" xfId="1046"/>
    <cellStyle name="20% - Accent3 11 20" xfId="1047"/>
    <cellStyle name="20% - Accent3 11 21" xfId="1048"/>
    <cellStyle name="20% - Accent3 11 22" xfId="1049"/>
    <cellStyle name="20% - Accent3 11 23" xfId="1050"/>
    <cellStyle name="20% - Accent3 11 24" xfId="1051"/>
    <cellStyle name="20% - Accent3 11 25" xfId="1052"/>
    <cellStyle name="20% - Accent3 11 26" xfId="1053"/>
    <cellStyle name="20% - Accent3 11 27" xfId="1054"/>
    <cellStyle name="20% - Accent3 11 28" xfId="1055"/>
    <cellStyle name="20% - Accent3 11 29" xfId="1056"/>
    <cellStyle name="20% - Accent3 11 3" xfId="1057"/>
    <cellStyle name="20% - Accent3 11 30" xfId="1058"/>
    <cellStyle name="20% - Accent3 11 31" xfId="1059"/>
    <cellStyle name="20% - Accent3 11 32" xfId="1060"/>
    <cellStyle name="20% - Accent3 11 33" xfId="1061"/>
    <cellStyle name="20% - Accent3 11 34" xfId="1062"/>
    <cellStyle name="20% - Accent3 11 35" xfId="1063"/>
    <cellStyle name="20% - Accent3 11 36" xfId="1064"/>
    <cellStyle name="20% - Accent3 11 37" xfId="1065"/>
    <cellStyle name="20% - Accent3 11 38" xfId="1066"/>
    <cellStyle name="20% - Accent3 11 39" xfId="1067"/>
    <cellStyle name="20% - Accent3 11 4" xfId="1068"/>
    <cellStyle name="20% - Accent3 11 40" xfId="1069"/>
    <cellStyle name="20% - Accent3 11 41" xfId="1070"/>
    <cellStyle name="20% - Accent3 11 5" xfId="1071"/>
    <cellStyle name="20% - Accent3 11 6" xfId="1072"/>
    <cellStyle name="20% - Accent3 11 7" xfId="1073"/>
    <cellStyle name="20% - Accent3 11 8" xfId="1074"/>
    <cellStyle name="20% - Accent3 11 9" xfId="1075"/>
    <cellStyle name="20% - Accent3 12" xfId="1076"/>
    <cellStyle name="20% - Accent3 12 10" xfId="1077"/>
    <cellStyle name="20% - Accent3 12 11" xfId="1078"/>
    <cellStyle name="20% - Accent3 12 12" xfId="1079"/>
    <cellStyle name="20% - Accent3 12 13" xfId="1080"/>
    <cellStyle name="20% - Accent3 12 14" xfId="1081"/>
    <cellStyle name="20% - Accent3 12 15" xfId="1082"/>
    <cellStyle name="20% - Accent3 12 16" xfId="1083"/>
    <cellStyle name="20% - Accent3 12 17" xfId="1084"/>
    <cellStyle name="20% - Accent3 12 18" xfId="1085"/>
    <cellStyle name="20% - Accent3 12 19" xfId="1086"/>
    <cellStyle name="20% - Accent3 12 2" xfId="1087"/>
    <cellStyle name="20% - Accent3 12 20" xfId="1088"/>
    <cellStyle name="20% - Accent3 12 21" xfId="1089"/>
    <cellStyle name="20% - Accent3 12 22" xfId="1090"/>
    <cellStyle name="20% - Accent3 12 23" xfId="1091"/>
    <cellStyle name="20% - Accent3 12 24" xfId="1092"/>
    <cellStyle name="20% - Accent3 12 25" xfId="1093"/>
    <cellStyle name="20% - Accent3 12 26" xfId="1094"/>
    <cellStyle name="20% - Accent3 12 27" xfId="1095"/>
    <cellStyle name="20% - Accent3 12 28" xfId="1096"/>
    <cellStyle name="20% - Accent3 12 29" xfId="1097"/>
    <cellStyle name="20% - Accent3 12 3" xfId="1098"/>
    <cellStyle name="20% - Accent3 12 30" xfId="1099"/>
    <cellStyle name="20% - Accent3 12 31" xfId="1100"/>
    <cellStyle name="20% - Accent3 12 32" xfId="1101"/>
    <cellStyle name="20% - Accent3 12 33" xfId="1102"/>
    <cellStyle name="20% - Accent3 12 34" xfId="1103"/>
    <cellStyle name="20% - Accent3 12 35" xfId="1104"/>
    <cellStyle name="20% - Accent3 12 36" xfId="1105"/>
    <cellStyle name="20% - Accent3 12 37" xfId="1106"/>
    <cellStyle name="20% - Accent3 12 38" xfId="1107"/>
    <cellStyle name="20% - Accent3 12 39" xfId="1108"/>
    <cellStyle name="20% - Accent3 12 4" xfId="1109"/>
    <cellStyle name="20% - Accent3 12 40" xfId="1110"/>
    <cellStyle name="20% - Accent3 12 41" xfId="1111"/>
    <cellStyle name="20% - Accent3 12 5" xfId="1112"/>
    <cellStyle name="20% - Accent3 12 6" xfId="1113"/>
    <cellStyle name="20% - Accent3 12 7" xfId="1114"/>
    <cellStyle name="20% - Accent3 12 8" xfId="1115"/>
    <cellStyle name="20% - Accent3 12 9" xfId="1116"/>
    <cellStyle name="20% - Accent3 13" xfId="1117"/>
    <cellStyle name="20% - Accent3 14" xfId="1118"/>
    <cellStyle name="20% - Accent3 14 2" xfId="1119"/>
    <cellStyle name="20% - Accent3 15" xfId="1120"/>
    <cellStyle name="20% - Accent3 16" xfId="1121"/>
    <cellStyle name="20% - Accent3 2" xfId="1122"/>
    <cellStyle name="20% - Accent3 2 10" xfId="1123"/>
    <cellStyle name="20% - Accent3 2 11" xfId="1124"/>
    <cellStyle name="20% - Accent3 2 12" xfId="1125"/>
    <cellStyle name="20% - Accent3 2 13" xfId="1126"/>
    <cellStyle name="20% - Accent3 2 14" xfId="1127"/>
    <cellStyle name="20% - Accent3 2 15" xfId="1128"/>
    <cellStyle name="20% - Accent3 2 16" xfId="1129"/>
    <cellStyle name="20% - Accent3 2 17" xfId="1130"/>
    <cellStyle name="20% - Accent3 2 18" xfId="1131"/>
    <cellStyle name="20% - Accent3 2 19" xfId="1132"/>
    <cellStyle name="20% - Accent3 2 2" xfId="1133"/>
    <cellStyle name="20% - Accent3 2 2 2" xfId="1134"/>
    <cellStyle name="20% - Accent3 2 2 2 2" xfId="1135"/>
    <cellStyle name="20% - Accent3 2 2 3" xfId="1136"/>
    <cellStyle name="20% - Accent3 2 2 4" xfId="1137"/>
    <cellStyle name="20% - Accent3 2 2 5" xfId="1138"/>
    <cellStyle name="20% - Accent3 2 20" xfId="1139"/>
    <cellStyle name="20% - Accent3 2 21" xfId="1140"/>
    <cellStyle name="20% - Accent3 2 22" xfId="1141"/>
    <cellStyle name="20% - Accent3 2 23" xfId="1142"/>
    <cellStyle name="20% - Accent3 2 24" xfId="1143"/>
    <cellStyle name="20% - Accent3 2 25" xfId="1144"/>
    <cellStyle name="20% - Accent3 2 26" xfId="1145"/>
    <cellStyle name="20% - Accent3 2 27" xfId="1146"/>
    <cellStyle name="20% - Accent3 2 28" xfId="1147"/>
    <cellStyle name="20% - Accent3 2 29" xfId="1148"/>
    <cellStyle name="20% - Accent3 2 3" xfId="1149"/>
    <cellStyle name="20% - Accent3 2 3 2" xfId="1150"/>
    <cellStyle name="20% - Accent3 2 3 3" xfId="1151"/>
    <cellStyle name="20% - Accent3 2 3 4" xfId="1152"/>
    <cellStyle name="20% - Accent3 2 3 5" xfId="1153"/>
    <cellStyle name="20% - Accent3 2 3 6" xfId="1154"/>
    <cellStyle name="20% - Accent3 2 30" xfId="1155"/>
    <cellStyle name="20% - Accent3 2 31" xfId="1156"/>
    <cellStyle name="20% - Accent3 2 32" xfId="1157"/>
    <cellStyle name="20% - Accent3 2 33" xfId="1158"/>
    <cellStyle name="20% - Accent3 2 34" xfId="1159"/>
    <cellStyle name="20% - Accent3 2 35" xfId="1160"/>
    <cellStyle name="20% - Accent3 2 36" xfId="1161"/>
    <cellStyle name="20% - Accent3 2 37" xfId="1162"/>
    <cellStyle name="20% - Accent3 2 38" xfId="1163"/>
    <cellStyle name="20% - Accent3 2 39" xfId="1164"/>
    <cellStyle name="20% - Accent3 2 4" xfId="1165"/>
    <cellStyle name="20% - Accent3 2 40" xfId="1166"/>
    <cellStyle name="20% - Accent3 2 41" xfId="1167"/>
    <cellStyle name="20% - Accent3 2 42" xfId="1168"/>
    <cellStyle name="20% - Accent3 2 43" xfId="1169"/>
    <cellStyle name="20% - Accent3 2 44" xfId="1170"/>
    <cellStyle name="20% - Accent3 2 45" xfId="1171"/>
    <cellStyle name="20% - Accent3 2 5" xfId="1172"/>
    <cellStyle name="20% - Accent3 2 6" xfId="1173"/>
    <cellStyle name="20% - Accent3 2 7" xfId="1174"/>
    <cellStyle name="20% - Accent3 2 8" xfId="1175"/>
    <cellStyle name="20% - Accent3 2 9" xfId="1176"/>
    <cellStyle name="20% - Accent3 3" xfId="1177"/>
    <cellStyle name="20% - Accent3 3 10" xfId="1178"/>
    <cellStyle name="20% - Accent3 3 11" xfId="1179"/>
    <cellStyle name="20% - Accent3 3 12" xfId="1180"/>
    <cellStyle name="20% - Accent3 3 13" xfId="1181"/>
    <cellStyle name="20% - Accent3 3 14" xfId="1182"/>
    <cellStyle name="20% - Accent3 3 15" xfId="1183"/>
    <cellStyle name="20% - Accent3 3 16" xfId="1184"/>
    <cellStyle name="20% - Accent3 3 17" xfId="1185"/>
    <cellStyle name="20% - Accent3 3 18" xfId="1186"/>
    <cellStyle name="20% - Accent3 3 19" xfId="1187"/>
    <cellStyle name="20% - Accent3 3 2" xfId="1188"/>
    <cellStyle name="20% - Accent3 3 20" xfId="1189"/>
    <cellStyle name="20% - Accent3 3 21" xfId="1190"/>
    <cellStyle name="20% - Accent3 3 22" xfId="1191"/>
    <cellStyle name="20% - Accent3 3 23" xfId="1192"/>
    <cellStyle name="20% - Accent3 3 24" xfId="1193"/>
    <cellStyle name="20% - Accent3 3 25" xfId="1194"/>
    <cellStyle name="20% - Accent3 3 26" xfId="1195"/>
    <cellStyle name="20% - Accent3 3 27" xfId="1196"/>
    <cellStyle name="20% - Accent3 3 28" xfId="1197"/>
    <cellStyle name="20% - Accent3 3 29" xfId="1198"/>
    <cellStyle name="20% - Accent3 3 3" xfId="1199"/>
    <cellStyle name="20% - Accent3 3 30" xfId="1200"/>
    <cellStyle name="20% - Accent3 3 31" xfId="1201"/>
    <cellStyle name="20% - Accent3 3 32" xfId="1202"/>
    <cellStyle name="20% - Accent3 3 33" xfId="1203"/>
    <cellStyle name="20% - Accent3 3 34" xfId="1204"/>
    <cellStyle name="20% - Accent3 3 35" xfId="1205"/>
    <cellStyle name="20% - Accent3 3 36" xfId="1206"/>
    <cellStyle name="20% - Accent3 3 37" xfId="1207"/>
    <cellStyle name="20% - Accent3 3 38" xfId="1208"/>
    <cellStyle name="20% - Accent3 3 39" xfId="1209"/>
    <cellStyle name="20% - Accent3 3 4" xfId="1210"/>
    <cellStyle name="20% - Accent3 3 40" xfId="1211"/>
    <cellStyle name="20% - Accent3 3 41" xfId="1212"/>
    <cellStyle name="20% - Accent3 3 42" xfId="1213"/>
    <cellStyle name="20% - Accent3 3 43" xfId="1214"/>
    <cellStyle name="20% - Accent3 3 44" xfId="1215"/>
    <cellStyle name="20% - Accent3 3 45" xfId="1216"/>
    <cellStyle name="20% - Accent3 3 5" xfId="1217"/>
    <cellStyle name="20% - Accent3 3 6" xfId="1218"/>
    <cellStyle name="20% - Accent3 3 7" xfId="1219"/>
    <cellStyle name="20% - Accent3 3 8" xfId="1220"/>
    <cellStyle name="20% - Accent3 3 9" xfId="1221"/>
    <cellStyle name="20% - Accent3 4" xfId="1222"/>
    <cellStyle name="20% - Accent3 4 10" xfId="1223"/>
    <cellStyle name="20% - Accent3 4 11" xfId="1224"/>
    <cellStyle name="20% - Accent3 4 12" xfId="1225"/>
    <cellStyle name="20% - Accent3 4 13" xfId="1226"/>
    <cellStyle name="20% - Accent3 4 14" xfId="1227"/>
    <cellStyle name="20% - Accent3 4 15" xfId="1228"/>
    <cellStyle name="20% - Accent3 4 16" xfId="1229"/>
    <cellStyle name="20% - Accent3 4 17" xfId="1230"/>
    <cellStyle name="20% - Accent3 4 18" xfId="1231"/>
    <cellStyle name="20% - Accent3 4 19" xfId="1232"/>
    <cellStyle name="20% - Accent3 4 2" xfId="1233"/>
    <cellStyle name="20% - Accent3 4 20" xfId="1234"/>
    <cellStyle name="20% - Accent3 4 21" xfId="1235"/>
    <cellStyle name="20% - Accent3 4 22" xfId="1236"/>
    <cellStyle name="20% - Accent3 4 23" xfId="1237"/>
    <cellStyle name="20% - Accent3 4 24" xfId="1238"/>
    <cellStyle name="20% - Accent3 4 25" xfId="1239"/>
    <cellStyle name="20% - Accent3 4 26" xfId="1240"/>
    <cellStyle name="20% - Accent3 4 27" xfId="1241"/>
    <cellStyle name="20% - Accent3 4 28" xfId="1242"/>
    <cellStyle name="20% - Accent3 4 29" xfId="1243"/>
    <cellStyle name="20% - Accent3 4 3" xfId="1244"/>
    <cellStyle name="20% - Accent3 4 30" xfId="1245"/>
    <cellStyle name="20% - Accent3 4 31" xfId="1246"/>
    <cellStyle name="20% - Accent3 4 32" xfId="1247"/>
    <cellStyle name="20% - Accent3 4 33" xfId="1248"/>
    <cellStyle name="20% - Accent3 4 34" xfId="1249"/>
    <cellStyle name="20% - Accent3 4 35" xfId="1250"/>
    <cellStyle name="20% - Accent3 4 36" xfId="1251"/>
    <cellStyle name="20% - Accent3 4 37" xfId="1252"/>
    <cellStyle name="20% - Accent3 4 38" xfId="1253"/>
    <cellStyle name="20% - Accent3 4 39" xfId="1254"/>
    <cellStyle name="20% - Accent3 4 4" xfId="1255"/>
    <cellStyle name="20% - Accent3 4 40" xfId="1256"/>
    <cellStyle name="20% - Accent3 4 41" xfId="1257"/>
    <cellStyle name="20% - Accent3 4 5" xfId="1258"/>
    <cellStyle name="20% - Accent3 4 6" xfId="1259"/>
    <cellStyle name="20% - Accent3 4 7" xfId="1260"/>
    <cellStyle name="20% - Accent3 4 8" xfId="1261"/>
    <cellStyle name="20% - Accent3 4 9" xfId="1262"/>
    <cellStyle name="20% - Accent3 5" xfId="1263"/>
    <cellStyle name="20% - Accent3 5 10" xfId="1264"/>
    <cellStyle name="20% - Accent3 5 11" xfId="1265"/>
    <cellStyle name="20% - Accent3 5 12" xfId="1266"/>
    <cellStyle name="20% - Accent3 5 13" xfId="1267"/>
    <cellStyle name="20% - Accent3 5 14" xfId="1268"/>
    <cellStyle name="20% - Accent3 5 15" xfId="1269"/>
    <cellStyle name="20% - Accent3 5 16" xfId="1270"/>
    <cellStyle name="20% - Accent3 5 17" xfId="1271"/>
    <cellStyle name="20% - Accent3 5 18" xfId="1272"/>
    <cellStyle name="20% - Accent3 5 19" xfId="1273"/>
    <cellStyle name="20% - Accent3 5 2" xfId="1274"/>
    <cellStyle name="20% - Accent3 5 20" xfId="1275"/>
    <cellStyle name="20% - Accent3 5 21" xfId="1276"/>
    <cellStyle name="20% - Accent3 5 22" xfId="1277"/>
    <cellStyle name="20% - Accent3 5 23" xfId="1278"/>
    <cellStyle name="20% - Accent3 5 24" xfId="1279"/>
    <cellStyle name="20% - Accent3 5 25" xfId="1280"/>
    <cellStyle name="20% - Accent3 5 26" xfId="1281"/>
    <cellStyle name="20% - Accent3 5 27" xfId="1282"/>
    <cellStyle name="20% - Accent3 5 28" xfId="1283"/>
    <cellStyle name="20% - Accent3 5 29" xfId="1284"/>
    <cellStyle name="20% - Accent3 5 3" xfId="1285"/>
    <cellStyle name="20% - Accent3 5 30" xfId="1286"/>
    <cellStyle name="20% - Accent3 5 31" xfId="1287"/>
    <cellStyle name="20% - Accent3 5 32" xfId="1288"/>
    <cellStyle name="20% - Accent3 5 33" xfId="1289"/>
    <cellStyle name="20% - Accent3 5 34" xfId="1290"/>
    <cellStyle name="20% - Accent3 5 35" xfId="1291"/>
    <cellStyle name="20% - Accent3 5 36" xfId="1292"/>
    <cellStyle name="20% - Accent3 5 37" xfId="1293"/>
    <cellStyle name="20% - Accent3 5 38" xfId="1294"/>
    <cellStyle name="20% - Accent3 5 39" xfId="1295"/>
    <cellStyle name="20% - Accent3 5 4" xfId="1296"/>
    <cellStyle name="20% - Accent3 5 40" xfId="1297"/>
    <cellStyle name="20% - Accent3 5 41" xfId="1298"/>
    <cellStyle name="20% - Accent3 5 5" xfId="1299"/>
    <cellStyle name="20% - Accent3 5 6" xfId="1300"/>
    <cellStyle name="20% - Accent3 5 7" xfId="1301"/>
    <cellStyle name="20% - Accent3 5 8" xfId="1302"/>
    <cellStyle name="20% - Accent3 5 9" xfId="1303"/>
    <cellStyle name="20% - Accent3 6" xfId="1304"/>
    <cellStyle name="20% - Accent3 6 10" xfId="1305"/>
    <cellStyle name="20% - Accent3 6 11" xfId="1306"/>
    <cellStyle name="20% - Accent3 6 12" xfId="1307"/>
    <cellStyle name="20% - Accent3 6 13" xfId="1308"/>
    <cellStyle name="20% - Accent3 6 14" xfId="1309"/>
    <cellStyle name="20% - Accent3 6 15" xfId="1310"/>
    <cellStyle name="20% - Accent3 6 16" xfId="1311"/>
    <cellStyle name="20% - Accent3 6 17" xfId="1312"/>
    <cellStyle name="20% - Accent3 6 18" xfId="1313"/>
    <cellStyle name="20% - Accent3 6 19" xfId="1314"/>
    <cellStyle name="20% - Accent3 6 2" xfId="1315"/>
    <cellStyle name="20% - Accent3 6 20" xfId="1316"/>
    <cellStyle name="20% - Accent3 6 21" xfId="1317"/>
    <cellStyle name="20% - Accent3 6 22" xfId="1318"/>
    <cellStyle name="20% - Accent3 6 23" xfId="1319"/>
    <cellStyle name="20% - Accent3 6 24" xfId="1320"/>
    <cellStyle name="20% - Accent3 6 25" xfId="1321"/>
    <cellStyle name="20% - Accent3 6 26" xfId="1322"/>
    <cellStyle name="20% - Accent3 6 27" xfId="1323"/>
    <cellStyle name="20% - Accent3 6 28" xfId="1324"/>
    <cellStyle name="20% - Accent3 6 29" xfId="1325"/>
    <cellStyle name="20% - Accent3 6 3" xfId="1326"/>
    <cellStyle name="20% - Accent3 6 30" xfId="1327"/>
    <cellStyle name="20% - Accent3 6 31" xfId="1328"/>
    <cellStyle name="20% - Accent3 6 32" xfId="1329"/>
    <cellStyle name="20% - Accent3 6 33" xfId="1330"/>
    <cellStyle name="20% - Accent3 6 34" xfId="1331"/>
    <cellStyle name="20% - Accent3 6 35" xfId="1332"/>
    <cellStyle name="20% - Accent3 6 36" xfId="1333"/>
    <cellStyle name="20% - Accent3 6 37" xfId="1334"/>
    <cellStyle name="20% - Accent3 6 38" xfId="1335"/>
    <cellStyle name="20% - Accent3 6 39" xfId="1336"/>
    <cellStyle name="20% - Accent3 6 4" xfId="1337"/>
    <cellStyle name="20% - Accent3 6 40" xfId="1338"/>
    <cellStyle name="20% - Accent3 6 41" xfId="1339"/>
    <cellStyle name="20% - Accent3 6 5" xfId="1340"/>
    <cellStyle name="20% - Accent3 6 6" xfId="1341"/>
    <cellStyle name="20% - Accent3 6 7" xfId="1342"/>
    <cellStyle name="20% - Accent3 6 8" xfId="1343"/>
    <cellStyle name="20% - Accent3 6 9" xfId="1344"/>
    <cellStyle name="20% - Accent3 7" xfId="1345"/>
    <cellStyle name="20% - Accent3 7 10" xfId="1346"/>
    <cellStyle name="20% - Accent3 7 11" xfId="1347"/>
    <cellStyle name="20% - Accent3 7 12" xfId="1348"/>
    <cellStyle name="20% - Accent3 7 13" xfId="1349"/>
    <cellStyle name="20% - Accent3 7 14" xfId="1350"/>
    <cellStyle name="20% - Accent3 7 15" xfId="1351"/>
    <cellStyle name="20% - Accent3 7 16" xfId="1352"/>
    <cellStyle name="20% - Accent3 7 17" xfId="1353"/>
    <cellStyle name="20% - Accent3 7 18" xfId="1354"/>
    <cellStyle name="20% - Accent3 7 19" xfId="1355"/>
    <cellStyle name="20% - Accent3 7 2" xfId="1356"/>
    <cellStyle name="20% - Accent3 7 20" xfId="1357"/>
    <cellStyle name="20% - Accent3 7 21" xfId="1358"/>
    <cellStyle name="20% - Accent3 7 22" xfId="1359"/>
    <cellStyle name="20% - Accent3 7 23" xfId="1360"/>
    <cellStyle name="20% - Accent3 7 24" xfId="1361"/>
    <cellStyle name="20% - Accent3 7 25" xfId="1362"/>
    <cellStyle name="20% - Accent3 7 26" xfId="1363"/>
    <cellStyle name="20% - Accent3 7 27" xfId="1364"/>
    <cellStyle name="20% - Accent3 7 28" xfId="1365"/>
    <cellStyle name="20% - Accent3 7 29" xfId="1366"/>
    <cellStyle name="20% - Accent3 7 3" xfId="1367"/>
    <cellStyle name="20% - Accent3 7 30" xfId="1368"/>
    <cellStyle name="20% - Accent3 7 31" xfId="1369"/>
    <cellStyle name="20% - Accent3 7 32" xfId="1370"/>
    <cellStyle name="20% - Accent3 7 33" xfId="1371"/>
    <cellStyle name="20% - Accent3 7 34" xfId="1372"/>
    <cellStyle name="20% - Accent3 7 35" xfId="1373"/>
    <cellStyle name="20% - Accent3 7 36" xfId="1374"/>
    <cellStyle name="20% - Accent3 7 37" xfId="1375"/>
    <cellStyle name="20% - Accent3 7 38" xfId="1376"/>
    <cellStyle name="20% - Accent3 7 39" xfId="1377"/>
    <cellStyle name="20% - Accent3 7 4" xfId="1378"/>
    <cellStyle name="20% - Accent3 7 40" xfId="1379"/>
    <cellStyle name="20% - Accent3 7 41" xfId="1380"/>
    <cellStyle name="20% - Accent3 7 5" xfId="1381"/>
    <cellStyle name="20% - Accent3 7 6" xfId="1382"/>
    <cellStyle name="20% - Accent3 7 7" xfId="1383"/>
    <cellStyle name="20% - Accent3 7 8" xfId="1384"/>
    <cellStyle name="20% - Accent3 7 9" xfId="1385"/>
    <cellStyle name="20% - Accent3 8" xfId="1386"/>
    <cellStyle name="20% - Accent3 8 10" xfId="1387"/>
    <cellStyle name="20% - Accent3 8 11" xfId="1388"/>
    <cellStyle name="20% - Accent3 8 12" xfId="1389"/>
    <cellStyle name="20% - Accent3 8 13" xfId="1390"/>
    <cellStyle name="20% - Accent3 8 14" xfId="1391"/>
    <cellStyle name="20% - Accent3 8 15" xfId="1392"/>
    <cellStyle name="20% - Accent3 8 16" xfId="1393"/>
    <cellStyle name="20% - Accent3 8 17" xfId="1394"/>
    <cellStyle name="20% - Accent3 8 18" xfId="1395"/>
    <cellStyle name="20% - Accent3 8 19" xfId="1396"/>
    <cellStyle name="20% - Accent3 8 2" xfId="1397"/>
    <cellStyle name="20% - Accent3 8 20" xfId="1398"/>
    <cellStyle name="20% - Accent3 8 21" xfId="1399"/>
    <cellStyle name="20% - Accent3 8 22" xfId="1400"/>
    <cellStyle name="20% - Accent3 8 23" xfId="1401"/>
    <cellStyle name="20% - Accent3 8 24" xfId="1402"/>
    <cellStyle name="20% - Accent3 8 25" xfId="1403"/>
    <cellStyle name="20% - Accent3 8 26" xfId="1404"/>
    <cellStyle name="20% - Accent3 8 27" xfId="1405"/>
    <cellStyle name="20% - Accent3 8 28" xfId="1406"/>
    <cellStyle name="20% - Accent3 8 29" xfId="1407"/>
    <cellStyle name="20% - Accent3 8 3" xfId="1408"/>
    <cellStyle name="20% - Accent3 8 30" xfId="1409"/>
    <cellStyle name="20% - Accent3 8 31" xfId="1410"/>
    <cellStyle name="20% - Accent3 8 32" xfId="1411"/>
    <cellStyle name="20% - Accent3 8 33" xfId="1412"/>
    <cellStyle name="20% - Accent3 8 34" xfId="1413"/>
    <cellStyle name="20% - Accent3 8 35" xfId="1414"/>
    <cellStyle name="20% - Accent3 8 36" xfId="1415"/>
    <cellStyle name="20% - Accent3 8 37" xfId="1416"/>
    <cellStyle name="20% - Accent3 8 38" xfId="1417"/>
    <cellStyle name="20% - Accent3 8 39" xfId="1418"/>
    <cellStyle name="20% - Accent3 8 4" xfId="1419"/>
    <cellStyle name="20% - Accent3 8 40" xfId="1420"/>
    <cellStyle name="20% - Accent3 8 41" xfId="1421"/>
    <cellStyle name="20% - Accent3 8 5" xfId="1422"/>
    <cellStyle name="20% - Accent3 8 6" xfId="1423"/>
    <cellStyle name="20% - Accent3 8 7" xfId="1424"/>
    <cellStyle name="20% - Accent3 8 8" xfId="1425"/>
    <cellStyle name="20% - Accent3 8 9" xfId="1426"/>
    <cellStyle name="20% - Accent3 9" xfId="1427"/>
    <cellStyle name="20% - Accent3 9 10" xfId="1428"/>
    <cellStyle name="20% - Accent3 9 11" xfId="1429"/>
    <cellStyle name="20% - Accent3 9 12" xfId="1430"/>
    <cellStyle name="20% - Accent3 9 13" xfId="1431"/>
    <cellStyle name="20% - Accent3 9 14" xfId="1432"/>
    <cellStyle name="20% - Accent3 9 15" xfId="1433"/>
    <cellStyle name="20% - Accent3 9 16" xfId="1434"/>
    <cellStyle name="20% - Accent3 9 17" xfId="1435"/>
    <cellStyle name="20% - Accent3 9 18" xfId="1436"/>
    <cellStyle name="20% - Accent3 9 19" xfId="1437"/>
    <cellStyle name="20% - Accent3 9 2" xfId="1438"/>
    <cellStyle name="20% - Accent3 9 20" xfId="1439"/>
    <cellStyle name="20% - Accent3 9 21" xfId="1440"/>
    <cellStyle name="20% - Accent3 9 22" xfId="1441"/>
    <cellStyle name="20% - Accent3 9 23" xfId="1442"/>
    <cellStyle name="20% - Accent3 9 24" xfId="1443"/>
    <cellStyle name="20% - Accent3 9 25" xfId="1444"/>
    <cellStyle name="20% - Accent3 9 26" xfId="1445"/>
    <cellStyle name="20% - Accent3 9 27" xfId="1446"/>
    <cellStyle name="20% - Accent3 9 28" xfId="1447"/>
    <cellStyle name="20% - Accent3 9 29" xfId="1448"/>
    <cellStyle name="20% - Accent3 9 3" xfId="1449"/>
    <cellStyle name="20% - Accent3 9 30" xfId="1450"/>
    <cellStyle name="20% - Accent3 9 31" xfId="1451"/>
    <cellStyle name="20% - Accent3 9 32" xfId="1452"/>
    <cellStyle name="20% - Accent3 9 33" xfId="1453"/>
    <cellStyle name="20% - Accent3 9 34" xfId="1454"/>
    <cellStyle name="20% - Accent3 9 35" xfId="1455"/>
    <cellStyle name="20% - Accent3 9 36" xfId="1456"/>
    <cellStyle name="20% - Accent3 9 37" xfId="1457"/>
    <cellStyle name="20% - Accent3 9 38" xfId="1458"/>
    <cellStyle name="20% - Accent3 9 39" xfId="1459"/>
    <cellStyle name="20% - Accent3 9 4" xfId="1460"/>
    <cellStyle name="20% - Accent3 9 40" xfId="1461"/>
    <cellStyle name="20% - Accent3 9 41" xfId="1462"/>
    <cellStyle name="20% - Accent3 9 5" xfId="1463"/>
    <cellStyle name="20% - Accent3 9 6" xfId="1464"/>
    <cellStyle name="20% - Accent3 9 7" xfId="1465"/>
    <cellStyle name="20% - Accent3 9 8" xfId="1466"/>
    <cellStyle name="20% - Accent3 9 9" xfId="1467"/>
    <cellStyle name="20% - Accent4 10" xfId="1468"/>
    <cellStyle name="20% - Accent4 10 10" xfId="1469"/>
    <cellStyle name="20% - Accent4 10 11" xfId="1470"/>
    <cellStyle name="20% - Accent4 10 12" xfId="1471"/>
    <cellStyle name="20% - Accent4 10 13" xfId="1472"/>
    <cellStyle name="20% - Accent4 10 14" xfId="1473"/>
    <cellStyle name="20% - Accent4 10 15" xfId="1474"/>
    <cellStyle name="20% - Accent4 10 16" xfId="1475"/>
    <cellStyle name="20% - Accent4 10 17" xfId="1476"/>
    <cellStyle name="20% - Accent4 10 18" xfId="1477"/>
    <cellStyle name="20% - Accent4 10 19" xfId="1478"/>
    <cellStyle name="20% - Accent4 10 2" xfId="1479"/>
    <cellStyle name="20% - Accent4 10 20" xfId="1480"/>
    <cellStyle name="20% - Accent4 10 21" xfId="1481"/>
    <cellStyle name="20% - Accent4 10 22" xfId="1482"/>
    <cellStyle name="20% - Accent4 10 23" xfId="1483"/>
    <cellStyle name="20% - Accent4 10 24" xfId="1484"/>
    <cellStyle name="20% - Accent4 10 25" xfId="1485"/>
    <cellStyle name="20% - Accent4 10 26" xfId="1486"/>
    <cellStyle name="20% - Accent4 10 27" xfId="1487"/>
    <cellStyle name="20% - Accent4 10 28" xfId="1488"/>
    <cellStyle name="20% - Accent4 10 29" xfId="1489"/>
    <cellStyle name="20% - Accent4 10 3" xfId="1490"/>
    <cellStyle name="20% - Accent4 10 30" xfId="1491"/>
    <cellStyle name="20% - Accent4 10 31" xfId="1492"/>
    <cellStyle name="20% - Accent4 10 32" xfId="1493"/>
    <cellStyle name="20% - Accent4 10 33" xfId="1494"/>
    <cellStyle name="20% - Accent4 10 34" xfId="1495"/>
    <cellStyle name="20% - Accent4 10 35" xfId="1496"/>
    <cellStyle name="20% - Accent4 10 36" xfId="1497"/>
    <cellStyle name="20% - Accent4 10 37" xfId="1498"/>
    <cellStyle name="20% - Accent4 10 38" xfId="1499"/>
    <cellStyle name="20% - Accent4 10 39" xfId="1500"/>
    <cellStyle name="20% - Accent4 10 4" xfId="1501"/>
    <cellStyle name="20% - Accent4 10 40" xfId="1502"/>
    <cellStyle name="20% - Accent4 10 41" xfId="1503"/>
    <cellStyle name="20% - Accent4 10 5" xfId="1504"/>
    <cellStyle name="20% - Accent4 10 6" xfId="1505"/>
    <cellStyle name="20% - Accent4 10 7" xfId="1506"/>
    <cellStyle name="20% - Accent4 10 8" xfId="1507"/>
    <cellStyle name="20% - Accent4 10 9" xfId="1508"/>
    <cellStyle name="20% - Accent4 11" xfId="1509"/>
    <cellStyle name="20% - Accent4 11 10" xfId="1510"/>
    <cellStyle name="20% - Accent4 11 11" xfId="1511"/>
    <cellStyle name="20% - Accent4 11 12" xfId="1512"/>
    <cellStyle name="20% - Accent4 11 13" xfId="1513"/>
    <cellStyle name="20% - Accent4 11 14" xfId="1514"/>
    <cellStyle name="20% - Accent4 11 15" xfId="1515"/>
    <cellStyle name="20% - Accent4 11 16" xfId="1516"/>
    <cellStyle name="20% - Accent4 11 17" xfId="1517"/>
    <cellStyle name="20% - Accent4 11 18" xfId="1518"/>
    <cellStyle name="20% - Accent4 11 19" xfId="1519"/>
    <cellStyle name="20% - Accent4 11 2" xfId="1520"/>
    <cellStyle name="20% - Accent4 11 20" xfId="1521"/>
    <cellStyle name="20% - Accent4 11 21" xfId="1522"/>
    <cellStyle name="20% - Accent4 11 22" xfId="1523"/>
    <cellStyle name="20% - Accent4 11 23" xfId="1524"/>
    <cellStyle name="20% - Accent4 11 24" xfId="1525"/>
    <cellStyle name="20% - Accent4 11 25" xfId="1526"/>
    <cellStyle name="20% - Accent4 11 26" xfId="1527"/>
    <cellStyle name="20% - Accent4 11 27" xfId="1528"/>
    <cellStyle name="20% - Accent4 11 28" xfId="1529"/>
    <cellStyle name="20% - Accent4 11 29" xfId="1530"/>
    <cellStyle name="20% - Accent4 11 3" xfId="1531"/>
    <cellStyle name="20% - Accent4 11 30" xfId="1532"/>
    <cellStyle name="20% - Accent4 11 31" xfId="1533"/>
    <cellStyle name="20% - Accent4 11 32" xfId="1534"/>
    <cellStyle name="20% - Accent4 11 33" xfId="1535"/>
    <cellStyle name="20% - Accent4 11 34" xfId="1536"/>
    <cellStyle name="20% - Accent4 11 35" xfId="1537"/>
    <cellStyle name="20% - Accent4 11 36" xfId="1538"/>
    <cellStyle name="20% - Accent4 11 37" xfId="1539"/>
    <cellStyle name="20% - Accent4 11 38" xfId="1540"/>
    <cellStyle name="20% - Accent4 11 39" xfId="1541"/>
    <cellStyle name="20% - Accent4 11 4" xfId="1542"/>
    <cellStyle name="20% - Accent4 11 40" xfId="1543"/>
    <cellStyle name="20% - Accent4 11 41" xfId="1544"/>
    <cellStyle name="20% - Accent4 11 5" xfId="1545"/>
    <cellStyle name="20% - Accent4 11 6" xfId="1546"/>
    <cellStyle name="20% - Accent4 11 7" xfId="1547"/>
    <cellStyle name="20% - Accent4 11 8" xfId="1548"/>
    <cellStyle name="20% - Accent4 11 9" xfId="1549"/>
    <cellStyle name="20% - Accent4 12" xfId="1550"/>
    <cellStyle name="20% - Accent4 12 10" xfId="1551"/>
    <cellStyle name="20% - Accent4 12 11" xfId="1552"/>
    <cellStyle name="20% - Accent4 12 12" xfId="1553"/>
    <cellStyle name="20% - Accent4 12 13" xfId="1554"/>
    <cellStyle name="20% - Accent4 12 14" xfId="1555"/>
    <cellStyle name="20% - Accent4 12 15" xfId="1556"/>
    <cellStyle name="20% - Accent4 12 16" xfId="1557"/>
    <cellStyle name="20% - Accent4 12 17" xfId="1558"/>
    <cellStyle name="20% - Accent4 12 18" xfId="1559"/>
    <cellStyle name="20% - Accent4 12 19" xfId="1560"/>
    <cellStyle name="20% - Accent4 12 2" xfId="1561"/>
    <cellStyle name="20% - Accent4 12 20" xfId="1562"/>
    <cellStyle name="20% - Accent4 12 21" xfId="1563"/>
    <cellStyle name="20% - Accent4 12 22" xfId="1564"/>
    <cellStyle name="20% - Accent4 12 23" xfId="1565"/>
    <cellStyle name="20% - Accent4 12 24" xfId="1566"/>
    <cellStyle name="20% - Accent4 12 25" xfId="1567"/>
    <cellStyle name="20% - Accent4 12 26" xfId="1568"/>
    <cellStyle name="20% - Accent4 12 27" xfId="1569"/>
    <cellStyle name="20% - Accent4 12 28" xfId="1570"/>
    <cellStyle name="20% - Accent4 12 29" xfId="1571"/>
    <cellStyle name="20% - Accent4 12 3" xfId="1572"/>
    <cellStyle name="20% - Accent4 12 30" xfId="1573"/>
    <cellStyle name="20% - Accent4 12 31" xfId="1574"/>
    <cellStyle name="20% - Accent4 12 32" xfId="1575"/>
    <cellStyle name="20% - Accent4 12 33" xfId="1576"/>
    <cellStyle name="20% - Accent4 12 34" xfId="1577"/>
    <cellStyle name="20% - Accent4 12 35" xfId="1578"/>
    <cellStyle name="20% - Accent4 12 36" xfId="1579"/>
    <cellStyle name="20% - Accent4 12 37" xfId="1580"/>
    <cellStyle name="20% - Accent4 12 38" xfId="1581"/>
    <cellStyle name="20% - Accent4 12 39" xfId="1582"/>
    <cellStyle name="20% - Accent4 12 4" xfId="1583"/>
    <cellStyle name="20% - Accent4 12 40" xfId="1584"/>
    <cellStyle name="20% - Accent4 12 41" xfId="1585"/>
    <cellStyle name="20% - Accent4 12 5" xfId="1586"/>
    <cellStyle name="20% - Accent4 12 6" xfId="1587"/>
    <cellStyle name="20% - Accent4 12 7" xfId="1588"/>
    <cellStyle name="20% - Accent4 12 8" xfId="1589"/>
    <cellStyle name="20% - Accent4 12 9" xfId="1590"/>
    <cellStyle name="20% - Accent4 13" xfId="1591"/>
    <cellStyle name="20% - Accent4 14" xfId="1592"/>
    <cellStyle name="20% - Accent4 14 2" xfId="1593"/>
    <cellStyle name="20% - Accent4 15" xfId="1594"/>
    <cellStyle name="20% - Accent4 16" xfId="1595"/>
    <cellStyle name="20% - Accent4 2" xfId="1596"/>
    <cellStyle name="20% - Accent4 2 10" xfId="1597"/>
    <cellStyle name="20% - Accent4 2 11" xfId="1598"/>
    <cellStyle name="20% - Accent4 2 12" xfId="1599"/>
    <cellStyle name="20% - Accent4 2 13" xfId="1600"/>
    <cellStyle name="20% - Accent4 2 14" xfId="1601"/>
    <cellStyle name="20% - Accent4 2 15" xfId="1602"/>
    <cellStyle name="20% - Accent4 2 16" xfId="1603"/>
    <cellStyle name="20% - Accent4 2 17" xfId="1604"/>
    <cellStyle name="20% - Accent4 2 18" xfId="1605"/>
    <cellStyle name="20% - Accent4 2 19" xfId="1606"/>
    <cellStyle name="20% - Accent4 2 2" xfId="1607"/>
    <cellStyle name="20% - Accent4 2 2 2" xfId="1608"/>
    <cellStyle name="20% - Accent4 2 2 2 2" xfId="1609"/>
    <cellStyle name="20% - Accent4 2 2 3" xfId="1610"/>
    <cellStyle name="20% - Accent4 2 2 4" xfId="1611"/>
    <cellStyle name="20% - Accent4 2 2 5" xfId="1612"/>
    <cellStyle name="20% - Accent4 2 20" xfId="1613"/>
    <cellStyle name="20% - Accent4 2 21" xfId="1614"/>
    <cellStyle name="20% - Accent4 2 22" xfId="1615"/>
    <cellStyle name="20% - Accent4 2 23" xfId="1616"/>
    <cellStyle name="20% - Accent4 2 24" xfId="1617"/>
    <cellStyle name="20% - Accent4 2 25" xfId="1618"/>
    <cellStyle name="20% - Accent4 2 26" xfId="1619"/>
    <cellStyle name="20% - Accent4 2 27" xfId="1620"/>
    <cellStyle name="20% - Accent4 2 28" xfId="1621"/>
    <cellStyle name="20% - Accent4 2 29" xfId="1622"/>
    <cellStyle name="20% - Accent4 2 3" xfId="1623"/>
    <cellStyle name="20% - Accent4 2 3 2" xfId="1624"/>
    <cellStyle name="20% - Accent4 2 3 3" xfId="1625"/>
    <cellStyle name="20% - Accent4 2 3 4" xfId="1626"/>
    <cellStyle name="20% - Accent4 2 3 5" xfId="1627"/>
    <cellStyle name="20% - Accent4 2 3 6" xfId="1628"/>
    <cellStyle name="20% - Accent4 2 30" xfId="1629"/>
    <cellStyle name="20% - Accent4 2 31" xfId="1630"/>
    <cellStyle name="20% - Accent4 2 32" xfId="1631"/>
    <cellStyle name="20% - Accent4 2 33" xfId="1632"/>
    <cellStyle name="20% - Accent4 2 34" xfId="1633"/>
    <cellStyle name="20% - Accent4 2 35" xfId="1634"/>
    <cellStyle name="20% - Accent4 2 36" xfId="1635"/>
    <cellStyle name="20% - Accent4 2 37" xfId="1636"/>
    <cellStyle name="20% - Accent4 2 38" xfId="1637"/>
    <cellStyle name="20% - Accent4 2 39" xfId="1638"/>
    <cellStyle name="20% - Accent4 2 4" xfId="1639"/>
    <cellStyle name="20% - Accent4 2 40" xfId="1640"/>
    <cellStyle name="20% - Accent4 2 41" xfId="1641"/>
    <cellStyle name="20% - Accent4 2 42" xfId="1642"/>
    <cellStyle name="20% - Accent4 2 43" xfId="1643"/>
    <cellStyle name="20% - Accent4 2 44" xfId="1644"/>
    <cellStyle name="20% - Accent4 2 45" xfId="1645"/>
    <cellStyle name="20% - Accent4 2 5" xfId="1646"/>
    <cellStyle name="20% - Accent4 2 6" xfId="1647"/>
    <cellStyle name="20% - Accent4 2 7" xfId="1648"/>
    <cellStyle name="20% - Accent4 2 8" xfId="1649"/>
    <cellStyle name="20% - Accent4 2 9" xfId="1650"/>
    <cellStyle name="20% - Accent4 3" xfId="1651"/>
    <cellStyle name="20% - Accent4 3 10" xfId="1652"/>
    <cellStyle name="20% - Accent4 3 11" xfId="1653"/>
    <cellStyle name="20% - Accent4 3 12" xfId="1654"/>
    <cellStyle name="20% - Accent4 3 13" xfId="1655"/>
    <cellStyle name="20% - Accent4 3 14" xfId="1656"/>
    <cellStyle name="20% - Accent4 3 15" xfId="1657"/>
    <cellStyle name="20% - Accent4 3 16" xfId="1658"/>
    <cellStyle name="20% - Accent4 3 17" xfId="1659"/>
    <cellStyle name="20% - Accent4 3 18" xfId="1660"/>
    <cellStyle name="20% - Accent4 3 19" xfId="1661"/>
    <cellStyle name="20% - Accent4 3 2" xfId="1662"/>
    <cellStyle name="20% - Accent4 3 20" xfId="1663"/>
    <cellStyle name="20% - Accent4 3 21" xfId="1664"/>
    <cellStyle name="20% - Accent4 3 22" xfId="1665"/>
    <cellStyle name="20% - Accent4 3 23" xfId="1666"/>
    <cellStyle name="20% - Accent4 3 24" xfId="1667"/>
    <cellStyle name="20% - Accent4 3 25" xfId="1668"/>
    <cellStyle name="20% - Accent4 3 26" xfId="1669"/>
    <cellStyle name="20% - Accent4 3 27" xfId="1670"/>
    <cellStyle name="20% - Accent4 3 28" xfId="1671"/>
    <cellStyle name="20% - Accent4 3 29" xfId="1672"/>
    <cellStyle name="20% - Accent4 3 3" xfId="1673"/>
    <cellStyle name="20% - Accent4 3 30" xfId="1674"/>
    <cellStyle name="20% - Accent4 3 31" xfId="1675"/>
    <cellStyle name="20% - Accent4 3 32" xfId="1676"/>
    <cellStyle name="20% - Accent4 3 33" xfId="1677"/>
    <cellStyle name="20% - Accent4 3 34" xfId="1678"/>
    <cellStyle name="20% - Accent4 3 35" xfId="1679"/>
    <cellStyle name="20% - Accent4 3 36" xfId="1680"/>
    <cellStyle name="20% - Accent4 3 37" xfId="1681"/>
    <cellStyle name="20% - Accent4 3 38" xfId="1682"/>
    <cellStyle name="20% - Accent4 3 39" xfId="1683"/>
    <cellStyle name="20% - Accent4 3 4" xfId="1684"/>
    <cellStyle name="20% - Accent4 3 40" xfId="1685"/>
    <cellStyle name="20% - Accent4 3 41" xfId="1686"/>
    <cellStyle name="20% - Accent4 3 42" xfId="1687"/>
    <cellStyle name="20% - Accent4 3 43" xfId="1688"/>
    <cellStyle name="20% - Accent4 3 44" xfId="1689"/>
    <cellStyle name="20% - Accent4 3 45" xfId="1690"/>
    <cellStyle name="20% - Accent4 3 5" xfId="1691"/>
    <cellStyle name="20% - Accent4 3 6" xfId="1692"/>
    <cellStyle name="20% - Accent4 3 7" xfId="1693"/>
    <cellStyle name="20% - Accent4 3 8" xfId="1694"/>
    <cellStyle name="20% - Accent4 3 9" xfId="1695"/>
    <cellStyle name="20% - Accent4 4" xfId="1696"/>
    <cellStyle name="20% - Accent4 4 10" xfId="1697"/>
    <cellStyle name="20% - Accent4 4 11" xfId="1698"/>
    <cellStyle name="20% - Accent4 4 12" xfId="1699"/>
    <cellStyle name="20% - Accent4 4 13" xfId="1700"/>
    <cellStyle name="20% - Accent4 4 14" xfId="1701"/>
    <cellStyle name="20% - Accent4 4 15" xfId="1702"/>
    <cellStyle name="20% - Accent4 4 16" xfId="1703"/>
    <cellStyle name="20% - Accent4 4 17" xfId="1704"/>
    <cellStyle name="20% - Accent4 4 18" xfId="1705"/>
    <cellStyle name="20% - Accent4 4 19" xfId="1706"/>
    <cellStyle name="20% - Accent4 4 2" xfId="1707"/>
    <cellStyle name="20% - Accent4 4 20" xfId="1708"/>
    <cellStyle name="20% - Accent4 4 21" xfId="1709"/>
    <cellStyle name="20% - Accent4 4 22" xfId="1710"/>
    <cellStyle name="20% - Accent4 4 23" xfId="1711"/>
    <cellStyle name="20% - Accent4 4 24" xfId="1712"/>
    <cellStyle name="20% - Accent4 4 25" xfId="1713"/>
    <cellStyle name="20% - Accent4 4 26" xfId="1714"/>
    <cellStyle name="20% - Accent4 4 27" xfId="1715"/>
    <cellStyle name="20% - Accent4 4 28" xfId="1716"/>
    <cellStyle name="20% - Accent4 4 29" xfId="1717"/>
    <cellStyle name="20% - Accent4 4 3" xfId="1718"/>
    <cellStyle name="20% - Accent4 4 30" xfId="1719"/>
    <cellStyle name="20% - Accent4 4 31" xfId="1720"/>
    <cellStyle name="20% - Accent4 4 32" xfId="1721"/>
    <cellStyle name="20% - Accent4 4 33" xfId="1722"/>
    <cellStyle name="20% - Accent4 4 34" xfId="1723"/>
    <cellStyle name="20% - Accent4 4 35" xfId="1724"/>
    <cellStyle name="20% - Accent4 4 36" xfId="1725"/>
    <cellStyle name="20% - Accent4 4 37" xfId="1726"/>
    <cellStyle name="20% - Accent4 4 38" xfId="1727"/>
    <cellStyle name="20% - Accent4 4 39" xfId="1728"/>
    <cellStyle name="20% - Accent4 4 4" xfId="1729"/>
    <cellStyle name="20% - Accent4 4 40" xfId="1730"/>
    <cellStyle name="20% - Accent4 4 41" xfId="1731"/>
    <cellStyle name="20% - Accent4 4 5" xfId="1732"/>
    <cellStyle name="20% - Accent4 4 6" xfId="1733"/>
    <cellStyle name="20% - Accent4 4 7" xfId="1734"/>
    <cellStyle name="20% - Accent4 4 8" xfId="1735"/>
    <cellStyle name="20% - Accent4 4 9" xfId="1736"/>
    <cellStyle name="20% - Accent4 5" xfId="1737"/>
    <cellStyle name="20% - Accent4 5 10" xfId="1738"/>
    <cellStyle name="20% - Accent4 5 11" xfId="1739"/>
    <cellStyle name="20% - Accent4 5 12" xfId="1740"/>
    <cellStyle name="20% - Accent4 5 13" xfId="1741"/>
    <cellStyle name="20% - Accent4 5 14" xfId="1742"/>
    <cellStyle name="20% - Accent4 5 15" xfId="1743"/>
    <cellStyle name="20% - Accent4 5 16" xfId="1744"/>
    <cellStyle name="20% - Accent4 5 17" xfId="1745"/>
    <cellStyle name="20% - Accent4 5 18" xfId="1746"/>
    <cellStyle name="20% - Accent4 5 19" xfId="1747"/>
    <cellStyle name="20% - Accent4 5 2" xfId="1748"/>
    <cellStyle name="20% - Accent4 5 20" xfId="1749"/>
    <cellStyle name="20% - Accent4 5 21" xfId="1750"/>
    <cellStyle name="20% - Accent4 5 22" xfId="1751"/>
    <cellStyle name="20% - Accent4 5 23" xfId="1752"/>
    <cellStyle name="20% - Accent4 5 24" xfId="1753"/>
    <cellStyle name="20% - Accent4 5 25" xfId="1754"/>
    <cellStyle name="20% - Accent4 5 26" xfId="1755"/>
    <cellStyle name="20% - Accent4 5 27" xfId="1756"/>
    <cellStyle name="20% - Accent4 5 28" xfId="1757"/>
    <cellStyle name="20% - Accent4 5 29" xfId="1758"/>
    <cellStyle name="20% - Accent4 5 3" xfId="1759"/>
    <cellStyle name="20% - Accent4 5 30" xfId="1760"/>
    <cellStyle name="20% - Accent4 5 31" xfId="1761"/>
    <cellStyle name="20% - Accent4 5 32" xfId="1762"/>
    <cellStyle name="20% - Accent4 5 33" xfId="1763"/>
    <cellStyle name="20% - Accent4 5 34" xfId="1764"/>
    <cellStyle name="20% - Accent4 5 35" xfId="1765"/>
    <cellStyle name="20% - Accent4 5 36" xfId="1766"/>
    <cellStyle name="20% - Accent4 5 37" xfId="1767"/>
    <cellStyle name="20% - Accent4 5 38" xfId="1768"/>
    <cellStyle name="20% - Accent4 5 39" xfId="1769"/>
    <cellStyle name="20% - Accent4 5 4" xfId="1770"/>
    <cellStyle name="20% - Accent4 5 40" xfId="1771"/>
    <cellStyle name="20% - Accent4 5 41" xfId="1772"/>
    <cellStyle name="20% - Accent4 5 5" xfId="1773"/>
    <cellStyle name="20% - Accent4 5 6" xfId="1774"/>
    <cellStyle name="20% - Accent4 5 7" xfId="1775"/>
    <cellStyle name="20% - Accent4 5 8" xfId="1776"/>
    <cellStyle name="20% - Accent4 5 9" xfId="1777"/>
    <cellStyle name="20% - Accent4 6" xfId="1778"/>
    <cellStyle name="20% - Accent4 6 10" xfId="1779"/>
    <cellStyle name="20% - Accent4 6 11" xfId="1780"/>
    <cellStyle name="20% - Accent4 6 12" xfId="1781"/>
    <cellStyle name="20% - Accent4 6 13" xfId="1782"/>
    <cellStyle name="20% - Accent4 6 14" xfId="1783"/>
    <cellStyle name="20% - Accent4 6 15" xfId="1784"/>
    <cellStyle name="20% - Accent4 6 16" xfId="1785"/>
    <cellStyle name="20% - Accent4 6 17" xfId="1786"/>
    <cellStyle name="20% - Accent4 6 18" xfId="1787"/>
    <cellStyle name="20% - Accent4 6 19" xfId="1788"/>
    <cellStyle name="20% - Accent4 6 2" xfId="1789"/>
    <cellStyle name="20% - Accent4 6 20" xfId="1790"/>
    <cellStyle name="20% - Accent4 6 21" xfId="1791"/>
    <cellStyle name="20% - Accent4 6 22" xfId="1792"/>
    <cellStyle name="20% - Accent4 6 23" xfId="1793"/>
    <cellStyle name="20% - Accent4 6 24" xfId="1794"/>
    <cellStyle name="20% - Accent4 6 25" xfId="1795"/>
    <cellStyle name="20% - Accent4 6 26" xfId="1796"/>
    <cellStyle name="20% - Accent4 6 27" xfId="1797"/>
    <cellStyle name="20% - Accent4 6 28" xfId="1798"/>
    <cellStyle name="20% - Accent4 6 29" xfId="1799"/>
    <cellStyle name="20% - Accent4 6 3" xfId="1800"/>
    <cellStyle name="20% - Accent4 6 30" xfId="1801"/>
    <cellStyle name="20% - Accent4 6 31" xfId="1802"/>
    <cellStyle name="20% - Accent4 6 32" xfId="1803"/>
    <cellStyle name="20% - Accent4 6 33" xfId="1804"/>
    <cellStyle name="20% - Accent4 6 34" xfId="1805"/>
    <cellStyle name="20% - Accent4 6 35" xfId="1806"/>
    <cellStyle name="20% - Accent4 6 36" xfId="1807"/>
    <cellStyle name="20% - Accent4 6 37" xfId="1808"/>
    <cellStyle name="20% - Accent4 6 38" xfId="1809"/>
    <cellStyle name="20% - Accent4 6 39" xfId="1810"/>
    <cellStyle name="20% - Accent4 6 4" xfId="1811"/>
    <cellStyle name="20% - Accent4 6 40" xfId="1812"/>
    <cellStyle name="20% - Accent4 6 41" xfId="1813"/>
    <cellStyle name="20% - Accent4 6 5" xfId="1814"/>
    <cellStyle name="20% - Accent4 6 6" xfId="1815"/>
    <cellStyle name="20% - Accent4 6 7" xfId="1816"/>
    <cellStyle name="20% - Accent4 6 8" xfId="1817"/>
    <cellStyle name="20% - Accent4 6 9" xfId="1818"/>
    <cellStyle name="20% - Accent4 7" xfId="1819"/>
    <cellStyle name="20% - Accent4 7 10" xfId="1820"/>
    <cellStyle name="20% - Accent4 7 11" xfId="1821"/>
    <cellStyle name="20% - Accent4 7 12" xfId="1822"/>
    <cellStyle name="20% - Accent4 7 13" xfId="1823"/>
    <cellStyle name="20% - Accent4 7 14" xfId="1824"/>
    <cellStyle name="20% - Accent4 7 15" xfId="1825"/>
    <cellStyle name="20% - Accent4 7 16" xfId="1826"/>
    <cellStyle name="20% - Accent4 7 17" xfId="1827"/>
    <cellStyle name="20% - Accent4 7 18" xfId="1828"/>
    <cellStyle name="20% - Accent4 7 19" xfId="1829"/>
    <cellStyle name="20% - Accent4 7 2" xfId="1830"/>
    <cellStyle name="20% - Accent4 7 20" xfId="1831"/>
    <cellStyle name="20% - Accent4 7 21" xfId="1832"/>
    <cellStyle name="20% - Accent4 7 22" xfId="1833"/>
    <cellStyle name="20% - Accent4 7 23" xfId="1834"/>
    <cellStyle name="20% - Accent4 7 24" xfId="1835"/>
    <cellStyle name="20% - Accent4 7 25" xfId="1836"/>
    <cellStyle name="20% - Accent4 7 26" xfId="1837"/>
    <cellStyle name="20% - Accent4 7 27" xfId="1838"/>
    <cellStyle name="20% - Accent4 7 28" xfId="1839"/>
    <cellStyle name="20% - Accent4 7 29" xfId="1840"/>
    <cellStyle name="20% - Accent4 7 3" xfId="1841"/>
    <cellStyle name="20% - Accent4 7 30" xfId="1842"/>
    <cellStyle name="20% - Accent4 7 31" xfId="1843"/>
    <cellStyle name="20% - Accent4 7 32" xfId="1844"/>
    <cellStyle name="20% - Accent4 7 33" xfId="1845"/>
    <cellStyle name="20% - Accent4 7 34" xfId="1846"/>
    <cellStyle name="20% - Accent4 7 35" xfId="1847"/>
    <cellStyle name="20% - Accent4 7 36" xfId="1848"/>
    <cellStyle name="20% - Accent4 7 37" xfId="1849"/>
    <cellStyle name="20% - Accent4 7 38" xfId="1850"/>
    <cellStyle name="20% - Accent4 7 39" xfId="1851"/>
    <cellStyle name="20% - Accent4 7 4" xfId="1852"/>
    <cellStyle name="20% - Accent4 7 40" xfId="1853"/>
    <cellStyle name="20% - Accent4 7 41" xfId="1854"/>
    <cellStyle name="20% - Accent4 7 5" xfId="1855"/>
    <cellStyle name="20% - Accent4 7 6" xfId="1856"/>
    <cellStyle name="20% - Accent4 7 7" xfId="1857"/>
    <cellStyle name="20% - Accent4 7 8" xfId="1858"/>
    <cellStyle name="20% - Accent4 7 9" xfId="1859"/>
    <cellStyle name="20% - Accent4 8" xfId="1860"/>
    <cellStyle name="20% - Accent4 8 10" xfId="1861"/>
    <cellStyle name="20% - Accent4 8 11" xfId="1862"/>
    <cellStyle name="20% - Accent4 8 12" xfId="1863"/>
    <cellStyle name="20% - Accent4 8 13" xfId="1864"/>
    <cellStyle name="20% - Accent4 8 14" xfId="1865"/>
    <cellStyle name="20% - Accent4 8 15" xfId="1866"/>
    <cellStyle name="20% - Accent4 8 16" xfId="1867"/>
    <cellStyle name="20% - Accent4 8 17" xfId="1868"/>
    <cellStyle name="20% - Accent4 8 18" xfId="1869"/>
    <cellStyle name="20% - Accent4 8 19" xfId="1870"/>
    <cellStyle name="20% - Accent4 8 2" xfId="1871"/>
    <cellStyle name="20% - Accent4 8 20" xfId="1872"/>
    <cellStyle name="20% - Accent4 8 21" xfId="1873"/>
    <cellStyle name="20% - Accent4 8 22" xfId="1874"/>
    <cellStyle name="20% - Accent4 8 23" xfId="1875"/>
    <cellStyle name="20% - Accent4 8 24" xfId="1876"/>
    <cellStyle name="20% - Accent4 8 25" xfId="1877"/>
    <cellStyle name="20% - Accent4 8 26" xfId="1878"/>
    <cellStyle name="20% - Accent4 8 27" xfId="1879"/>
    <cellStyle name="20% - Accent4 8 28" xfId="1880"/>
    <cellStyle name="20% - Accent4 8 29" xfId="1881"/>
    <cellStyle name="20% - Accent4 8 3" xfId="1882"/>
    <cellStyle name="20% - Accent4 8 30" xfId="1883"/>
    <cellStyle name="20% - Accent4 8 31" xfId="1884"/>
    <cellStyle name="20% - Accent4 8 32" xfId="1885"/>
    <cellStyle name="20% - Accent4 8 33" xfId="1886"/>
    <cellStyle name="20% - Accent4 8 34" xfId="1887"/>
    <cellStyle name="20% - Accent4 8 35" xfId="1888"/>
    <cellStyle name="20% - Accent4 8 36" xfId="1889"/>
    <cellStyle name="20% - Accent4 8 37" xfId="1890"/>
    <cellStyle name="20% - Accent4 8 38" xfId="1891"/>
    <cellStyle name="20% - Accent4 8 39" xfId="1892"/>
    <cellStyle name="20% - Accent4 8 4" xfId="1893"/>
    <cellStyle name="20% - Accent4 8 40" xfId="1894"/>
    <cellStyle name="20% - Accent4 8 41" xfId="1895"/>
    <cellStyle name="20% - Accent4 8 5" xfId="1896"/>
    <cellStyle name="20% - Accent4 8 6" xfId="1897"/>
    <cellStyle name="20% - Accent4 8 7" xfId="1898"/>
    <cellStyle name="20% - Accent4 8 8" xfId="1899"/>
    <cellStyle name="20% - Accent4 8 9" xfId="1900"/>
    <cellStyle name="20% - Accent4 9" xfId="1901"/>
    <cellStyle name="20% - Accent4 9 10" xfId="1902"/>
    <cellStyle name="20% - Accent4 9 11" xfId="1903"/>
    <cellStyle name="20% - Accent4 9 12" xfId="1904"/>
    <cellStyle name="20% - Accent4 9 13" xfId="1905"/>
    <cellStyle name="20% - Accent4 9 14" xfId="1906"/>
    <cellStyle name="20% - Accent4 9 15" xfId="1907"/>
    <cellStyle name="20% - Accent4 9 16" xfId="1908"/>
    <cellStyle name="20% - Accent4 9 17" xfId="1909"/>
    <cellStyle name="20% - Accent4 9 18" xfId="1910"/>
    <cellStyle name="20% - Accent4 9 19" xfId="1911"/>
    <cellStyle name="20% - Accent4 9 2" xfId="1912"/>
    <cellStyle name="20% - Accent4 9 20" xfId="1913"/>
    <cellStyle name="20% - Accent4 9 21" xfId="1914"/>
    <cellStyle name="20% - Accent4 9 22" xfId="1915"/>
    <cellStyle name="20% - Accent4 9 23" xfId="1916"/>
    <cellStyle name="20% - Accent4 9 24" xfId="1917"/>
    <cellStyle name="20% - Accent4 9 25" xfId="1918"/>
    <cellStyle name="20% - Accent4 9 26" xfId="1919"/>
    <cellStyle name="20% - Accent4 9 27" xfId="1920"/>
    <cellStyle name="20% - Accent4 9 28" xfId="1921"/>
    <cellStyle name="20% - Accent4 9 29" xfId="1922"/>
    <cellStyle name="20% - Accent4 9 3" xfId="1923"/>
    <cellStyle name="20% - Accent4 9 30" xfId="1924"/>
    <cellStyle name="20% - Accent4 9 31" xfId="1925"/>
    <cellStyle name="20% - Accent4 9 32" xfId="1926"/>
    <cellStyle name="20% - Accent4 9 33" xfId="1927"/>
    <cellStyle name="20% - Accent4 9 34" xfId="1928"/>
    <cellStyle name="20% - Accent4 9 35" xfId="1929"/>
    <cellStyle name="20% - Accent4 9 36" xfId="1930"/>
    <cellStyle name="20% - Accent4 9 37" xfId="1931"/>
    <cellStyle name="20% - Accent4 9 38" xfId="1932"/>
    <cellStyle name="20% - Accent4 9 39" xfId="1933"/>
    <cellStyle name="20% - Accent4 9 4" xfId="1934"/>
    <cellStyle name="20% - Accent4 9 40" xfId="1935"/>
    <cellStyle name="20% - Accent4 9 41" xfId="1936"/>
    <cellStyle name="20% - Accent4 9 5" xfId="1937"/>
    <cellStyle name="20% - Accent4 9 6" xfId="1938"/>
    <cellStyle name="20% - Accent4 9 7" xfId="1939"/>
    <cellStyle name="20% - Accent4 9 8" xfId="1940"/>
    <cellStyle name="20% - Accent4 9 9" xfId="1941"/>
    <cellStyle name="20% - Accent5 10" xfId="1942"/>
    <cellStyle name="20% - Accent5 10 10" xfId="1943"/>
    <cellStyle name="20% - Accent5 10 11" xfId="1944"/>
    <cellStyle name="20% - Accent5 10 12" xfId="1945"/>
    <cellStyle name="20% - Accent5 10 13" xfId="1946"/>
    <cellStyle name="20% - Accent5 10 14" xfId="1947"/>
    <cellStyle name="20% - Accent5 10 15" xfId="1948"/>
    <cellStyle name="20% - Accent5 10 16" xfId="1949"/>
    <cellStyle name="20% - Accent5 10 17" xfId="1950"/>
    <cellStyle name="20% - Accent5 10 18" xfId="1951"/>
    <cellStyle name="20% - Accent5 10 19" xfId="1952"/>
    <cellStyle name="20% - Accent5 10 2" xfId="1953"/>
    <cellStyle name="20% - Accent5 10 20" xfId="1954"/>
    <cellStyle name="20% - Accent5 10 21" xfId="1955"/>
    <cellStyle name="20% - Accent5 10 22" xfId="1956"/>
    <cellStyle name="20% - Accent5 10 23" xfId="1957"/>
    <cellStyle name="20% - Accent5 10 24" xfId="1958"/>
    <cellStyle name="20% - Accent5 10 25" xfId="1959"/>
    <cellStyle name="20% - Accent5 10 26" xfId="1960"/>
    <cellStyle name="20% - Accent5 10 27" xfId="1961"/>
    <cellStyle name="20% - Accent5 10 28" xfId="1962"/>
    <cellStyle name="20% - Accent5 10 29" xfId="1963"/>
    <cellStyle name="20% - Accent5 10 3" xfId="1964"/>
    <cellStyle name="20% - Accent5 10 30" xfId="1965"/>
    <cellStyle name="20% - Accent5 10 31" xfId="1966"/>
    <cellStyle name="20% - Accent5 10 32" xfId="1967"/>
    <cellStyle name="20% - Accent5 10 33" xfId="1968"/>
    <cellStyle name="20% - Accent5 10 34" xfId="1969"/>
    <cellStyle name="20% - Accent5 10 35" xfId="1970"/>
    <cellStyle name="20% - Accent5 10 36" xfId="1971"/>
    <cellStyle name="20% - Accent5 10 37" xfId="1972"/>
    <cellStyle name="20% - Accent5 10 38" xfId="1973"/>
    <cellStyle name="20% - Accent5 10 39" xfId="1974"/>
    <cellStyle name="20% - Accent5 10 4" xfId="1975"/>
    <cellStyle name="20% - Accent5 10 40" xfId="1976"/>
    <cellStyle name="20% - Accent5 10 41" xfId="1977"/>
    <cellStyle name="20% - Accent5 10 5" xfId="1978"/>
    <cellStyle name="20% - Accent5 10 6" xfId="1979"/>
    <cellStyle name="20% - Accent5 10 7" xfId="1980"/>
    <cellStyle name="20% - Accent5 10 8" xfId="1981"/>
    <cellStyle name="20% - Accent5 10 9" xfId="1982"/>
    <cellStyle name="20% - Accent5 11" xfId="1983"/>
    <cellStyle name="20% - Accent5 11 10" xfId="1984"/>
    <cellStyle name="20% - Accent5 11 11" xfId="1985"/>
    <cellStyle name="20% - Accent5 11 12" xfId="1986"/>
    <cellStyle name="20% - Accent5 11 13" xfId="1987"/>
    <cellStyle name="20% - Accent5 11 14" xfId="1988"/>
    <cellStyle name="20% - Accent5 11 15" xfId="1989"/>
    <cellStyle name="20% - Accent5 11 16" xfId="1990"/>
    <cellStyle name="20% - Accent5 11 17" xfId="1991"/>
    <cellStyle name="20% - Accent5 11 18" xfId="1992"/>
    <cellStyle name="20% - Accent5 11 19" xfId="1993"/>
    <cellStyle name="20% - Accent5 11 2" xfId="1994"/>
    <cellStyle name="20% - Accent5 11 20" xfId="1995"/>
    <cellStyle name="20% - Accent5 11 21" xfId="1996"/>
    <cellStyle name="20% - Accent5 11 22" xfId="1997"/>
    <cellStyle name="20% - Accent5 11 23" xfId="1998"/>
    <cellStyle name="20% - Accent5 11 24" xfId="1999"/>
    <cellStyle name="20% - Accent5 11 25" xfId="2000"/>
    <cellStyle name="20% - Accent5 11 26" xfId="2001"/>
    <cellStyle name="20% - Accent5 11 27" xfId="2002"/>
    <cellStyle name="20% - Accent5 11 28" xfId="2003"/>
    <cellStyle name="20% - Accent5 11 29" xfId="2004"/>
    <cellStyle name="20% - Accent5 11 3" xfId="2005"/>
    <cellStyle name="20% - Accent5 11 30" xfId="2006"/>
    <cellStyle name="20% - Accent5 11 31" xfId="2007"/>
    <cellStyle name="20% - Accent5 11 32" xfId="2008"/>
    <cellStyle name="20% - Accent5 11 33" xfId="2009"/>
    <cellStyle name="20% - Accent5 11 34" xfId="2010"/>
    <cellStyle name="20% - Accent5 11 35" xfId="2011"/>
    <cellStyle name="20% - Accent5 11 36" xfId="2012"/>
    <cellStyle name="20% - Accent5 11 37" xfId="2013"/>
    <cellStyle name="20% - Accent5 11 38" xfId="2014"/>
    <cellStyle name="20% - Accent5 11 39" xfId="2015"/>
    <cellStyle name="20% - Accent5 11 4" xfId="2016"/>
    <cellStyle name="20% - Accent5 11 40" xfId="2017"/>
    <cellStyle name="20% - Accent5 11 41" xfId="2018"/>
    <cellStyle name="20% - Accent5 11 5" xfId="2019"/>
    <cellStyle name="20% - Accent5 11 6" xfId="2020"/>
    <cellStyle name="20% - Accent5 11 7" xfId="2021"/>
    <cellStyle name="20% - Accent5 11 8" xfId="2022"/>
    <cellStyle name="20% - Accent5 11 9" xfId="2023"/>
    <cellStyle name="20% - Accent5 12" xfId="2024"/>
    <cellStyle name="20% - Accent5 12 10" xfId="2025"/>
    <cellStyle name="20% - Accent5 12 11" xfId="2026"/>
    <cellStyle name="20% - Accent5 12 12" xfId="2027"/>
    <cellStyle name="20% - Accent5 12 13" xfId="2028"/>
    <cellStyle name="20% - Accent5 12 14" xfId="2029"/>
    <cellStyle name="20% - Accent5 12 15" xfId="2030"/>
    <cellStyle name="20% - Accent5 12 16" xfId="2031"/>
    <cellStyle name="20% - Accent5 12 17" xfId="2032"/>
    <cellStyle name="20% - Accent5 12 18" xfId="2033"/>
    <cellStyle name="20% - Accent5 12 19" xfId="2034"/>
    <cellStyle name="20% - Accent5 12 2" xfId="2035"/>
    <cellStyle name="20% - Accent5 12 20" xfId="2036"/>
    <cellStyle name="20% - Accent5 12 21" xfId="2037"/>
    <cellStyle name="20% - Accent5 12 22" xfId="2038"/>
    <cellStyle name="20% - Accent5 12 23" xfId="2039"/>
    <cellStyle name="20% - Accent5 12 24" xfId="2040"/>
    <cellStyle name="20% - Accent5 12 25" xfId="2041"/>
    <cellStyle name="20% - Accent5 12 26" xfId="2042"/>
    <cellStyle name="20% - Accent5 12 27" xfId="2043"/>
    <cellStyle name="20% - Accent5 12 28" xfId="2044"/>
    <cellStyle name="20% - Accent5 12 29" xfId="2045"/>
    <cellStyle name="20% - Accent5 12 3" xfId="2046"/>
    <cellStyle name="20% - Accent5 12 30" xfId="2047"/>
    <cellStyle name="20% - Accent5 12 31" xfId="2048"/>
    <cellStyle name="20% - Accent5 12 32" xfId="2049"/>
    <cellStyle name="20% - Accent5 12 33" xfId="2050"/>
    <cellStyle name="20% - Accent5 12 34" xfId="2051"/>
    <cellStyle name="20% - Accent5 12 35" xfId="2052"/>
    <cellStyle name="20% - Accent5 12 36" xfId="2053"/>
    <cellStyle name="20% - Accent5 12 37" xfId="2054"/>
    <cellStyle name="20% - Accent5 12 38" xfId="2055"/>
    <cellStyle name="20% - Accent5 12 39" xfId="2056"/>
    <cellStyle name="20% - Accent5 12 4" xfId="2057"/>
    <cellStyle name="20% - Accent5 12 40" xfId="2058"/>
    <cellStyle name="20% - Accent5 12 41" xfId="2059"/>
    <cellStyle name="20% - Accent5 12 5" xfId="2060"/>
    <cellStyle name="20% - Accent5 12 6" xfId="2061"/>
    <cellStyle name="20% - Accent5 12 7" xfId="2062"/>
    <cellStyle name="20% - Accent5 12 8" xfId="2063"/>
    <cellStyle name="20% - Accent5 12 9" xfId="2064"/>
    <cellStyle name="20% - Accent5 13" xfId="2065"/>
    <cellStyle name="20% - Accent5 14" xfId="2066"/>
    <cellStyle name="20% - Accent5 14 2" xfId="2067"/>
    <cellStyle name="20% - Accent5 15" xfId="2068"/>
    <cellStyle name="20% - Accent5 16" xfId="2069"/>
    <cellStyle name="20% - Accent5 2" xfId="2070"/>
    <cellStyle name="20% - Accent5 2 10" xfId="2071"/>
    <cellStyle name="20% - Accent5 2 11" xfId="2072"/>
    <cellStyle name="20% - Accent5 2 12" xfId="2073"/>
    <cellStyle name="20% - Accent5 2 13" xfId="2074"/>
    <cellStyle name="20% - Accent5 2 14" xfId="2075"/>
    <cellStyle name="20% - Accent5 2 15" xfId="2076"/>
    <cellStyle name="20% - Accent5 2 16" xfId="2077"/>
    <cellStyle name="20% - Accent5 2 17" xfId="2078"/>
    <cellStyle name="20% - Accent5 2 18" xfId="2079"/>
    <cellStyle name="20% - Accent5 2 19" xfId="2080"/>
    <cellStyle name="20% - Accent5 2 2" xfId="2081"/>
    <cellStyle name="20% - Accent5 2 2 2" xfId="2082"/>
    <cellStyle name="20% - Accent5 2 2 2 2" xfId="2083"/>
    <cellStyle name="20% - Accent5 2 2 3" xfId="2084"/>
    <cellStyle name="20% - Accent5 2 2 4" xfId="2085"/>
    <cellStyle name="20% - Accent5 2 2 5" xfId="2086"/>
    <cellStyle name="20% - Accent5 2 20" xfId="2087"/>
    <cellStyle name="20% - Accent5 2 21" xfId="2088"/>
    <cellStyle name="20% - Accent5 2 22" xfId="2089"/>
    <cellStyle name="20% - Accent5 2 23" xfId="2090"/>
    <cellStyle name="20% - Accent5 2 24" xfId="2091"/>
    <cellStyle name="20% - Accent5 2 25" xfId="2092"/>
    <cellStyle name="20% - Accent5 2 26" xfId="2093"/>
    <cellStyle name="20% - Accent5 2 27" xfId="2094"/>
    <cellStyle name="20% - Accent5 2 28" xfId="2095"/>
    <cellStyle name="20% - Accent5 2 29" xfId="2096"/>
    <cellStyle name="20% - Accent5 2 3" xfId="2097"/>
    <cellStyle name="20% - Accent5 2 3 2" xfId="2098"/>
    <cellStyle name="20% - Accent5 2 3 3" xfId="2099"/>
    <cellStyle name="20% - Accent5 2 3 4" xfId="2100"/>
    <cellStyle name="20% - Accent5 2 3 5" xfId="2101"/>
    <cellStyle name="20% - Accent5 2 3 6" xfId="2102"/>
    <cellStyle name="20% - Accent5 2 30" xfId="2103"/>
    <cellStyle name="20% - Accent5 2 31" xfId="2104"/>
    <cellStyle name="20% - Accent5 2 32" xfId="2105"/>
    <cellStyle name="20% - Accent5 2 33" xfId="2106"/>
    <cellStyle name="20% - Accent5 2 34" xfId="2107"/>
    <cellStyle name="20% - Accent5 2 35" xfId="2108"/>
    <cellStyle name="20% - Accent5 2 36" xfId="2109"/>
    <cellStyle name="20% - Accent5 2 37" xfId="2110"/>
    <cellStyle name="20% - Accent5 2 38" xfId="2111"/>
    <cellStyle name="20% - Accent5 2 39" xfId="2112"/>
    <cellStyle name="20% - Accent5 2 4" xfId="2113"/>
    <cellStyle name="20% - Accent5 2 40" xfId="2114"/>
    <cellStyle name="20% - Accent5 2 41" xfId="2115"/>
    <cellStyle name="20% - Accent5 2 42" xfId="2116"/>
    <cellStyle name="20% - Accent5 2 43" xfId="2117"/>
    <cellStyle name="20% - Accent5 2 44" xfId="2118"/>
    <cellStyle name="20% - Accent5 2 45" xfId="2119"/>
    <cellStyle name="20% - Accent5 2 5" xfId="2120"/>
    <cellStyle name="20% - Accent5 2 6" xfId="2121"/>
    <cellStyle name="20% - Accent5 2 7" xfId="2122"/>
    <cellStyle name="20% - Accent5 2 8" xfId="2123"/>
    <cellStyle name="20% - Accent5 2 9" xfId="2124"/>
    <cellStyle name="20% - Accent5 3" xfId="2125"/>
    <cellStyle name="20% - Accent5 3 10" xfId="2126"/>
    <cellStyle name="20% - Accent5 3 11" xfId="2127"/>
    <cellStyle name="20% - Accent5 3 12" xfId="2128"/>
    <cellStyle name="20% - Accent5 3 13" xfId="2129"/>
    <cellStyle name="20% - Accent5 3 14" xfId="2130"/>
    <cellStyle name="20% - Accent5 3 15" xfId="2131"/>
    <cellStyle name="20% - Accent5 3 16" xfId="2132"/>
    <cellStyle name="20% - Accent5 3 17" xfId="2133"/>
    <cellStyle name="20% - Accent5 3 18" xfId="2134"/>
    <cellStyle name="20% - Accent5 3 19" xfId="2135"/>
    <cellStyle name="20% - Accent5 3 2" xfId="2136"/>
    <cellStyle name="20% - Accent5 3 20" xfId="2137"/>
    <cellStyle name="20% - Accent5 3 21" xfId="2138"/>
    <cellStyle name="20% - Accent5 3 22" xfId="2139"/>
    <cellStyle name="20% - Accent5 3 23" xfId="2140"/>
    <cellStyle name="20% - Accent5 3 24" xfId="2141"/>
    <cellStyle name="20% - Accent5 3 25" xfId="2142"/>
    <cellStyle name="20% - Accent5 3 26" xfId="2143"/>
    <cellStyle name="20% - Accent5 3 27" xfId="2144"/>
    <cellStyle name="20% - Accent5 3 28" xfId="2145"/>
    <cellStyle name="20% - Accent5 3 29" xfId="2146"/>
    <cellStyle name="20% - Accent5 3 3" xfId="2147"/>
    <cellStyle name="20% - Accent5 3 30" xfId="2148"/>
    <cellStyle name="20% - Accent5 3 31" xfId="2149"/>
    <cellStyle name="20% - Accent5 3 32" xfId="2150"/>
    <cellStyle name="20% - Accent5 3 33" xfId="2151"/>
    <cellStyle name="20% - Accent5 3 34" xfId="2152"/>
    <cellStyle name="20% - Accent5 3 35" xfId="2153"/>
    <cellStyle name="20% - Accent5 3 36" xfId="2154"/>
    <cellStyle name="20% - Accent5 3 37" xfId="2155"/>
    <cellStyle name="20% - Accent5 3 38" xfId="2156"/>
    <cellStyle name="20% - Accent5 3 39" xfId="2157"/>
    <cellStyle name="20% - Accent5 3 4" xfId="2158"/>
    <cellStyle name="20% - Accent5 3 40" xfId="2159"/>
    <cellStyle name="20% - Accent5 3 41" xfId="2160"/>
    <cellStyle name="20% - Accent5 3 42" xfId="2161"/>
    <cellStyle name="20% - Accent5 3 43" xfId="2162"/>
    <cellStyle name="20% - Accent5 3 44" xfId="2163"/>
    <cellStyle name="20% - Accent5 3 45" xfId="2164"/>
    <cellStyle name="20% - Accent5 3 5" xfId="2165"/>
    <cellStyle name="20% - Accent5 3 6" xfId="2166"/>
    <cellStyle name="20% - Accent5 3 7" xfId="2167"/>
    <cellStyle name="20% - Accent5 3 8" xfId="2168"/>
    <cellStyle name="20% - Accent5 3 9" xfId="2169"/>
    <cellStyle name="20% - Accent5 4" xfId="2170"/>
    <cellStyle name="20% - Accent5 4 10" xfId="2171"/>
    <cellStyle name="20% - Accent5 4 11" xfId="2172"/>
    <cellStyle name="20% - Accent5 4 12" xfId="2173"/>
    <cellStyle name="20% - Accent5 4 13" xfId="2174"/>
    <cellStyle name="20% - Accent5 4 14" xfId="2175"/>
    <cellStyle name="20% - Accent5 4 15" xfId="2176"/>
    <cellStyle name="20% - Accent5 4 16" xfId="2177"/>
    <cellStyle name="20% - Accent5 4 17" xfId="2178"/>
    <cellStyle name="20% - Accent5 4 18" xfId="2179"/>
    <cellStyle name="20% - Accent5 4 19" xfId="2180"/>
    <cellStyle name="20% - Accent5 4 2" xfId="2181"/>
    <cellStyle name="20% - Accent5 4 20" xfId="2182"/>
    <cellStyle name="20% - Accent5 4 21" xfId="2183"/>
    <cellStyle name="20% - Accent5 4 22" xfId="2184"/>
    <cellStyle name="20% - Accent5 4 23" xfId="2185"/>
    <cellStyle name="20% - Accent5 4 24" xfId="2186"/>
    <cellStyle name="20% - Accent5 4 25" xfId="2187"/>
    <cellStyle name="20% - Accent5 4 26" xfId="2188"/>
    <cellStyle name="20% - Accent5 4 27" xfId="2189"/>
    <cellStyle name="20% - Accent5 4 28" xfId="2190"/>
    <cellStyle name="20% - Accent5 4 29" xfId="2191"/>
    <cellStyle name="20% - Accent5 4 3" xfId="2192"/>
    <cellStyle name="20% - Accent5 4 30" xfId="2193"/>
    <cellStyle name="20% - Accent5 4 31" xfId="2194"/>
    <cellStyle name="20% - Accent5 4 32" xfId="2195"/>
    <cellStyle name="20% - Accent5 4 33" xfId="2196"/>
    <cellStyle name="20% - Accent5 4 34" xfId="2197"/>
    <cellStyle name="20% - Accent5 4 35" xfId="2198"/>
    <cellStyle name="20% - Accent5 4 36" xfId="2199"/>
    <cellStyle name="20% - Accent5 4 37" xfId="2200"/>
    <cellStyle name="20% - Accent5 4 38" xfId="2201"/>
    <cellStyle name="20% - Accent5 4 39" xfId="2202"/>
    <cellStyle name="20% - Accent5 4 4" xfId="2203"/>
    <cellStyle name="20% - Accent5 4 40" xfId="2204"/>
    <cellStyle name="20% - Accent5 4 41" xfId="2205"/>
    <cellStyle name="20% - Accent5 4 5" xfId="2206"/>
    <cellStyle name="20% - Accent5 4 6" xfId="2207"/>
    <cellStyle name="20% - Accent5 4 7" xfId="2208"/>
    <cellStyle name="20% - Accent5 4 8" xfId="2209"/>
    <cellStyle name="20% - Accent5 4 9" xfId="2210"/>
    <cellStyle name="20% - Accent5 5" xfId="2211"/>
    <cellStyle name="20% - Accent5 5 10" xfId="2212"/>
    <cellStyle name="20% - Accent5 5 11" xfId="2213"/>
    <cellStyle name="20% - Accent5 5 12" xfId="2214"/>
    <cellStyle name="20% - Accent5 5 13" xfId="2215"/>
    <cellStyle name="20% - Accent5 5 14" xfId="2216"/>
    <cellStyle name="20% - Accent5 5 15" xfId="2217"/>
    <cellStyle name="20% - Accent5 5 16" xfId="2218"/>
    <cellStyle name="20% - Accent5 5 17" xfId="2219"/>
    <cellStyle name="20% - Accent5 5 18" xfId="2220"/>
    <cellStyle name="20% - Accent5 5 19" xfId="2221"/>
    <cellStyle name="20% - Accent5 5 2" xfId="2222"/>
    <cellStyle name="20% - Accent5 5 20" xfId="2223"/>
    <cellStyle name="20% - Accent5 5 21" xfId="2224"/>
    <cellStyle name="20% - Accent5 5 22" xfId="2225"/>
    <cellStyle name="20% - Accent5 5 23" xfId="2226"/>
    <cellStyle name="20% - Accent5 5 24" xfId="2227"/>
    <cellStyle name="20% - Accent5 5 25" xfId="2228"/>
    <cellStyle name="20% - Accent5 5 26" xfId="2229"/>
    <cellStyle name="20% - Accent5 5 27" xfId="2230"/>
    <cellStyle name="20% - Accent5 5 28" xfId="2231"/>
    <cellStyle name="20% - Accent5 5 29" xfId="2232"/>
    <cellStyle name="20% - Accent5 5 3" xfId="2233"/>
    <cellStyle name="20% - Accent5 5 30" xfId="2234"/>
    <cellStyle name="20% - Accent5 5 31" xfId="2235"/>
    <cellStyle name="20% - Accent5 5 32" xfId="2236"/>
    <cellStyle name="20% - Accent5 5 33" xfId="2237"/>
    <cellStyle name="20% - Accent5 5 34" xfId="2238"/>
    <cellStyle name="20% - Accent5 5 35" xfId="2239"/>
    <cellStyle name="20% - Accent5 5 36" xfId="2240"/>
    <cellStyle name="20% - Accent5 5 37" xfId="2241"/>
    <cellStyle name="20% - Accent5 5 38" xfId="2242"/>
    <cellStyle name="20% - Accent5 5 39" xfId="2243"/>
    <cellStyle name="20% - Accent5 5 4" xfId="2244"/>
    <cellStyle name="20% - Accent5 5 40" xfId="2245"/>
    <cellStyle name="20% - Accent5 5 41" xfId="2246"/>
    <cellStyle name="20% - Accent5 5 5" xfId="2247"/>
    <cellStyle name="20% - Accent5 5 6" xfId="2248"/>
    <cellStyle name="20% - Accent5 5 7" xfId="2249"/>
    <cellStyle name="20% - Accent5 5 8" xfId="2250"/>
    <cellStyle name="20% - Accent5 5 9" xfId="2251"/>
    <cellStyle name="20% - Accent5 6" xfId="2252"/>
    <cellStyle name="20% - Accent5 6 10" xfId="2253"/>
    <cellStyle name="20% - Accent5 6 11" xfId="2254"/>
    <cellStyle name="20% - Accent5 6 12" xfId="2255"/>
    <cellStyle name="20% - Accent5 6 13" xfId="2256"/>
    <cellStyle name="20% - Accent5 6 14" xfId="2257"/>
    <cellStyle name="20% - Accent5 6 15" xfId="2258"/>
    <cellStyle name="20% - Accent5 6 16" xfId="2259"/>
    <cellStyle name="20% - Accent5 6 17" xfId="2260"/>
    <cellStyle name="20% - Accent5 6 18" xfId="2261"/>
    <cellStyle name="20% - Accent5 6 19" xfId="2262"/>
    <cellStyle name="20% - Accent5 6 2" xfId="2263"/>
    <cellStyle name="20% - Accent5 6 20" xfId="2264"/>
    <cellStyle name="20% - Accent5 6 21" xfId="2265"/>
    <cellStyle name="20% - Accent5 6 22" xfId="2266"/>
    <cellStyle name="20% - Accent5 6 23" xfId="2267"/>
    <cellStyle name="20% - Accent5 6 24" xfId="2268"/>
    <cellStyle name="20% - Accent5 6 25" xfId="2269"/>
    <cellStyle name="20% - Accent5 6 26" xfId="2270"/>
    <cellStyle name="20% - Accent5 6 27" xfId="2271"/>
    <cellStyle name="20% - Accent5 6 28" xfId="2272"/>
    <cellStyle name="20% - Accent5 6 29" xfId="2273"/>
    <cellStyle name="20% - Accent5 6 3" xfId="2274"/>
    <cellStyle name="20% - Accent5 6 30" xfId="2275"/>
    <cellStyle name="20% - Accent5 6 31" xfId="2276"/>
    <cellStyle name="20% - Accent5 6 32" xfId="2277"/>
    <cellStyle name="20% - Accent5 6 33" xfId="2278"/>
    <cellStyle name="20% - Accent5 6 34" xfId="2279"/>
    <cellStyle name="20% - Accent5 6 35" xfId="2280"/>
    <cellStyle name="20% - Accent5 6 36" xfId="2281"/>
    <cellStyle name="20% - Accent5 6 37" xfId="2282"/>
    <cellStyle name="20% - Accent5 6 38" xfId="2283"/>
    <cellStyle name="20% - Accent5 6 39" xfId="2284"/>
    <cellStyle name="20% - Accent5 6 4" xfId="2285"/>
    <cellStyle name="20% - Accent5 6 40" xfId="2286"/>
    <cellStyle name="20% - Accent5 6 41" xfId="2287"/>
    <cellStyle name="20% - Accent5 6 5" xfId="2288"/>
    <cellStyle name="20% - Accent5 6 6" xfId="2289"/>
    <cellStyle name="20% - Accent5 6 7" xfId="2290"/>
    <cellStyle name="20% - Accent5 6 8" xfId="2291"/>
    <cellStyle name="20% - Accent5 6 9" xfId="2292"/>
    <cellStyle name="20% - Accent5 7" xfId="2293"/>
    <cellStyle name="20% - Accent5 7 10" xfId="2294"/>
    <cellStyle name="20% - Accent5 7 11" xfId="2295"/>
    <cellStyle name="20% - Accent5 7 12" xfId="2296"/>
    <cellStyle name="20% - Accent5 7 13" xfId="2297"/>
    <cellStyle name="20% - Accent5 7 14" xfId="2298"/>
    <cellStyle name="20% - Accent5 7 15" xfId="2299"/>
    <cellStyle name="20% - Accent5 7 16" xfId="2300"/>
    <cellStyle name="20% - Accent5 7 17" xfId="2301"/>
    <cellStyle name="20% - Accent5 7 18" xfId="2302"/>
    <cellStyle name="20% - Accent5 7 19" xfId="2303"/>
    <cellStyle name="20% - Accent5 7 2" xfId="2304"/>
    <cellStyle name="20% - Accent5 7 20" xfId="2305"/>
    <cellStyle name="20% - Accent5 7 21" xfId="2306"/>
    <cellStyle name="20% - Accent5 7 22" xfId="2307"/>
    <cellStyle name="20% - Accent5 7 23" xfId="2308"/>
    <cellStyle name="20% - Accent5 7 24" xfId="2309"/>
    <cellStyle name="20% - Accent5 7 25" xfId="2310"/>
    <cellStyle name="20% - Accent5 7 26" xfId="2311"/>
    <cellStyle name="20% - Accent5 7 27" xfId="2312"/>
    <cellStyle name="20% - Accent5 7 28" xfId="2313"/>
    <cellStyle name="20% - Accent5 7 29" xfId="2314"/>
    <cellStyle name="20% - Accent5 7 3" xfId="2315"/>
    <cellStyle name="20% - Accent5 7 30" xfId="2316"/>
    <cellStyle name="20% - Accent5 7 31" xfId="2317"/>
    <cellStyle name="20% - Accent5 7 32" xfId="2318"/>
    <cellStyle name="20% - Accent5 7 33" xfId="2319"/>
    <cellStyle name="20% - Accent5 7 34" xfId="2320"/>
    <cellStyle name="20% - Accent5 7 35" xfId="2321"/>
    <cellStyle name="20% - Accent5 7 36" xfId="2322"/>
    <cellStyle name="20% - Accent5 7 37" xfId="2323"/>
    <cellStyle name="20% - Accent5 7 38" xfId="2324"/>
    <cellStyle name="20% - Accent5 7 39" xfId="2325"/>
    <cellStyle name="20% - Accent5 7 4" xfId="2326"/>
    <cellStyle name="20% - Accent5 7 40" xfId="2327"/>
    <cellStyle name="20% - Accent5 7 41" xfId="2328"/>
    <cellStyle name="20% - Accent5 7 5" xfId="2329"/>
    <cellStyle name="20% - Accent5 7 6" xfId="2330"/>
    <cellStyle name="20% - Accent5 7 7" xfId="2331"/>
    <cellStyle name="20% - Accent5 7 8" xfId="2332"/>
    <cellStyle name="20% - Accent5 7 9" xfId="2333"/>
    <cellStyle name="20% - Accent5 8" xfId="2334"/>
    <cellStyle name="20% - Accent5 8 10" xfId="2335"/>
    <cellStyle name="20% - Accent5 8 11" xfId="2336"/>
    <cellStyle name="20% - Accent5 8 12" xfId="2337"/>
    <cellStyle name="20% - Accent5 8 13" xfId="2338"/>
    <cellStyle name="20% - Accent5 8 14" xfId="2339"/>
    <cellStyle name="20% - Accent5 8 15" xfId="2340"/>
    <cellStyle name="20% - Accent5 8 16" xfId="2341"/>
    <cellStyle name="20% - Accent5 8 17" xfId="2342"/>
    <cellStyle name="20% - Accent5 8 18" xfId="2343"/>
    <cellStyle name="20% - Accent5 8 19" xfId="2344"/>
    <cellStyle name="20% - Accent5 8 2" xfId="2345"/>
    <cellStyle name="20% - Accent5 8 20" xfId="2346"/>
    <cellStyle name="20% - Accent5 8 21" xfId="2347"/>
    <cellStyle name="20% - Accent5 8 22" xfId="2348"/>
    <cellStyle name="20% - Accent5 8 23" xfId="2349"/>
    <cellStyle name="20% - Accent5 8 24" xfId="2350"/>
    <cellStyle name="20% - Accent5 8 25" xfId="2351"/>
    <cellStyle name="20% - Accent5 8 26" xfId="2352"/>
    <cellStyle name="20% - Accent5 8 27" xfId="2353"/>
    <cellStyle name="20% - Accent5 8 28" xfId="2354"/>
    <cellStyle name="20% - Accent5 8 29" xfId="2355"/>
    <cellStyle name="20% - Accent5 8 3" xfId="2356"/>
    <cellStyle name="20% - Accent5 8 30" xfId="2357"/>
    <cellStyle name="20% - Accent5 8 31" xfId="2358"/>
    <cellStyle name="20% - Accent5 8 32" xfId="2359"/>
    <cellStyle name="20% - Accent5 8 33" xfId="2360"/>
    <cellStyle name="20% - Accent5 8 34" xfId="2361"/>
    <cellStyle name="20% - Accent5 8 35" xfId="2362"/>
    <cellStyle name="20% - Accent5 8 36" xfId="2363"/>
    <cellStyle name="20% - Accent5 8 37" xfId="2364"/>
    <cellStyle name="20% - Accent5 8 38" xfId="2365"/>
    <cellStyle name="20% - Accent5 8 39" xfId="2366"/>
    <cellStyle name="20% - Accent5 8 4" xfId="2367"/>
    <cellStyle name="20% - Accent5 8 40" xfId="2368"/>
    <cellStyle name="20% - Accent5 8 41" xfId="2369"/>
    <cellStyle name="20% - Accent5 8 5" xfId="2370"/>
    <cellStyle name="20% - Accent5 8 6" xfId="2371"/>
    <cellStyle name="20% - Accent5 8 7" xfId="2372"/>
    <cellStyle name="20% - Accent5 8 8" xfId="2373"/>
    <cellStyle name="20% - Accent5 8 9" xfId="2374"/>
    <cellStyle name="20% - Accent5 9" xfId="2375"/>
    <cellStyle name="20% - Accent5 9 10" xfId="2376"/>
    <cellStyle name="20% - Accent5 9 11" xfId="2377"/>
    <cellStyle name="20% - Accent5 9 12" xfId="2378"/>
    <cellStyle name="20% - Accent5 9 13" xfId="2379"/>
    <cellStyle name="20% - Accent5 9 14" xfId="2380"/>
    <cellStyle name="20% - Accent5 9 15" xfId="2381"/>
    <cellStyle name="20% - Accent5 9 16" xfId="2382"/>
    <cellStyle name="20% - Accent5 9 17" xfId="2383"/>
    <cellStyle name="20% - Accent5 9 18" xfId="2384"/>
    <cellStyle name="20% - Accent5 9 19" xfId="2385"/>
    <cellStyle name="20% - Accent5 9 2" xfId="2386"/>
    <cellStyle name="20% - Accent5 9 20" xfId="2387"/>
    <cellStyle name="20% - Accent5 9 21" xfId="2388"/>
    <cellStyle name="20% - Accent5 9 22" xfId="2389"/>
    <cellStyle name="20% - Accent5 9 23" xfId="2390"/>
    <cellStyle name="20% - Accent5 9 24" xfId="2391"/>
    <cellStyle name="20% - Accent5 9 25" xfId="2392"/>
    <cellStyle name="20% - Accent5 9 26" xfId="2393"/>
    <cellStyle name="20% - Accent5 9 27" xfId="2394"/>
    <cellStyle name="20% - Accent5 9 28" xfId="2395"/>
    <cellStyle name="20% - Accent5 9 29" xfId="2396"/>
    <cellStyle name="20% - Accent5 9 3" xfId="2397"/>
    <cellStyle name="20% - Accent5 9 30" xfId="2398"/>
    <cellStyle name="20% - Accent5 9 31" xfId="2399"/>
    <cellStyle name="20% - Accent5 9 32" xfId="2400"/>
    <cellStyle name="20% - Accent5 9 33" xfId="2401"/>
    <cellStyle name="20% - Accent5 9 34" xfId="2402"/>
    <cellStyle name="20% - Accent5 9 35" xfId="2403"/>
    <cellStyle name="20% - Accent5 9 36" xfId="2404"/>
    <cellStyle name="20% - Accent5 9 37" xfId="2405"/>
    <cellStyle name="20% - Accent5 9 38" xfId="2406"/>
    <cellStyle name="20% - Accent5 9 39" xfId="2407"/>
    <cellStyle name="20% - Accent5 9 4" xfId="2408"/>
    <cellStyle name="20% - Accent5 9 40" xfId="2409"/>
    <cellStyle name="20% - Accent5 9 41" xfId="2410"/>
    <cellStyle name="20% - Accent5 9 5" xfId="2411"/>
    <cellStyle name="20% - Accent5 9 6" xfId="2412"/>
    <cellStyle name="20% - Accent5 9 7" xfId="2413"/>
    <cellStyle name="20% - Accent5 9 8" xfId="2414"/>
    <cellStyle name="20% - Accent5 9 9" xfId="2415"/>
    <cellStyle name="20% - Accent6 10" xfId="2416"/>
    <cellStyle name="20% - Accent6 10 10" xfId="2417"/>
    <cellStyle name="20% - Accent6 10 11" xfId="2418"/>
    <cellStyle name="20% - Accent6 10 12" xfId="2419"/>
    <cellStyle name="20% - Accent6 10 13" xfId="2420"/>
    <cellStyle name="20% - Accent6 10 14" xfId="2421"/>
    <cellStyle name="20% - Accent6 10 15" xfId="2422"/>
    <cellStyle name="20% - Accent6 10 16" xfId="2423"/>
    <cellStyle name="20% - Accent6 10 17" xfId="2424"/>
    <cellStyle name="20% - Accent6 10 18" xfId="2425"/>
    <cellStyle name="20% - Accent6 10 19" xfId="2426"/>
    <cellStyle name="20% - Accent6 10 2" xfId="2427"/>
    <cellStyle name="20% - Accent6 10 20" xfId="2428"/>
    <cellStyle name="20% - Accent6 10 21" xfId="2429"/>
    <cellStyle name="20% - Accent6 10 22" xfId="2430"/>
    <cellStyle name="20% - Accent6 10 23" xfId="2431"/>
    <cellStyle name="20% - Accent6 10 24" xfId="2432"/>
    <cellStyle name="20% - Accent6 10 25" xfId="2433"/>
    <cellStyle name="20% - Accent6 10 26" xfId="2434"/>
    <cellStyle name="20% - Accent6 10 27" xfId="2435"/>
    <cellStyle name="20% - Accent6 10 28" xfId="2436"/>
    <cellStyle name="20% - Accent6 10 29" xfId="2437"/>
    <cellStyle name="20% - Accent6 10 3" xfId="2438"/>
    <cellStyle name="20% - Accent6 10 30" xfId="2439"/>
    <cellStyle name="20% - Accent6 10 31" xfId="2440"/>
    <cellStyle name="20% - Accent6 10 32" xfId="2441"/>
    <cellStyle name="20% - Accent6 10 33" xfId="2442"/>
    <cellStyle name="20% - Accent6 10 34" xfId="2443"/>
    <cellStyle name="20% - Accent6 10 35" xfId="2444"/>
    <cellStyle name="20% - Accent6 10 36" xfId="2445"/>
    <cellStyle name="20% - Accent6 10 37" xfId="2446"/>
    <cellStyle name="20% - Accent6 10 38" xfId="2447"/>
    <cellStyle name="20% - Accent6 10 39" xfId="2448"/>
    <cellStyle name="20% - Accent6 10 4" xfId="2449"/>
    <cellStyle name="20% - Accent6 10 40" xfId="2450"/>
    <cellStyle name="20% - Accent6 10 41" xfId="2451"/>
    <cellStyle name="20% - Accent6 10 5" xfId="2452"/>
    <cellStyle name="20% - Accent6 10 6" xfId="2453"/>
    <cellStyle name="20% - Accent6 10 7" xfId="2454"/>
    <cellStyle name="20% - Accent6 10 8" xfId="2455"/>
    <cellStyle name="20% - Accent6 10 9" xfId="2456"/>
    <cellStyle name="20% - Accent6 11" xfId="2457"/>
    <cellStyle name="20% - Accent6 11 10" xfId="2458"/>
    <cellStyle name="20% - Accent6 11 11" xfId="2459"/>
    <cellStyle name="20% - Accent6 11 12" xfId="2460"/>
    <cellStyle name="20% - Accent6 11 13" xfId="2461"/>
    <cellStyle name="20% - Accent6 11 14" xfId="2462"/>
    <cellStyle name="20% - Accent6 11 15" xfId="2463"/>
    <cellStyle name="20% - Accent6 11 16" xfId="2464"/>
    <cellStyle name="20% - Accent6 11 17" xfId="2465"/>
    <cellStyle name="20% - Accent6 11 18" xfId="2466"/>
    <cellStyle name="20% - Accent6 11 19" xfId="2467"/>
    <cellStyle name="20% - Accent6 11 2" xfId="2468"/>
    <cellStyle name="20% - Accent6 11 20" xfId="2469"/>
    <cellStyle name="20% - Accent6 11 21" xfId="2470"/>
    <cellStyle name="20% - Accent6 11 22" xfId="2471"/>
    <cellStyle name="20% - Accent6 11 23" xfId="2472"/>
    <cellStyle name="20% - Accent6 11 24" xfId="2473"/>
    <cellStyle name="20% - Accent6 11 25" xfId="2474"/>
    <cellStyle name="20% - Accent6 11 26" xfId="2475"/>
    <cellStyle name="20% - Accent6 11 27" xfId="2476"/>
    <cellStyle name="20% - Accent6 11 28" xfId="2477"/>
    <cellStyle name="20% - Accent6 11 29" xfId="2478"/>
    <cellStyle name="20% - Accent6 11 3" xfId="2479"/>
    <cellStyle name="20% - Accent6 11 30" xfId="2480"/>
    <cellStyle name="20% - Accent6 11 31" xfId="2481"/>
    <cellStyle name="20% - Accent6 11 32" xfId="2482"/>
    <cellStyle name="20% - Accent6 11 33" xfId="2483"/>
    <cellStyle name="20% - Accent6 11 34" xfId="2484"/>
    <cellStyle name="20% - Accent6 11 35" xfId="2485"/>
    <cellStyle name="20% - Accent6 11 36" xfId="2486"/>
    <cellStyle name="20% - Accent6 11 37" xfId="2487"/>
    <cellStyle name="20% - Accent6 11 38" xfId="2488"/>
    <cellStyle name="20% - Accent6 11 39" xfId="2489"/>
    <cellStyle name="20% - Accent6 11 4" xfId="2490"/>
    <cellStyle name="20% - Accent6 11 40" xfId="2491"/>
    <cellStyle name="20% - Accent6 11 41" xfId="2492"/>
    <cellStyle name="20% - Accent6 11 5" xfId="2493"/>
    <cellStyle name="20% - Accent6 11 6" xfId="2494"/>
    <cellStyle name="20% - Accent6 11 7" xfId="2495"/>
    <cellStyle name="20% - Accent6 11 8" xfId="2496"/>
    <cellStyle name="20% - Accent6 11 9" xfId="2497"/>
    <cellStyle name="20% - Accent6 12" xfId="2498"/>
    <cellStyle name="20% - Accent6 12 10" xfId="2499"/>
    <cellStyle name="20% - Accent6 12 11" xfId="2500"/>
    <cellStyle name="20% - Accent6 12 12" xfId="2501"/>
    <cellStyle name="20% - Accent6 12 13" xfId="2502"/>
    <cellStyle name="20% - Accent6 12 14" xfId="2503"/>
    <cellStyle name="20% - Accent6 12 15" xfId="2504"/>
    <cellStyle name="20% - Accent6 12 16" xfId="2505"/>
    <cellStyle name="20% - Accent6 12 17" xfId="2506"/>
    <cellStyle name="20% - Accent6 12 18" xfId="2507"/>
    <cellStyle name="20% - Accent6 12 19" xfId="2508"/>
    <cellStyle name="20% - Accent6 12 2" xfId="2509"/>
    <cellStyle name="20% - Accent6 12 20" xfId="2510"/>
    <cellStyle name="20% - Accent6 12 21" xfId="2511"/>
    <cellStyle name="20% - Accent6 12 22" xfId="2512"/>
    <cellStyle name="20% - Accent6 12 23" xfId="2513"/>
    <cellStyle name="20% - Accent6 12 24" xfId="2514"/>
    <cellStyle name="20% - Accent6 12 25" xfId="2515"/>
    <cellStyle name="20% - Accent6 12 26" xfId="2516"/>
    <cellStyle name="20% - Accent6 12 27" xfId="2517"/>
    <cellStyle name="20% - Accent6 12 28" xfId="2518"/>
    <cellStyle name="20% - Accent6 12 29" xfId="2519"/>
    <cellStyle name="20% - Accent6 12 3" xfId="2520"/>
    <cellStyle name="20% - Accent6 12 30" xfId="2521"/>
    <cellStyle name="20% - Accent6 12 31" xfId="2522"/>
    <cellStyle name="20% - Accent6 12 32" xfId="2523"/>
    <cellStyle name="20% - Accent6 12 33" xfId="2524"/>
    <cellStyle name="20% - Accent6 12 34" xfId="2525"/>
    <cellStyle name="20% - Accent6 12 35" xfId="2526"/>
    <cellStyle name="20% - Accent6 12 36" xfId="2527"/>
    <cellStyle name="20% - Accent6 12 37" xfId="2528"/>
    <cellStyle name="20% - Accent6 12 38" xfId="2529"/>
    <cellStyle name="20% - Accent6 12 39" xfId="2530"/>
    <cellStyle name="20% - Accent6 12 4" xfId="2531"/>
    <cellStyle name="20% - Accent6 12 40" xfId="2532"/>
    <cellStyle name="20% - Accent6 12 41" xfId="2533"/>
    <cellStyle name="20% - Accent6 12 5" xfId="2534"/>
    <cellStyle name="20% - Accent6 12 6" xfId="2535"/>
    <cellStyle name="20% - Accent6 12 7" xfId="2536"/>
    <cellStyle name="20% - Accent6 12 8" xfId="2537"/>
    <cellStyle name="20% - Accent6 12 9" xfId="2538"/>
    <cellStyle name="20% - Accent6 13" xfId="2539"/>
    <cellStyle name="20% - Accent6 14" xfId="2540"/>
    <cellStyle name="20% - Accent6 14 2" xfId="2541"/>
    <cellStyle name="20% - Accent6 15" xfId="2542"/>
    <cellStyle name="20% - Accent6 16" xfId="2543"/>
    <cellStyle name="20% - Accent6 2" xfId="2544"/>
    <cellStyle name="20% - Accent6 2 10" xfId="2545"/>
    <cellStyle name="20% - Accent6 2 11" xfId="2546"/>
    <cellStyle name="20% - Accent6 2 12" xfId="2547"/>
    <cellStyle name="20% - Accent6 2 13" xfId="2548"/>
    <cellStyle name="20% - Accent6 2 14" xfId="2549"/>
    <cellStyle name="20% - Accent6 2 15" xfId="2550"/>
    <cellStyle name="20% - Accent6 2 16" xfId="2551"/>
    <cellStyle name="20% - Accent6 2 17" xfId="2552"/>
    <cellStyle name="20% - Accent6 2 18" xfId="2553"/>
    <cellStyle name="20% - Accent6 2 19" xfId="2554"/>
    <cellStyle name="20% - Accent6 2 2" xfId="2555"/>
    <cellStyle name="20% - Accent6 2 2 2" xfId="2556"/>
    <cellStyle name="20% - Accent6 2 2 2 2" xfId="2557"/>
    <cellStyle name="20% - Accent6 2 2 3" xfId="2558"/>
    <cellStyle name="20% - Accent6 2 2 4" xfId="2559"/>
    <cellStyle name="20% - Accent6 2 2 5" xfId="2560"/>
    <cellStyle name="20% - Accent6 2 20" xfId="2561"/>
    <cellStyle name="20% - Accent6 2 21" xfId="2562"/>
    <cellStyle name="20% - Accent6 2 22" xfId="2563"/>
    <cellStyle name="20% - Accent6 2 23" xfId="2564"/>
    <cellStyle name="20% - Accent6 2 24" xfId="2565"/>
    <cellStyle name="20% - Accent6 2 25" xfId="2566"/>
    <cellStyle name="20% - Accent6 2 26" xfId="2567"/>
    <cellStyle name="20% - Accent6 2 27" xfId="2568"/>
    <cellStyle name="20% - Accent6 2 28" xfId="2569"/>
    <cellStyle name="20% - Accent6 2 29" xfId="2570"/>
    <cellStyle name="20% - Accent6 2 3" xfId="2571"/>
    <cellStyle name="20% - Accent6 2 3 2" xfId="2572"/>
    <cellStyle name="20% - Accent6 2 3 3" xfId="2573"/>
    <cellStyle name="20% - Accent6 2 3 4" xfId="2574"/>
    <cellStyle name="20% - Accent6 2 3 5" xfId="2575"/>
    <cellStyle name="20% - Accent6 2 3 6" xfId="2576"/>
    <cellStyle name="20% - Accent6 2 30" xfId="2577"/>
    <cellStyle name="20% - Accent6 2 31" xfId="2578"/>
    <cellStyle name="20% - Accent6 2 32" xfId="2579"/>
    <cellStyle name="20% - Accent6 2 33" xfId="2580"/>
    <cellStyle name="20% - Accent6 2 34" xfId="2581"/>
    <cellStyle name="20% - Accent6 2 35" xfId="2582"/>
    <cellStyle name="20% - Accent6 2 36" xfId="2583"/>
    <cellStyle name="20% - Accent6 2 37" xfId="2584"/>
    <cellStyle name="20% - Accent6 2 38" xfId="2585"/>
    <cellStyle name="20% - Accent6 2 39" xfId="2586"/>
    <cellStyle name="20% - Accent6 2 4" xfId="2587"/>
    <cellStyle name="20% - Accent6 2 40" xfId="2588"/>
    <cellStyle name="20% - Accent6 2 41" xfId="2589"/>
    <cellStyle name="20% - Accent6 2 42" xfId="2590"/>
    <cellStyle name="20% - Accent6 2 43" xfId="2591"/>
    <cellStyle name="20% - Accent6 2 44" xfId="2592"/>
    <cellStyle name="20% - Accent6 2 45" xfId="2593"/>
    <cellStyle name="20% - Accent6 2 5" xfId="2594"/>
    <cellStyle name="20% - Accent6 2 6" xfId="2595"/>
    <cellStyle name="20% - Accent6 2 7" xfId="2596"/>
    <cellStyle name="20% - Accent6 2 8" xfId="2597"/>
    <cellStyle name="20% - Accent6 2 9" xfId="2598"/>
    <cellStyle name="20% - Accent6 3" xfId="2599"/>
    <cellStyle name="20% - Accent6 3 10" xfId="2600"/>
    <cellStyle name="20% - Accent6 3 11" xfId="2601"/>
    <cellStyle name="20% - Accent6 3 12" xfId="2602"/>
    <cellStyle name="20% - Accent6 3 13" xfId="2603"/>
    <cellStyle name="20% - Accent6 3 14" xfId="2604"/>
    <cellStyle name="20% - Accent6 3 15" xfId="2605"/>
    <cellStyle name="20% - Accent6 3 16" xfId="2606"/>
    <cellStyle name="20% - Accent6 3 17" xfId="2607"/>
    <cellStyle name="20% - Accent6 3 18" xfId="2608"/>
    <cellStyle name="20% - Accent6 3 19" xfId="2609"/>
    <cellStyle name="20% - Accent6 3 2" xfId="2610"/>
    <cellStyle name="20% - Accent6 3 20" xfId="2611"/>
    <cellStyle name="20% - Accent6 3 21" xfId="2612"/>
    <cellStyle name="20% - Accent6 3 22" xfId="2613"/>
    <cellStyle name="20% - Accent6 3 23" xfId="2614"/>
    <cellStyle name="20% - Accent6 3 24" xfId="2615"/>
    <cellStyle name="20% - Accent6 3 25" xfId="2616"/>
    <cellStyle name="20% - Accent6 3 26" xfId="2617"/>
    <cellStyle name="20% - Accent6 3 27" xfId="2618"/>
    <cellStyle name="20% - Accent6 3 28" xfId="2619"/>
    <cellStyle name="20% - Accent6 3 29" xfId="2620"/>
    <cellStyle name="20% - Accent6 3 3" xfId="2621"/>
    <cellStyle name="20% - Accent6 3 30" xfId="2622"/>
    <cellStyle name="20% - Accent6 3 31" xfId="2623"/>
    <cellStyle name="20% - Accent6 3 32" xfId="2624"/>
    <cellStyle name="20% - Accent6 3 33" xfId="2625"/>
    <cellStyle name="20% - Accent6 3 34" xfId="2626"/>
    <cellStyle name="20% - Accent6 3 35" xfId="2627"/>
    <cellStyle name="20% - Accent6 3 36" xfId="2628"/>
    <cellStyle name="20% - Accent6 3 37" xfId="2629"/>
    <cellStyle name="20% - Accent6 3 38" xfId="2630"/>
    <cellStyle name="20% - Accent6 3 39" xfId="2631"/>
    <cellStyle name="20% - Accent6 3 4" xfId="2632"/>
    <cellStyle name="20% - Accent6 3 40" xfId="2633"/>
    <cellStyle name="20% - Accent6 3 41" xfId="2634"/>
    <cellStyle name="20% - Accent6 3 42" xfId="2635"/>
    <cellStyle name="20% - Accent6 3 43" xfId="2636"/>
    <cellStyle name="20% - Accent6 3 44" xfId="2637"/>
    <cellStyle name="20% - Accent6 3 45" xfId="2638"/>
    <cellStyle name="20% - Accent6 3 5" xfId="2639"/>
    <cellStyle name="20% - Accent6 3 6" xfId="2640"/>
    <cellStyle name="20% - Accent6 3 7" xfId="2641"/>
    <cellStyle name="20% - Accent6 3 8" xfId="2642"/>
    <cellStyle name="20% - Accent6 3 9" xfId="2643"/>
    <cellStyle name="20% - Accent6 4" xfId="2644"/>
    <cellStyle name="20% - Accent6 4 10" xfId="2645"/>
    <cellStyle name="20% - Accent6 4 11" xfId="2646"/>
    <cellStyle name="20% - Accent6 4 12" xfId="2647"/>
    <cellStyle name="20% - Accent6 4 13" xfId="2648"/>
    <cellStyle name="20% - Accent6 4 14" xfId="2649"/>
    <cellStyle name="20% - Accent6 4 15" xfId="2650"/>
    <cellStyle name="20% - Accent6 4 16" xfId="2651"/>
    <cellStyle name="20% - Accent6 4 17" xfId="2652"/>
    <cellStyle name="20% - Accent6 4 18" xfId="2653"/>
    <cellStyle name="20% - Accent6 4 19" xfId="2654"/>
    <cellStyle name="20% - Accent6 4 2" xfId="2655"/>
    <cellStyle name="20% - Accent6 4 20" xfId="2656"/>
    <cellStyle name="20% - Accent6 4 21" xfId="2657"/>
    <cellStyle name="20% - Accent6 4 22" xfId="2658"/>
    <cellStyle name="20% - Accent6 4 23" xfId="2659"/>
    <cellStyle name="20% - Accent6 4 24" xfId="2660"/>
    <cellStyle name="20% - Accent6 4 25" xfId="2661"/>
    <cellStyle name="20% - Accent6 4 26" xfId="2662"/>
    <cellStyle name="20% - Accent6 4 27" xfId="2663"/>
    <cellStyle name="20% - Accent6 4 28" xfId="2664"/>
    <cellStyle name="20% - Accent6 4 29" xfId="2665"/>
    <cellStyle name="20% - Accent6 4 3" xfId="2666"/>
    <cellStyle name="20% - Accent6 4 30" xfId="2667"/>
    <cellStyle name="20% - Accent6 4 31" xfId="2668"/>
    <cellStyle name="20% - Accent6 4 32" xfId="2669"/>
    <cellStyle name="20% - Accent6 4 33" xfId="2670"/>
    <cellStyle name="20% - Accent6 4 34" xfId="2671"/>
    <cellStyle name="20% - Accent6 4 35" xfId="2672"/>
    <cellStyle name="20% - Accent6 4 36" xfId="2673"/>
    <cellStyle name="20% - Accent6 4 37" xfId="2674"/>
    <cellStyle name="20% - Accent6 4 38" xfId="2675"/>
    <cellStyle name="20% - Accent6 4 39" xfId="2676"/>
    <cellStyle name="20% - Accent6 4 4" xfId="2677"/>
    <cellStyle name="20% - Accent6 4 40" xfId="2678"/>
    <cellStyle name="20% - Accent6 4 41" xfId="2679"/>
    <cellStyle name="20% - Accent6 4 5" xfId="2680"/>
    <cellStyle name="20% - Accent6 4 6" xfId="2681"/>
    <cellStyle name="20% - Accent6 4 7" xfId="2682"/>
    <cellStyle name="20% - Accent6 4 8" xfId="2683"/>
    <cellStyle name="20% - Accent6 4 9" xfId="2684"/>
    <cellStyle name="20% - Accent6 5" xfId="2685"/>
    <cellStyle name="20% - Accent6 5 10" xfId="2686"/>
    <cellStyle name="20% - Accent6 5 11" xfId="2687"/>
    <cellStyle name="20% - Accent6 5 12" xfId="2688"/>
    <cellStyle name="20% - Accent6 5 13" xfId="2689"/>
    <cellStyle name="20% - Accent6 5 14" xfId="2690"/>
    <cellStyle name="20% - Accent6 5 15" xfId="2691"/>
    <cellStyle name="20% - Accent6 5 16" xfId="2692"/>
    <cellStyle name="20% - Accent6 5 17" xfId="2693"/>
    <cellStyle name="20% - Accent6 5 18" xfId="2694"/>
    <cellStyle name="20% - Accent6 5 19" xfId="2695"/>
    <cellStyle name="20% - Accent6 5 2" xfId="2696"/>
    <cellStyle name="20% - Accent6 5 20" xfId="2697"/>
    <cellStyle name="20% - Accent6 5 21" xfId="2698"/>
    <cellStyle name="20% - Accent6 5 22" xfId="2699"/>
    <cellStyle name="20% - Accent6 5 23" xfId="2700"/>
    <cellStyle name="20% - Accent6 5 24" xfId="2701"/>
    <cellStyle name="20% - Accent6 5 25" xfId="2702"/>
    <cellStyle name="20% - Accent6 5 26" xfId="2703"/>
    <cellStyle name="20% - Accent6 5 27" xfId="2704"/>
    <cellStyle name="20% - Accent6 5 28" xfId="2705"/>
    <cellStyle name="20% - Accent6 5 29" xfId="2706"/>
    <cellStyle name="20% - Accent6 5 3" xfId="2707"/>
    <cellStyle name="20% - Accent6 5 30" xfId="2708"/>
    <cellStyle name="20% - Accent6 5 31" xfId="2709"/>
    <cellStyle name="20% - Accent6 5 32" xfId="2710"/>
    <cellStyle name="20% - Accent6 5 33" xfId="2711"/>
    <cellStyle name="20% - Accent6 5 34" xfId="2712"/>
    <cellStyle name="20% - Accent6 5 35" xfId="2713"/>
    <cellStyle name="20% - Accent6 5 36" xfId="2714"/>
    <cellStyle name="20% - Accent6 5 37" xfId="2715"/>
    <cellStyle name="20% - Accent6 5 38" xfId="2716"/>
    <cellStyle name="20% - Accent6 5 39" xfId="2717"/>
    <cellStyle name="20% - Accent6 5 4" xfId="2718"/>
    <cellStyle name="20% - Accent6 5 40" xfId="2719"/>
    <cellStyle name="20% - Accent6 5 41" xfId="2720"/>
    <cellStyle name="20% - Accent6 5 5" xfId="2721"/>
    <cellStyle name="20% - Accent6 5 6" xfId="2722"/>
    <cellStyle name="20% - Accent6 5 7" xfId="2723"/>
    <cellStyle name="20% - Accent6 5 8" xfId="2724"/>
    <cellStyle name="20% - Accent6 5 9" xfId="2725"/>
    <cellStyle name="20% - Accent6 6" xfId="2726"/>
    <cellStyle name="20% - Accent6 6 10" xfId="2727"/>
    <cellStyle name="20% - Accent6 6 11" xfId="2728"/>
    <cellStyle name="20% - Accent6 6 12" xfId="2729"/>
    <cellStyle name="20% - Accent6 6 13" xfId="2730"/>
    <cellStyle name="20% - Accent6 6 14" xfId="2731"/>
    <cellStyle name="20% - Accent6 6 15" xfId="2732"/>
    <cellStyle name="20% - Accent6 6 16" xfId="2733"/>
    <cellStyle name="20% - Accent6 6 17" xfId="2734"/>
    <cellStyle name="20% - Accent6 6 18" xfId="2735"/>
    <cellStyle name="20% - Accent6 6 19" xfId="2736"/>
    <cellStyle name="20% - Accent6 6 2" xfId="2737"/>
    <cellStyle name="20% - Accent6 6 20" xfId="2738"/>
    <cellStyle name="20% - Accent6 6 21" xfId="2739"/>
    <cellStyle name="20% - Accent6 6 22" xfId="2740"/>
    <cellStyle name="20% - Accent6 6 23" xfId="2741"/>
    <cellStyle name="20% - Accent6 6 24" xfId="2742"/>
    <cellStyle name="20% - Accent6 6 25" xfId="2743"/>
    <cellStyle name="20% - Accent6 6 26" xfId="2744"/>
    <cellStyle name="20% - Accent6 6 27" xfId="2745"/>
    <cellStyle name="20% - Accent6 6 28" xfId="2746"/>
    <cellStyle name="20% - Accent6 6 29" xfId="2747"/>
    <cellStyle name="20% - Accent6 6 3" xfId="2748"/>
    <cellStyle name="20% - Accent6 6 30" xfId="2749"/>
    <cellStyle name="20% - Accent6 6 31" xfId="2750"/>
    <cellStyle name="20% - Accent6 6 32" xfId="2751"/>
    <cellStyle name="20% - Accent6 6 33" xfId="2752"/>
    <cellStyle name="20% - Accent6 6 34" xfId="2753"/>
    <cellStyle name="20% - Accent6 6 35" xfId="2754"/>
    <cellStyle name="20% - Accent6 6 36" xfId="2755"/>
    <cellStyle name="20% - Accent6 6 37" xfId="2756"/>
    <cellStyle name="20% - Accent6 6 38" xfId="2757"/>
    <cellStyle name="20% - Accent6 6 39" xfId="2758"/>
    <cellStyle name="20% - Accent6 6 4" xfId="2759"/>
    <cellStyle name="20% - Accent6 6 40" xfId="2760"/>
    <cellStyle name="20% - Accent6 6 41" xfId="2761"/>
    <cellStyle name="20% - Accent6 6 5" xfId="2762"/>
    <cellStyle name="20% - Accent6 6 6" xfId="2763"/>
    <cellStyle name="20% - Accent6 6 7" xfId="2764"/>
    <cellStyle name="20% - Accent6 6 8" xfId="2765"/>
    <cellStyle name="20% - Accent6 6 9" xfId="2766"/>
    <cellStyle name="20% - Accent6 7" xfId="2767"/>
    <cellStyle name="20% - Accent6 7 10" xfId="2768"/>
    <cellStyle name="20% - Accent6 7 11" xfId="2769"/>
    <cellStyle name="20% - Accent6 7 12" xfId="2770"/>
    <cellStyle name="20% - Accent6 7 13" xfId="2771"/>
    <cellStyle name="20% - Accent6 7 14" xfId="2772"/>
    <cellStyle name="20% - Accent6 7 15" xfId="2773"/>
    <cellStyle name="20% - Accent6 7 16" xfId="2774"/>
    <cellStyle name="20% - Accent6 7 17" xfId="2775"/>
    <cellStyle name="20% - Accent6 7 18" xfId="2776"/>
    <cellStyle name="20% - Accent6 7 19" xfId="2777"/>
    <cellStyle name="20% - Accent6 7 2" xfId="2778"/>
    <cellStyle name="20% - Accent6 7 20" xfId="2779"/>
    <cellStyle name="20% - Accent6 7 21" xfId="2780"/>
    <cellStyle name="20% - Accent6 7 22" xfId="2781"/>
    <cellStyle name="20% - Accent6 7 23" xfId="2782"/>
    <cellStyle name="20% - Accent6 7 24" xfId="2783"/>
    <cellStyle name="20% - Accent6 7 25" xfId="2784"/>
    <cellStyle name="20% - Accent6 7 26" xfId="2785"/>
    <cellStyle name="20% - Accent6 7 27" xfId="2786"/>
    <cellStyle name="20% - Accent6 7 28" xfId="2787"/>
    <cellStyle name="20% - Accent6 7 29" xfId="2788"/>
    <cellStyle name="20% - Accent6 7 3" xfId="2789"/>
    <cellStyle name="20% - Accent6 7 30" xfId="2790"/>
    <cellStyle name="20% - Accent6 7 31" xfId="2791"/>
    <cellStyle name="20% - Accent6 7 32" xfId="2792"/>
    <cellStyle name="20% - Accent6 7 33" xfId="2793"/>
    <cellStyle name="20% - Accent6 7 34" xfId="2794"/>
    <cellStyle name="20% - Accent6 7 35" xfId="2795"/>
    <cellStyle name="20% - Accent6 7 36" xfId="2796"/>
    <cellStyle name="20% - Accent6 7 37" xfId="2797"/>
    <cellStyle name="20% - Accent6 7 38" xfId="2798"/>
    <cellStyle name="20% - Accent6 7 39" xfId="2799"/>
    <cellStyle name="20% - Accent6 7 4" xfId="2800"/>
    <cellStyle name="20% - Accent6 7 40" xfId="2801"/>
    <cellStyle name="20% - Accent6 7 41" xfId="2802"/>
    <cellStyle name="20% - Accent6 7 5" xfId="2803"/>
    <cellStyle name="20% - Accent6 7 6" xfId="2804"/>
    <cellStyle name="20% - Accent6 7 7" xfId="2805"/>
    <cellStyle name="20% - Accent6 7 8" xfId="2806"/>
    <cellStyle name="20% - Accent6 7 9" xfId="2807"/>
    <cellStyle name="20% - Accent6 8" xfId="2808"/>
    <cellStyle name="20% - Accent6 8 10" xfId="2809"/>
    <cellStyle name="20% - Accent6 8 11" xfId="2810"/>
    <cellStyle name="20% - Accent6 8 12" xfId="2811"/>
    <cellStyle name="20% - Accent6 8 13" xfId="2812"/>
    <cellStyle name="20% - Accent6 8 14" xfId="2813"/>
    <cellStyle name="20% - Accent6 8 15" xfId="2814"/>
    <cellStyle name="20% - Accent6 8 16" xfId="2815"/>
    <cellStyle name="20% - Accent6 8 17" xfId="2816"/>
    <cellStyle name="20% - Accent6 8 18" xfId="2817"/>
    <cellStyle name="20% - Accent6 8 19" xfId="2818"/>
    <cellStyle name="20% - Accent6 8 2" xfId="2819"/>
    <cellStyle name="20% - Accent6 8 20" xfId="2820"/>
    <cellStyle name="20% - Accent6 8 21" xfId="2821"/>
    <cellStyle name="20% - Accent6 8 22" xfId="2822"/>
    <cellStyle name="20% - Accent6 8 23" xfId="2823"/>
    <cellStyle name="20% - Accent6 8 24" xfId="2824"/>
    <cellStyle name="20% - Accent6 8 25" xfId="2825"/>
    <cellStyle name="20% - Accent6 8 26" xfId="2826"/>
    <cellStyle name="20% - Accent6 8 27" xfId="2827"/>
    <cellStyle name="20% - Accent6 8 28" xfId="2828"/>
    <cellStyle name="20% - Accent6 8 29" xfId="2829"/>
    <cellStyle name="20% - Accent6 8 3" xfId="2830"/>
    <cellStyle name="20% - Accent6 8 30" xfId="2831"/>
    <cellStyle name="20% - Accent6 8 31" xfId="2832"/>
    <cellStyle name="20% - Accent6 8 32" xfId="2833"/>
    <cellStyle name="20% - Accent6 8 33" xfId="2834"/>
    <cellStyle name="20% - Accent6 8 34" xfId="2835"/>
    <cellStyle name="20% - Accent6 8 35" xfId="2836"/>
    <cellStyle name="20% - Accent6 8 36" xfId="2837"/>
    <cellStyle name="20% - Accent6 8 37" xfId="2838"/>
    <cellStyle name="20% - Accent6 8 38" xfId="2839"/>
    <cellStyle name="20% - Accent6 8 39" xfId="2840"/>
    <cellStyle name="20% - Accent6 8 4" xfId="2841"/>
    <cellStyle name="20% - Accent6 8 40" xfId="2842"/>
    <cellStyle name="20% - Accent6 8 41" xfId="2843"/>
    <cellStyle name="20% - Accent6 8 5" xfId="2844"/>
    <cellStyle name="20% - Accent6 8 6" xfId="2845"/>
    <cellStyle name="20% - Accent6 8 7" xfId="2846"/>
    <cellStyle name="20% - Accent6 8 8" xfId="2847"/>
    <cellStyle name="20% - Accent6 8 9" xfId="2848"/>
    <cellStyle name="20% - Accent6 9" xfId="2849"/>
    <cellStyle name="20% - Accent6 9 10" xfId="2850"/>
    <cellStyle name="20% - Accent6 9 11" xfId="2851"/>
    <cellStyle name="20% - Accent6 9 12" xfId="2852"/>
    <cellStyle name="20% - Accent6 9 13" xfId="2853"/>
    <cellStyle name="20% - Accent6 9 14" xfId="2854"/>
    <cellStyle name="20% - Accent6 9 15" xfId="2855"/>
    <cellStyle name="20% - Accent6 9 16" xfId="2856"/>
    <cellStyle name="20% - Accent6 9 17" xfId="2857"/>
    <cellStyle name="20% - Accent6 9 18" xfId="2858"/>
    <cellStyle name="20% - Accent6 9 19" xfId="2859"/>
    <cellStyle name="20% - Accent6 9 2" xfId="2860"/>
    <cellStyle name="20% - Accent6 9 20" xfId="2861"/>
    <cellStyle name="20% - Accent6 9 21" xfId="2862"/>
    <cellStyle name="20% - Accent6 9 22" xfId="2863"/>
    <cellStyle name="20% - Accent6 9 23" xfId="2864"/>
    <cellStyle name="20% - Accent6 9 24" xfId="2865"/>
    <cellStyle name="20% - Accent6 9 25" xfId="2866"/>
    <cellStyle name="20% - Accent6 9 26" xfId="2867"/>
    <cellStyle name="20% - Accent6 9 27" xfId="2868"/>
    <cellStyle name="20% - Accent6 9 28" xfId="2869"/>
    <cellStyle name="20% - Accent6 9 29" xfId="2870"/>
    <cellStyle name="20% - Accent6 9 3" xfId="2871"/>
    <cellStyle name="20% - Accent6 9 30" xfId="2872"/>
    <cellStyle name="20% - Accent6 9 31" xfId="2873"/>
    <cellStyle name="20% - Accent6 9 32" xfId="2874"/>
    <cellStyle name="20% - Accent6 9 33" xfId="2875"/>
    <cellStyle name="20% - Accent6 9 34" xfId="2876"/>
    <cellStyle name="20% - Accent6 9 35" xfId="2877"/>
    <cellStyle name="20% - Accent6 9 36" xfId="2878"/>
    <cellStyle name="20% - Accent6 9 37" xfId="2879"/>
    <cellStyle name="20% - Accent6 9 38" xfId="2880"/>
    <cellStyle name="20% - Accent6 9 39" xfId="2881"/>
    <cellStyle name="20% - Accent6 9 4" xfId="2882"/>
    <cellStyle name="20% - Accent6 9 40" xfId="2883"/>
    <cellStyle name="20% - Accent6 9 41" xfId="2884"/>
    <cellStyle name="20% - Accent6 9 5" xfId="2885"/>
    <cellStyle name="20% - Accent6 9 6" xfId="2886"/>
    <cellStyle name="20% - Accent6 9 7" xfId="2887"/>
    <cellStyle name="20% - Accent6 9 8" xfId="2888"/>
    <cellStyle name="20% - Accent6 9 9" xfId="2889"/>
    <cellStyle name="40% - Accent1 10" xfId="2890"/>
    <cellStyle name="40% - Accent1 10 10" xfId="2891"/>
    <cellStyle name="40% - Accent1 10 11" xfId="2892"/>
    <cellStyle name="40% - Accent1 10 12" xfId="2893"/>
    <cellStyle name="40% - Accent1 10 13" xfId="2894"/>
    <cellStyle name="40% - Accent1 10 14" xfId="2895"/>
    <cellStyle name="40% - Accent1 10 15" xfId="2896"/>
    <cellStyle name="40% - Accent1 10 16" xfId="2897"/>
    <cellStyle name="40% - Accent1 10 17" xfId="2898"/>
    <cellStyle name="40% - Accent1 10 18" xfId="2899"/>
    <cellStyle name="40% - Accent1 10 19" xfId="2900"/>
    <cellStyle name="40% - Accent1 10 2" xfId="2901"/>
    <cellStyle name="40% - Accent1 10 20" xfId="2902"/>
    <cellStyle name="40% - Accent1 10 21" xfId="2903"/>
    <cellStyle name="40% - Accent1 10 22" xfId="2904"/>
    <cellStyle name="40% - Accent1 10 23" xfId="2905"/>
    <cellStyle name="40% - Accent1 10 24" xfId="2906"/>
    <cellStyle name="40% - Accent1 10 25" xfId="2907"/>
    <cellStyle name="40% - Accent1 10 26" xfId="2908"/>
    <cellStyle name="40% - Accent1 10 27" xfId="2909"/>
    <cellStyle name="40% - Accent1 10 28" xfId="2910"/>
    <cellStyle name="40% - Accent1 10 29" xfId="2911"/>
    <cellStyle name="40% - Accent1 10 3" xfId="2912"/>
    <cellStyle name="40% - Accent1 10 30" xfId="2913"/>
    <cellStyle name="40% - Accent1 10 31" xfId="2914"/>
    <cellStyle name="40% - Accent1 10 32" xfId="2915"/>
    <cellStyle name="40% - Accent1 10 33" xfId="2916"/>
    <cellStyle name="40% - Accent1 10 34" xfId="2917"/>
    <cellStyle name="40% - Accent1 10 35" xfId="2918"/>
    <cellStyle name="40% - Accent1 10 36" xfId="2919"/>
    <cellStyle name="40% - Accent1 10 37" xfId="2920"/>
    <cellStyle name="40% - Accent1 10 38" xfId="2921"/>
    <cellStyle name="40% - Accent1 10 39" xfId="2922"/>
    <cellStyle name="40% - Accent1 10 4" xfId="2923"/>
    <cellStyle name="40% - Accent1 10 40" xfId="2924"/>
    <cellStyle name="40% - Accent1 10 41" xfId="2925"/>
    <cellStyle name="40% - Accent1 10 5" xfId="2926"/>
    <cellStyle name="40% - Accent1 10 6" xfId="2927"/>
    <cellStyle name="40% - Accent1 10 7" xfId="2928"/>
    <cellStyle name="40% - Accent1 10 8" xfId="2929"/>
    <cellStyle name="40% - Accent1 10 9" xfId="2930"/>
    <cellStyle name="40% - Accent1 11" xfId="2931"/>
    <cellStyle name="40% - Accent1 11 10" xfId="2932"/>
    <cellStyle name="40% - Accent1 11 11" xfId="2933"/>
    <cellStyle name="40% - Accent1 11 12" xfId="2934"/>
    <cellStyle name="40% - Accent1 11 13" xfId="2935"/>
    <cellStyle name="40% - Accent1 11 14" xfId="2936"/>
    <cellStyle name="40% - Accent1 11 15" xfId="2937"/>
    <cellStyle name="40% - Accent1 11 16" xfId="2938"/>
    <cellStyle name="40% - Accent1 11 17" xfId="2939"/>
    <cellStyle name="40% - Accent1 11 18" xfId="2940"/>
    <cellStyle name="40% - Accent1 11 19" xfId="2941"/>
    <cellStyle name="40% - Accent1 11 2" xfId="2942"/>
    <cellStyle name="40% - Accent1 11 20" xfId="2943"/>
    <cellStyle name="40% - Accent1 11 21" xfId="2944"/>
    <cellStyle name="40% - Accent1 11 22" xfId="2945"/>
    <cellStyle name="40% - Accent1 11 23" xfId="2946"/>
    <cellStyle name="40% - Accent1 11 24" xfId="2947"/>
    <cellStyle name="40% - Accent1 11 25" xfId="2948"/>
    <cellStyle name="40% - Accent1 11 26" xfId="2949"/>
    <cellStyle name="40% - Accent1 11 27" xfId="2950"/>
    <cellStyle name="40% - Accent1 11 28" xfId="2951"/>
    <cellStyle name="40% - Accent1 11 29" xfId="2952"/>
    <cellStyle name="40% - Accent1 11 3" xfId="2953"/>
    <cellStyle name="40% - Accent1 11 30" xfId="2954"/>
    <cellStyle name="40% - Accent1 11 31" xfId="2955"/>
    <cellStyle name="40% - Accent1 11 32" xfId="2956"/>
    <cellStyle name="40% - Accent1 11 33" xfId="2957"/>
    <cellStyle name="40% - Accent1 11 34" xfId="2958"/>
    <cellStyle name="40% - Accent1 11 35" xfId="2959"/>
    <cellStyle name="40% - Accent1 11 36" xfId="2960"/>
    <cellStyle name="40% - Accent1 11 37" xfId="2961"/>
    <cellStyle name="40% - Accent1 11 38" xfId="2962"/>
    <cellStyle name="40% - Accent1 11 39" xfId="2963"/>
    <cellStyle name="40% - Accent1 11 4" xfId="2964"/>
    <cellStyle name="40% - Accent1 11 40" xfId="2965"/>
    <cellStyle name="40% - Accent1 11 41" xfId="2966"/>
    <cellStyle name="40% - Accent1 11 5" xfId="2967"/>
    <cellStyle name="40% - Accent1 11 6" xfId="2968"/>
    <cellStyle name="40% - Accent1 11 7" xfId="2969"/>
    <cellStyle name="40% - Accent1 11 8" xfId="2970"/>
    <cellStyle name="40% - Accent1 11 9" xfId="2971"/>
    <cellStyle name="40% - Accent1 12" xfId="2972"/>
    <cellStyle name="40% - Accent1 12 10" xfId="2973"/>
    <cellStyle name="40% - Accent1 12 11" xfId="2974"/>
    <cellStyle name="40% - Accent1 12 12" xfId="2975"/>
    <cellStyle name="40% - Accent1 12 13" xfId="2976"/>
    <cellStyle name="40% - Accent1 12 14" xfId="2977"/>
    <cellStyle name="40% - Accent1 12 15" xfId="2978"/>
    <cellStyle name="40% - Accent1 12 16" xfId="2979"/>
    <cellStyle name="40% - Accent1 12 17" xfId="2980"/>
    <cellStyle name="40% - Accent1 12 18" xfId="2981"/>
    <cellStyle name="40% - Accent1 12 19" xfId="2982"/>
    <cellStyle name="40% - Accent1 12 2" xfId="2983"/>
    <cellStyle name="40% - Accent1 12 20" xfId="2984"/>
    <cellStyle name="40% - Accent1 12 21" xfId="2985"/>
    <cellStyle name="40% - Accent1 12 22" xfId="2986"/>
    <cellStyle name="40% - Accent1 12 23" xfId="2987"/>
    <cellStyle name="40% - Accent1 12 24" xfId="2988"/>
    <cellStyle name="40% - Accent1 12 25" xfId="2989"/>
    <cellStyle name="40% - Accent1 12 26" xfId="2990"/>
    <cellStyle name="40% - Accent1 12 27" xfId="2991"/>
    <cellStyle name="40% - Accent1 12 28" xfId="2992"/>
    <cellStyle name="40% - Accent1 12 29" xfId="2993"/>
    <cellStyle name="40% - Accent1 12 3" xfId="2994"/>
    <cellStyle name="40% - Accent1 12 30" xfId="2995"/>
    <cellStyle name="40% - Accent1 12 31" xfId="2996"/>
    <cellStyle name="40% - Accent1 12 32" xfId="2997"/>
    <cellStyle name="40% - Accent1 12 33" xfId="2998"/>
    <cellStyle name="40% - Accent1 12 34" xfId="2999"/>
    <cellStyle name="40% - Accent1 12 35" xfId="3000"/>
    <cellStyle name="40% - Accent1 12 36" xfId="3001"/>
    <cellStyle name="40% - Accent1 12 37" xfId="3002"/>
    <cellStyle name="40% - Accent1 12 38" xfId="3003"/>
    <cellStyle name="40% - Accent1 12 39" xfId="3004"/>
    <cellStyle name="40% - Accent1 12 4" xfId="3005"/>
    <cellStyle name="40% - Accent1 12 40" xfId="3006"/>
    <cellStyle name="40% - Accent1 12 41" xfId="3007"/>
    <cellStyle name="40% - Accent1 12 5" xfId="3008"/>
    <cellStyle name="40% - Accent1 12 6" xfId="3009"/>
    <cellStyle name="40% - Accent1 12 7" xfId="3010"/>
    <cellStyle name="40% - Accent1 12 8" xfId="3011"/>
    <cellStyle name="40% - Accent1 12 9" xfId="3012"/>
    <cellStyle name="40% - Accent1 13" xfId="3013"/>
    <cellStyle name="40% - Accent1 14" xfId="3014"/>
    <cellStyle name="40% - Accent1 14 2" xfId="3015"/>
    <cellStyle name="40% - Accent1 15" xfId="3016"/>
    <cellStyle name="40% - Accent1 2" xfId="3017"/>
    <cellStyle name="40% - Accent1 2 10" xfId="3018"/>
    <cellStyle name="40% - Accent1 2 11" xfId="3019"/>
    <cellStyle name="40% - Accent1 2 12" xfId="3020"/>
    <cellStyle name="40% - Accent1 2 13" xfId="3021"/>
    <cellStyle name="40% - Accent1 2 14" xfId="3022"/>
    <cellStyle name="40% - Accent1 2 15" xfId="3023"/>
    <cellStyle name="40% - Accent1 2 16" xfId="3024"/>
    <cellStyle name="40% - Accent1 2 17" xfId="3025"/>
    <cellStyle name="40% - Accent1 2 18" xfId="3026"/>
    <cellStyle name="40% - Accent1 2 19" xfId="3027"/>
    <cellStyle name="40% - Accent1 2 2" xfId="3028"/>
    <cellStyle name="40% - Accent1 2 2 2" xfId="3029"/>
    <cellStyle name="40% - Accent1 2 2 2 2" xfId="3030"/>
    <cellStyle name="40% - Accent1 2 2 3" xfId="3031"/>
    <cellStyle name="40% - Accent1 2 2 4" xfId="3032"/>
    <cellStyle name="40% - Accent1 2 2 5" xfId="3033"/>
    <cellStyle name="40% - Accent1 2 20" xfId="3034"/>
    <cellStyle name="40% - Accent1 2 21" xfId="3035"/>
    <cellStyle name="40% - Accent1 2 22" xfId="3036"/>
    <cellStyle name="40% - Accent1 2 23" xfId="3037"/>
    <cellStyle name="40% - Accent1 2 24" xfId="3038"/>
    <cellStyle name="40% - Accent1 2 25" xfId="3039"/>
    <cellStyle name="40% - Accent1 2 26" xfId="3040"/>
    <cellStyle name="40% - Accent1 2 27" xfId="3041"/>
    <cellStyle name="40% - Accent1 2 28" xfId="3042"/>
    <cellStyle name="40% - Accent1 2 29" xfId="3043"/>
    <cellStyle name="40% - Accent1 2 3" xfId="3044"/>
    <cellStyle name="40% - Accent1 2 3 2" xfId="3045"/>
    <cellStyle name="40% - Accent1 2 3 3" xfId="3046"/>
    <cellStyle name="40% - Accent1 2 3 4" xfId="3047"/>
    <cellStyle name="40% - Accent1 2 3 5" xfId="3048"/>
    <cellStyle name="40% - Accent1 2 3 6" xfId="3049"/>
    <cellStyle name="40% - Accent1 2 30" xfId="3050"/>
    <cellStyle name="40% - Accent1 2 31" xfId="3051"/>
    <cellStyle name="40% - Accent1 2 32" xfId="3052"/>
    <cellStyle name="40% - Accent1 2 33" xfId="3053"/>
    <cellStyle name="40% - Accent1 2 34" xfId="3054"/>
    <cellStyle name="40% - Accent1 2 35" xfId="3055"/>
    <cellStyle name="40% - Accent1 2 36" xfId="3056"/>
    <cellStyle name="40% - Accent1 2 37" xfId="3057"/>
    <cellStyle name="40% - Accent1 2 38" xfId="3058"/>
    <cellStyle name="40% - Accent1 2 39" xfId="3059"/>
    <cellStyle name="40% - Accent1 2 4" xfId="3060"/>
    <cellStyle name="40% - Accent1 2 40" xfId="3061"/>
    <cellStyle name="40% - Accent1 2 41" xfId="3062"/>
    <cellStyle name="40% - Accent1 2 42" xfId="3063"/>
    <cellStyle name="40% - Accent1 2 43" xfId="3064"/>
    <cellStyle name="40% - Accent1 2 44" xfId="3065"/>
    <cellStyle name="40% - Accent1 2 45" xfId="3066"/>
    <cellStyle name="40% - Accent1 2 5" xfId="3067"/>
    <cellStyle name="40% - Accent1 2 6" xfId="3068"/>
    <cellStyle name="40% - Accent1 2 7" xfId="3069"/>
    <cellStyle name="40% - Accent1 2 8" xfId="3070"/>
    <cellStyle name="40% - Accent1 2 9" xfId="3071"/>
    <cellStyle name="40% - Accent1 3" xfId="3072"/>
    <cellStyle name="40% - Accent1 3 10" xfId="3073"/>
    <cellStyle name="40% - Accent1 3 11" xfId="3074"/>
    <cellStyle name="40% - Accent1 3 12" xfId="3075"/>
    <cellStyle name="40% - Accent1 3 13" xfId="3076"/>
    <cellStyle name="40% - Accent1 3 14" xfId="3077"/>
    <cellStyle name="40% - Accent1 3 15" xfId="3078"/>
    <cellStyle name="40% - Accent1 3 16" xfId="3079"/>
    <cellStyle name="40% - Accent1 3 17" xfId="3080"/>
    <cellStyle name="40% - Accent1 3 18" xfId="3081"/>
    <cellStyle name="40% - Accent1 3 19" xfId="3082"/>
    <cellStyle name="40% - Accent1 3 2" xfId="3083"/>
    <cellStyle name="40% - Accent1 3 20" xfId="3084"/>
    <cellStyle name="40% - Accent1 3 21" xfId="3085"/>
    <cellStyle name="40% - Accent1 3 22" xfId="3086"/>
    <cellStyle name="40% - Accent1 3 23" xfId="3087"/>
    <cellStyle name="40% - Accent1 3 24" xfId="3088"/>
    <cellStyle name="40% - Accent1 3 25" xfId="3089"/>
    <cellStyle name="40% - Accent1 3 26" xfId="3090"/>
    <cellStyle name="40% - Accent1 3 27" xfId="3091"/>
    <cellStyle name="40% - Accent1 3 28" xfId="3092"/>
    <cellStyle name="40% - Accent1 3 29" xfId="3093"/>
    <cellStyle name="40% - Accent1 3 3" xfId="3094"/>
    <cellStyle name="40% - Accent1 3 30" xfId="3095"/>
    <cellStyle name="40% - Accent1 3 31" xfId="3096"/>
    <cellStyle name="40% - Accent1 3 32" xfId="3097"/>
    <cellStyle name="40% - Accent1 3 33" xfId="3098"/>
    <cellStyle name="40% - Accent1 3 34" xfId="3099"/>
    <cellStyle name="40% - Accent1 3 35" xfId="3100"/>
    <cellStyle name="40% - Accent1 3 36" xfId="3101"/>
    <cellStyle name="40% - Accent1 3 37" xfId="3102"/>
    <cellStyle name="40% - Accent1 3 38" xfId="3103"/>
    <cellStyle name="40% - Accent1 3 39" xfId="3104"/>
    <cellStyle name="40% - Accent1 3 4" xfId="3105"/>
    <cellStyle name="40% - Accent1 3 40" xfId="3106"/>
    <cellStyle name="40% - Accent1 3 41" xfId="3107"/>
    <cellStyle name="40% - Accent1 3 42" xfId="3108"/>
    <cellStyle name="40% - Accent1 3 43" xfId="3109"/>
    <cellStyle name="40% - Accent1 3 44" xfId="3110"/>
    <cellStyle name="40% - Accent1 3 45" xfId="3111"/>
    <cellStyle name="40% - Accent1 3 5" xfId="3112"/>
    <cellStyle name="40% - Accent1 3 6" xfId="3113"/>
    <cellStyle name="40% - Accent1 3 7" xfId="3114"/>
    <cellStyle name="40% - Accent1 3 8" xfId="3115"/>
    <cellStyle name="40% - Accent1 3 9" xfId="3116"/>
    <cellStyle name="40% - Accent1 4" xfId="3117"/>
    <cellStyle name="40% - Accent1 4 10" xfId="3118"/>
    <cellStyle name="40% - Accent1 4 11" xfId="3119"/>
    <cellStyle name="40% - Accent1 4 12" xfId="3120"/>
    <cellStyle name="40% - Accent1 4 13" xfId="3121"/>
    <cellStyle name="40% - Accent1 4 14" xfId="3122"/>
    <cellStyle name="40% - Accent1 4 15" xfId="3123"/>
    <cellStyle name="40% - Accent1 4 16" xfId="3124"/>
    <cellStyle name="40% - Accent1 4 17" xfId="3125"/>
    <cellStyle name="40% - Accent1 4 18" xfId="3126"/>
    <cellStyle name="40% - Accent1 4 19" xfId="3127"/>
    <cellStyle name="40% - Accent1 4 2" xfId="3128"/>
    <cellStyle name="40% - Accent1 4 20" xfId="3129"/>
    <cellStyle name="40% - Accent1 4 21" xfId="3130"/>
    <cellStyle name="40% - Accent1 4 22" xfId="3131"/>
    <cellStyle name="40% - Accent1 4 23" xfId="3132"/>
    <cellStyle name="40% - Accent1 4 24" xfId="3133"/>
    <cellStyle name="40% - Accent1 4 25" xfId="3134"/>
    <cellStyle name="40% - Accent1 4 26" xfId="3135"/>
    <cellStyle name="40% - Accent1 4 27" xfId="3136"/>
    <cellStyle name="40% - Accent1 4 28" xfId="3137"/>
    <cellStyle name="40% - Accent1 4 29" xfId="3138"/>
    <cellStyle name="40% - Accent1 4 3" xfId="3139"/>
    <cellStyle name="40% - Accent1 4 30" xfId="3140"/>
    <cellStyle name="40% - Accent1 4 31" xfId="3141"/>
    <cellStyle name="40% - Accent1 4 32" xfId="3142"/>
    <cellStyle name="40% - Accent1 4 33" xfId="3143"/>
    <cellStyle name="40% - Accent1 4 34" xfId="3144"/>
    <cellStyle name="40% - Accent1 4 35" xfId="3145"/>
    <cellStyle name="40% - Accent1 4 36" xfId="3146"/>
    <cellStyle name="40% - Accent1 4 37" xfId="3147"/>
    <cellStyle name="40% - Accent1 4 38" xfId="3148"/>
    <cellStyle name="40% - Accent1 4 39" xfId="3149"/>
    <cellStyle name="40% - Accent1 4 4" xfId="3150"/>
    <cellStyle name="40% - Accent1 4 40" xfId="3151"/>
    <cellStyle name="40% - Accent1 4 41" xfId="3152"/>
    <cellStyle name="40% - Accent1 4 5" xfId="3153"/>
    <cellStyle name="40% - Accent1 4 6" xfId="3154"/>
    <cellStyle name="40% - Accent1 4 7" xfId="3155"/>
    <cellStyle name="40% - Accent1 4 8" xfId="3156"/>
    <cellStyle name="40% - Accent1 4 9" xfId="3157"/>
    <cellStyle name="40% - Accent1 5" xfId="3158"/>
    <cellStyle name="40% - Accent1 5 10" xfId="3159"/>
    <cellStyle name="40% - Accent1 5 11" xfId="3160"/>
    <cellStyle name="40% - Accent1 5 12" xfId="3161"/>
    <cellStyle name="40% - Accent1 5 13" xfId="3162"/>
    <cellStyle name="40% - Accent1 5 14" xfId="3163"/>
    <cellStyle name="40% - Accent1 5 15" xfId="3164"/>
    <cellStyle name="40% - Accent1 5 16" xfId="3165"/>
    <cellStyle name="40% - Accent1 5 17" xfId="3166"/>
    <cellStyle name="40% - Accent1 5 18" xfId="3167"/>
    <cellStyle name="40% - Accent1 5 19" xfId="3168"/>
    <cellStyle name="40% - Accent1 5 2" xfId="3169"/>
    <cellStyle name="40% - Accent1 5 20" xfId="3170"/>
    <cellStyle name="40% - Accent1 5 21" xfId="3171"/>
    <cellStyle name="40% - Accent1 5 22" xfId="3172"/>
    <cellStyle name="40% - Accent1 5 23" xfId="3173"/>
    <cellStyle name="40% - Accent1 5 24" xfId="3174"/>
    <cellStyle name="40% - Accent1 5 25" xfId="3175"/>
    <cellStyle name="40% - Accent1 5 26" xfId="3176"/>
    <cellStyle name="40% - Accent1 5 27" xfId="3177"/>
    <cellStyle name="40% - Accent1 5 28" xfId="3178"/>
    <cellStyle name="40% - Accent1 5 29" xfId="3179"/>
    <cellStyle name="40% - Accent1 5 3" xfId="3180"/>
    <cellStyle name="40% - Accent1 5 30" xfId="3181"/>
    <cellStyle name="40% - Accent1 5 31" xfId="3182"/>
    <cellStyle name="40% - Accent1 5 32" xfId="3183"/>
    <cellStyle name="40% - Accent1 5 33" xfId="3184"/>
    <cellStyle name="40% - Accent1 5 34" xfId="3185"/>
    <cellStyle name="40% - Accent1 5 35" xfId="3186"/>
    <cellStyle name="40% - Accent1 5 36" xfId="3187"/>
    <cellStyle name="40% - Accent1 5 37" xfId="3188"/>
    <cellStyle name="40% - Accent1 5 38" xfId="3189"/>
    <cellStyle name="40% - Accent1 5 39" xfId="3190"/>
    <cellStyle name="40% - Accent1 5 4" xfId="3191"/>
    <cellStyle name="40% - Accent1 5 40" xfId="3192"/>
    <cellStyle name="40% - Accent1 5 41" xfId="3193"/>
    <cellStyle name="40% - Accent1 5 5" xfId="3194"/>
    <cellStyle name="40% - Accent1 5 6" xfId="3195"/>
    <cellStyle name="40% - Accent1 5 7" xfId="3196"/>
    <cellStyle name="40% - Accent1 5 8" xfId="3197"/>
    <cellStyle name="40% - Accent1 5 9" xfId="3198"/>
    <cellStyle name="40% - Accent1 6" xfId="3199"/>
    <cellStyle name="40% - Accent1 6 10" xfId="3200"/>
    <cellStyle name="40% - Accent1 6 11" xfId="3201"/>
    <cellStyle name="40% - Accent1 6 12" xfId="3202"/>
    <cellStyle name="40% - Accent1 6 13" xfId="3203"/>
    <cellStyle name="40% - Accent1 6 14" xfId="3204"/>
    <cellStyle name="40% - Accent1 6 15" xfId="3205"/>
    <cellStyle name="40% - Accent1 6 16" xfId="3206"/>
    <cellStyle name="40% - Accent1 6 17" xfId="3207"/>
    <cellStyle name="40% - Accent1 6 18" xfId="3208"/>
    <cellStyle name="40% - Accent1 7" xfId="3209"/>
    <cellStyle name="40% - Accent2 2" xfId="3210"/>
    <cellStyle name="40% - Accent2 3" xfId="3211"/>
    <cellStyle name="40% - Accent2 4" xfId="3212"/>
    <cellStyle name="40% - Accent2 5" xfId="3213"/>
    <cellStyle name="40% - Accent2 6" xfId="3214"/>
    <cellStyle name="40% - Accent3 2" xfId="3215"/>
    <cellStyle name="40% - Accent3 3" xfId="3216"/>
    <cellStyle name="40% - Accent3 4" xfId="3217"/>
    <cellStyle name="40% - Accent3 5" xfId="3218"/>
    <cellStyle name="40% - Accent3 6" xfId="3219"/>
    <cellStyle name="40% - Accent4 2" xfId="3220"/>
    <cellStyle name="40% - Accent4 3" xfId="3221"/>
    <cellStyle name="40% - Accent4 4" xfId="3222"/>
    <cellStyle name="40% - Accent4 5" xfId="3223"/>
    <cellStyle name="40% - Accent4 6" xfId="3224"/>
    <cellStyle name="40% - Accent5 2" xfId="3225"/>
    <cellStyle name="40% - Accent5 3" xfId="3226"/>
    <cellStyle name="40% - Accent5 4" xfId="3227"/>
    <cellStyle name="40% - Accent5 5" xfId="3228"/>
    <cellStyle name="40% - Accent5 6" xfId="3229"/>
    <cellStyle name="40% - Accent6 2" xfId="3230"/>
    <cellStyle name="40% - Accent6 3" xfId="3231"/>
    <cellStyle name="40% - Accent6 4" xfId="3232"/>
    <cellStyle name="40% - Accent6 5" xfId="3233"/>
    <cellStyle name="40% - Accent6 6" xfId="3234"/>
    <cellStyle name="60% - Accent1 2" xfId="3235"/>
    <cellStyle name="60% - Accent1 3" xfId="3236"/>
    <cellStyle name="60% - Accent1 4" xfId="3237"/>
    <cellStyle name="60% - Accent1 5" xfId="3238"/>
    <cellStyle name="60% - Accent1 6" xfId="3239"/>
    <cellStyle name="60% - Accent2 2" xfId="3240"/>
    <cellStyle name="60% - Accent2 3" xfId="3241"/>
    <cellStyle name="60% - Accent2 4" xfId="3242"/>
    <cellStyle name="60% - Accent2 5" xfId="3243"/>
    <cellStyle name="60% - Accent2 6" xfId="3244"/>
    <cellStyle name="60% - Accent3 2" xfId="3245"/>
    <cellStyle name="60% - Accent3 3" xfId="3246"/>
    <cellStyle name="60% - Accent3 4" xfId="3247"/>
    <cellStyle name="60% - Accent3 5" xfId="3248"/>
    <cellStyle name="60% - Accent3 6" xfId="3249"/>
    <cellStyle name="60% - Accent4 2" xfId="3250"/>
    <cellStyle name="60% - Accent4 3" xfId="3251"/>
    <cellStyle name="60% - Accent4 4" xfId="3252"/>
    <cellStyle name="60% - Accent4 5" xfId="3253"/>
    <cellStyle name="60% - Accent4 6" xfId="3254"/>
    <cellStyle name="60% - Accent5 2" xfId="3255"/>
    <cellStyle name="60% - Accent5 3" xfId="3256"/>
    <cellStyle name="60% - Accent5 4" xfId="3257"/>
    <cellStyle name="60% - Accent5 5" xfId="3258"/>
    <cellStyle name="60% - Accent5 6" xfId="3259"/>
    <cellStyle name="60% - Accent6 2" xfId="3260"/>
    <cellStyle name="60% - Accent6 3" xfId="3261"/>
    <cellStyle name="60% - Accent6 4" xfId="3262"/>
    <cellStyle name="60% - Accent6 5" xfId="3263"/>
    <cellStyle name="60% - Accent6 6" xfId="3264"/>
    <cellStyle name="Accent1 2" xfId="3265"/>
    <cellStyle name="Accent1 3" xfId="3266"/>
    <cellStyle name="Accent1 4" xfId="3267"/>
    <cellStyle name="Accent1 5" xfId="3268"/>
    <cellStyle name="Accent1 6" xfId="3269"/>
    <cellStyle name="Accent2 2" xfId="3270"/>
    <cellStyle name="Accent2 3" xfId="3271"/>
    <cellStyle name="Accent2 4" xfId="3272"/>
    <cellStyle name="Accent2 5" xfId="3273"/>
    <cellStyle name="Accent2 6" xfId="3274"/>
    <cellStyle name="Accent3 2" xfId="3275"/>
    <cellStyle name="Accent3 3" xfId="3276"/>
    <cellStyle name="Accent3 4" xfId="3277"/>
    <cellStyle name="Accent3 5" xfId="3278"/>
    <cellStyle name="Accent3 6" xfId="3279"/>
    <cellStyle name="Accent4 2" xfId="3280"/>
    <cellStyle name="Accent4 3" xfId="3281"/>
    <cellStyle name="Accent4 4" xfId="3282"/>
    <cellStyle name="Accent4 5" xfId="3283"/>
    <cellStyle name="Accent4 6" xfId="3284"/>
    <cellStyle name="Accent5 2" xfId="3285"/>
    <cellStyle name="Accent5 3" xfId="3286"/>
    <cellStyle name="Accent5 4" xfId="3287"/>
    <cellStyle name="Accent5 5" xfId="3288"/>
    <cellStyle name="Accent5 6" xfId="3289"/>
    <cellStyle name="Accent6 2" xfId="3290"/>
    <cellStyle name="Accent6 3" xfId="3291"/>
    <cellStyle name="Accent6 4" xfId="3292"/>
    <cellStyle name="Accent6 5" xfId="3293"/>
    <cellStyle name="Accent6 6" xfId="3294"/>
    <cellStyle name="alternate1" xfId="3295"/>
    <cellStyle name="Bad 2" xfId="3296"/>
    <cellStyle name="Bad 3" xfId="3297"/>
    <cellStyle name="Bad 4" xfId="3298"/>
    <cellStyle name="Bad 5" xfId="3299"/>
    <cellStyle name="Bad 6" xfId="3300"/>
    <cellStyle name="Body: normal cell" xfId="3301"/>
    <cellStyle name="Body: normal cell 2" xfId="3302"/>
    <cellStyle name="BuffetDate162" xfId="3303"/>
    <cellStyle name="BuffetValue2" xfId="3304"/>
    <cellStyle name="Calculation 2" xfId="3305"/>
    <cellStyle name="Calculation 2 2" xfId="3306"/>
    <cellStyle name="Calculation 2 3" xfId="3307"/>
    <cellStyle name="Calculation 3" xfId="3308"/>
    <cellStyle name="Calculation 3 2" xfId="3309"/>
    <cellStyle name="Calculation 3 3" xfId="3310"/>
    <cellStyle name="Calculation 4" xfId="3311"/>
    <cellStyle name="Calculation 4 2" xfId="3312"/>
    <cellStyle name="Calculation 4 3" xfId="3313"/>
    <cellStyle name="Calculation 5" xfId="3314"/>
    <cellStyle name="Calculation 5 2" xfId="3315"/>
    <cellStyle name="Calculation 5 3" xfId="3316"/>
    <cellStyle name="Calculation 6" xfId="3317"/>
    <cellStyle name="Calculation 6 2" xfId="3318"/>
    <cellStyle name="Calculation 6 3" xfId="3319"/>
    <cellStyle name="Check Cell 2" xfId="3320"/>
    <cellStyle name="Check Cell 3" xfId="3321"/>
    <cellStyle name="Check Cell 4" xfId="3322"/>
    <cellStyle name="Check Cell 5" xfId="3323"/>
    <cellStyle name="Check Cell 6" xfId="3324"/>
    <cellStyle name="Comma 10" xfId="3325"/>
    <cellStyle name="Comma 11" xfId="3326"/>
    <cellStyle name="Comma 2" xfId="3327"/>
    <cellStyle name="Comma 2 2" xfId="3328"/>
    <cellStyle name="Comma 2 3" xfId="3329"/>
    <cellStyle name="Comma 2 4" xfId="3330"/>
    <cellStyle name="Comma 2 5" xfId="3331"/>
    <cellStyle name="Comma 2 6" xfId="3332"/>
    <cellStyle name="Comma 3" xfId="3333"/>
    <cellStyle name="Comma 3 2" xfId="3334"/>
    <cellStyle name="Comma 3 3" xfId="3335"/>
    <cellStyle name="Comma 3 4" xfId="3336"/>
    <cellStyle name="Comma 3 5" xfId="3337"/>
    <cellStyle name="Comma 3 6" xfId="3338"/>
    <cellStyle name="Comma 4" xfId="3339"/>
    <cellStyle name="Comma 4 2" xfId="3340"/>
    <cellStyle name="Comma 4 3" xfId="3341"/>
    <cellStyle name="Comma 4 4" xfId="3342"/>
    <cellStyle name="Comma 4 5" xfId="3343"/>
    <cellStyle name="Comma 5" xfId="3344"/>
    <cellStyle name="Comma 6" xfId="3345"/>
    <cellStyle name="Comma 7" xfId="3346"/>
    <cellStyle name="Comma 7 2" xfId="3347"/>
    <cellStyle name="Comma 8" xfId="3348"/>
    <cellStyle name="Comma 9" xfId="3349"/>
    <cellStyle name="Comma0" xfId="3350"/>
    <cellStyle name="Currency 10" xfId="3351"/>
    <cellStyle name="Currency 11" xfId="3352"/>
    <cellStyle name="Currency 2" xfId="3353"/>
    <cellStyle name="Currency 2 2" xfId="3354"/>
    <cellStyle name="Currency 2 2 2" xfId="3355"/>
    <cellStyle name="Currency 2 3" xfId="3356"/>
    <cellStyle name="Currency 2 4" xfId="3357"/>
    <cellStyle name="Currency 2 5" xfId="3358"/>
    <cellStyle name="Currency 2 6" xfId="3359"/>
    <cellStyle name="Currency 3" xfId="3360"/>
    <cellStyle name="Currency 3 2" xfId="3361"/>
    <cellStyle name="Currency 4" xfId="3362"/>
    <cellStyle name="Currency 4 2" xfId="3363"/>
    <cellStyle name="Currency 5" xfId="3364"/>
    <cellStyle name="Currency 6" xfId="3365"/>
    <cellStyle name="Currency 7" xfId="3366"/>
    <cellStyle name="Currency 8" xfId="3367"/>
    <cellStyle name="Currency 9" xfId="3368"/>
    <cellStyle name="Currency0" xfId="3369"/>
    <cellStyle name="Custom - Style8" xfId="3370"/>
    <cellStyle name="Data   - Style2" xfId="3371"/>
    <cellStyle name="Data   - Style2 2" xfId="3372"/>
    <cellStyle name="Date" xfId="3373"/>
    <cellStyle name="Euro" xfId="3374"/>
    <cellStyle name="Exhibits" xfId="3375"/>
    <cellStyle name="Explanatory Text 2" xfId="3376"/>
    <cellStyle name="Explanatory Text 3" xfId="3377"/>
    <cellStyle name="Explanatory Text 4" xfId="3378"/>
    <cellStyle name="Explanatory Text 5" xfId="3379"/>
    <cellStyle name="Explanatory Text 6" xfId="3380"/>
    <cellStyle name="F2" xfId="3381"/>
    <cellStyle name="F3" xfId="3382"/>
    <cellStyle name="F4" xfId="3383"/>
    <cellStyle name="F5" xfId="3384"/>
    <cellStyle name="F6" xfId="3385"/>
    <cellStyle name="F7" xfId="3386"/>
    <cellStyle name="F8" xfId="3387"/>
    <cellStyle name="Fixed" xfId="3388"/>
    <cellStyle name="Font: Calibri, 9pt regular" xfId="3389"/>
    <cellStyle name="Footnotes: top row" xfId="3390"/>
    <cellStyle name="Good 2" xfId="3391"/>
    <cellStyle name="Good 3" xfId="3392"/>
    <cellStyle name="Good 4" xfId="3393"/>
    <cellStyle name="Good 5" xfId="3394"/>
    <cellStyle name="Good 6" xfId="3395"/>
    <cellStyle name="Header: bottom row" xfId="3396"/>
    <cellStyle name="HeaderText" xfId="3397"/>
    <cellStyle name="Heading 1 2" xfId="3398"/>
    <cellStyle name="Heading 1 3" xfId="3399"/>
    <cellStyle name="Heading 1 4" xfId="3400"/>
    <cellStyle name="Heading 1 5" xfId="3401"/>
    <cellStyle name="Heading 1 6" xfId="3402"/>
    <cellStyle name="Heading 2 2" xfId="3403"/>
    <cellStyle name="Heading 2 3" xfId="3404"/>
    <cellStyle name="Heading 2 4" xfId="3405"/>
    <cellStyle name="Heading 2 5" xfId="3406"/>
    <cellStyle name="Heading 2 6" xfId="3407"/>
    <cellStyle name="Heading 3 2" xfId="3408"/>
    <cellStyle name="Heading 3 3" xfId="3409"/>
    <cellStyle name="Heading 3 4" xfId="3410"/>
    <cellStyle name="Heading 3 5" xfId="3411"/>
    <cellStyle name="Heading 3 6" xfId="3412"/>
    <cellStyle name="Heading 4 2" xfId="3413"/>
    <cellStyle name="Heading 4 3" xfId="3414"/>
    <cellStyle name="Heading 4 4" xfId="3415"/>
    <cellStyle name="Heading 4 5" xfId="3416"/>
    <cellStyle name="Heading 4 6" xfId="3417"/>
    <cellStyle name="HEADING1" xfId="3418"/>
    <cellStyle name="HEADING2" xfId="3419"/>
    <cellStyle name="HeadlineStyle" xfId="3420"/>
    <cellStyle name="HeadlineStyle 2" xfId="3421"/>
    <cellStyle name="HeadlineStyleJustified" xfId="3422"/>
    <cellStyle name="Hyperlink" xfId="4118" builtinId="8"/>
    <cellStyle name="Hyperlink 2" xfId="3423"/>
    <cellStyle name="Hyperlink 3" xfId="3424"/>
    <cellStyle name="Hyperlink 4" xfId="3425"/>
    <cellStyle name="Hyperlink 5" xfId="3426"/>
    <cellStyle name="Input 2" xfId="3427"/>
    <cellStyle name="Input 2 2" xfId="3428"/>
    <cellStyle name="Input 2 3" xfId="3429"/>
    <cellStyle name="Input 3" xfId="3430"/>
    <cellStyle name="Input 3 2" xfId="3431"/>
    <cellStyle name="Input 3 3" xfId="3432"/>
    <cellStyle name="Input 4" xfId="3433"/>
    <cellStyle name="Input 4 2" xfId="3434"/>
    <cellStyle name="Input 4 3" xfId="3435"/>
    <cellStyle name="Input 5" xfId="3436"/>
    <cellStyle name="Input 5 2" xfId="3437"/>
    <cellStyle name="Input 5 3" xfId="3438"/>
    <cellStyle name="Input 6" xfId="3439"/>
    <cellStyle name="Input 6 2" xfId="3440"/>
    <cellStyle name="Input 6 3" xfId="3441"/>
    <cellStyle name="Lines" xfId="3442"/>
    <cellStyle name="Linked Cell 2" xfId="3443"/>
    <cellStyle name="Linked Cell 3" xfId="3444"/>
    <cellStyle name="Linked Cell 4" xfId="3445"/>
    <cellStyle name="Linked Cell 5" xfId="3446"/>
    <cellStyle name="Linked Cell 6" xfId="3447"/>
    <cellStyle name="Neutral 2" xfId="3448"/>
    <cellStyle name="Neutral 3" xfId="3449"/>
    <cellStyle name="Neutral 4" xfId="3450"/>
    <cellStyle name="Neutral 5" xfId="3451"/>
    <cellStyle name="Neutral 6" xfId="3452"/>
    <cellStyle name="NewStyle" xfId="3453"/>
    <cellStyle name="Normal" xfId="0" builtinId="0"/>
    <cellStyle name="Normal - Style1" xfId="3454"/>
    <cellStyle name="Normal - Style2" xfId="3455"/>
    <cellStyle name="Normal - Style3" xfId="3456"/>
    <cellStyle name="Normal - Style4" xfId="3457"/>
    <cellStyle name="Normal - Style5" xfId="3458"/>
    <cellStyle name="Normal - Style6" xfId="3459"/>
    <cellStyle name="Normal - Style7" xfId="3460"/>
    <cellStyle name="Normal - Style8" xfId="3461"/>
    <cellStyle name="Normal 10" xfId="2"/>
    <cellStyle name="Normal 10 2" xfId="3462"/>
    <cellStyle name="Normal 10 3" xfId="3463"/>
    <cellStyle name="Normal 10 70" xfId="3464"/>
    <cellStyle name="Normal 10_Avera Rebuttal Analyses" xfId="3465"/>
    <cellStyle name="Normal 11" xfId="3466"/>
    <cellStyle name="Normal 11 2" xfId="3467"/>
    <cellStyle name="Normal 11 3" xfId="3468"/>
    <cellStyle name="Normal 11_Avera Rebuttal Analyses" xfId="3469"/>
    <cellStyle name="Normal 12" xfId="3470"/>
    <cellStyle name="Normal 12 2" xfId="3471"/>
    <cellStyle name="Normal 12_Avera Rebuttal Analyses" xfId="3472"/>
    <cellStyle name="Normal 13" xfId="3473"/>
    <cellStyle name="Normal 13 2" xfId="3474"/>
    <cellStyle name="Normal 13_Avera Rebuttal Analyses" xfId="3475"/>
    <cellStyle name="Normal 14" xfId="3476"/>
    <cellStyle name="Normal 14 2" xfId="3477"/>
    <cellStyle name="Normal 14 2 2" xfId="3478"/>
    <cellStyle name="Normal 15" xfId="3479"/>
    <cellStyle name="Normal 16" xfId="3480"/>
    <cellStyle name="Normal 16 2" xfId="3481"/>
    <cellStyle name="Normal 17" xfId="3482"/>
    <cellStyle name="Normal 18" xfId="3483"/>
    <cellStyle name="Normal 19" xfId="3484"/>
    <cellStyle name="Normal 2" xfId="3485"/>
    <cellStyle name="Normal 2 10" xfId="3486"/>
    <cellStyle name="Normal 2 10 2" xfId="3487"/>
    <cellStyle name="Normal 2 11" xfId="3488"/>
    <cellStyle name="Normal 2 12" xfId="3489"/>
    <cellStyle name="Normal 2 13" xfId="3490"/>
    <cellStyle name="Normal 2 2" xfId="3491"/>
    <cellStyle name="Normal 2 2 2" xfId="3492"/>
    <cellStyle name="Normal 2 2 2 2" xfId="3493"/>
    <cellStyle name="Normal 2 2 2 2 2" xfId="3494"/>
    <cellStyle name="Normal 2 2 2 3" xfId="3495"/>
    <cellStyle name="Normal 2 2 2 4" xfId="3496"/>
    <cellStyle name="Normal 2 2 3" xfId="3497"/>
    <cellStyle name="Normal 2 2 3 2" xfId="3498"/>
    <cellStyle name="Normal 2 2 3 2 2" xfId="3499"/>
    <cellStyle name="Normal 2 2 3 3" xfId="3500"/>
    <cellStyle name="Normal 2 2 4" xfId="3501"/>
    <cellStyle name="Normal 2 2 4 2" xfId="3502"/>
    <cellStyle name="Normal 2 2 4 2 2" xfId="3503"/>
    <cellStyle name="Normal 2 2 4 3" xfId="3504"/>
    <cellStyle name="Normal 2 2 5" xfId="3505"/>
    <cellStyle name="Normal 2 2 5 2" xfId="3506"/>
    <cellStyle name="Normal 2 2 5 2 2" xfId="3507"/>
    <cellStyle name="Normal 2 2 5 3" xfId="3508"/>
    <cellStyle name="Normal 2 2 6" xfId="3509"/>
    <cellStyle name="Normal 2 2 6 2" xfId="3510"/>
    <cellStyle name="Normal 2 2 7" xfId="3511"/>
    <cellStyle name="Normal 2 2 7 2" xfId="3512"/>
    <cellStyle name="Normal 2 2 8" xfId="3513"/>
    <cellStyle name="Normal 2 2 9" xfId="3514"/>
    <cellStyle name="Normal 2 3" xfId="3515"/>
    <cellStyle name="Normal 2 3 2" xfId="3516"/>
    <cellStyle name="Normal 2 3 2 2" xfId="3517"/>
    <cellStyle name="Normal 2 3 2 2 2" xfId="3518"/>
    <cellStyle name="Normal 2 3 2 3" xfId="3519"/>
    <cellStyle name="Normal 2 3 2 4" xfId="3520"/>
    <cellStyle name="Normal 2 3 3" xfId="3521"/>
    <cellStyle name="Normal 2 3 4" xfId="3522"/>
    <cellStyle name="Normal 2 3 4 2" xfId="3523"/>
    <cellStyle name="Normal 2 3 5" xfId="3524"/>
    <cellStyle name="Normal 2 4" xfId="3525"/>
    <cellStyle name="Normal 2 4 2" xfId="3526"/>
    <cellStyle name="Normal 2 4 2 2" xfId="3527"/>
    <cellStyle name="Normal 2 4 2_Avera Analyses - Black Hills CO" xfId="3528"/>
    <cellStyle name="Normal 2 4 3" xfId="3529"/>
    <cellStyle name="Normal 2 4 4" xfId="3530"/>
    <cellStyle name="Normal 2 4_Avera Analyses - Black Hills CO" xfId="3531"/>
    <cellStyle name="Normal 2 5" xfId="3532"/>
    <cellStyle name="Normal 2 5 2" xfId="3533"/>
    <cellStyle name="Normal 2 5 2 2" xfId="3534"/>
    <cellStyle name="Normal 2 5 3" xfId="3535"/>
    <cellStyle name="Normal 2 5_Avera Analyses - Black Hills CO" xfId="3536"/>
    <cellStyle name="Normal 2 6" xfId="3537"/>
    <cellStyle name="Normal 2 6 2" xfId="3538"/>
    <cellStyle name="Normal 2 6 2 2" xfId="3539"/>
    <cellStyle name="Normal 2 6 3" xfId="3540"/>
    <cellStyle name="Normal 2 7" xfId="3541"/>
    <cellStyle name="Normal 2 7 2" xfId="3542"/>
    <cellStyle name="Normal 2 7 2 2" xfId="3543"/>
    <cellStyle name="Normal 2 7 3" xfId="3544"/>
    <cellStyle name="Normal 2 8" xfId="3545"/>
    <cellStyle name="Normal 2 8 2" xfId="3546"/>
    <cellStyle name="Normal 2 8 2 2" xfId="3547"/>
    <cellStyle name="Normal 2 8 3" xfId="3548"/>
    <cellStyle name="Normal 2 9" xfId="3549"/>
    <cellStyle name="Normal 2 9 2" xfId="3550"/>
    <cellStyle name="Normal 2_Atmos Rebuttal Analyses" xfId="3551"/>
    <cellStyle name="Normal 20" xfId="3552"/>
    <cellStyle name="Normal 21" xfId="3553"/>
    <cellStyle name="Normal 22" xfId="3554"/>
    <cellStyle name="Normal 22 2" xfId="3555"/>
    <cellStyle name="Normal 22 2 2" xfId="3556"/>
    <cellStyle name="Normal 23" xfId="3557"/>
    <cellStyle name="Normal 24" xfId="3558"/>
    <cellStyle name="Normal 24 2" xfId="3559"/>
    <cellStyle name="Normal 3" xfId="4"/>
    <cellStyle name="Normal 3 10" xfId="3560"/>
    <cellStyle name="Normal 3 2" xfId="3561"/>
    <cellStyle name="Normal 3 2 10" xfId="3562"/>
    <cellStyle name="Normal 3 2 2" xfId="3563"/>
    <cellStyle name="Normal 3 2 2 2" xfId="3564"/>
    <cellStyle name="Normal 3 2 2 3" xfId="3565"/>
    <cellStyle name="Normal 3 2 3" xfId="3566"/>
    <cellStyle name="Normal 3 2 3 2" xfId="3567"/>
    <cellStyle name="Normal 3 2 4" xfId="3568"/>
    <cellStyle name="Normal 3 2 5" xfId="3569"/>
    <cellStyle name="Normal 3 2_Avera Rebuttal Analyses" xfId="3570"/>
    <cellStyle name="Normal 3 3" xfId="3571"/>
    <cellStyle name="Normal 3 3 2" xfId="3572"/>
    <cellStyle name="Normal 3 3 2 2" xfId="3573"/>
    <cellStyle name="Normal 3 3 3" xfId="3574"/>
    <cellStyle name="Normal 3 3 4" xfId="3575"/>
    <cellStyle name="Normal 3 4" xfId="3576"/>
    <cellStyle name="Normal 3 4 2" xfId="3577"/>
    <cellStyle name="Normal 3 4 2 2" xfId="3578"/>
    <cellStyle name="Normal 3 4 3" xfId="3579"/>
    <cellStyle name="Normal 3 5" xfId="3580"/>
    <cellStyle name="Normal 3 5 2" xfId="3581"/>
    <cellStyle name="Normal 3 5 2 2" xfId="3582"/>
    <cellStyle name="Normal 3 5 3" xfId="3583"/>
    <cellStyle name="Normal 3 6" xfId="3584"/>
    <cellStyle name="Normal 3 6 2" xfId="3585"/>
    <cellStyle name="Normal 3 6 2 2" xfId="3586"/>
    <cellStyle name="Normal 3 6 3" xfId="3587"/>
    <cellStyle name="Normal 3 7" xfId="3588"/>
    <cellStyle name="Normal 3 7 2" xfId="3589"/>
    <cellStyle name="Normal 3 8" xfId="3590"/>
    <cellStyle name="Normal 3 8 2" xfId="3591"/>
    <cellStyle name="Normal 3 9" xfId="3592"/>
    <cellStyle name="Normal 3_Atmos Rebuttal Analyses" xfId="3593"/>
    <cellStyle name="Normal 4" xfId="3594"/>
    <cellStyle name="Normal 4 10" xfId="3595"/>
    <cellStyle name="Normal 4 10 2" xfId="3596"/>
    <cellStyle name="Normal 4 11" xfId="3597"/>
    <cellStyle name="Normal 4 2" xfId="3598"/>
    <cellStyle name="Normal 4 2 2" xfId="3599"/>
    <cellStyle name="Normal 4 2 2 2" xfId="3600"/>
    <cellStyle name="Normal 4 2 2 3" xfId="3601"/>
    <cellStyle name="Normal 4 2 3" xfId="3602"/>
    <cellStyle name="Normal 4 2 3 2" xfId="3603"/>
    <cellStyle name="Normal 4 2 4" xfId="3604"/>
    <cellStyle name="Normal 4 2 5" xfId="3605"/>
    <cellStyle name="Normal 4 2 6" xfId="3606"/>
    <cellStyle name="Normal 4 3" xfId="3607"/>
    <cellStyle name="Normal 4 3 2" xfId="3608"/>
    <cellStyle name="Normal 4 3 2 2" xfId="3609"/>
    <cellStyle name="Normal 4 3 3" xfId="3610"/>
    <cellStyle name="Normal 4 3 4" xfId="3611"/>
    <cellStyle name="Normal 4 3 5" xfId="3612"/>
    <cellStyle name="Normal 4 4" xfId="3613"/>
    <cellStyle name="Normal 4 4 2" xfId="3614"/>
    <cellStyle name="Normal 4 4 2 2" xfId="3615"/>
    <cellStyle name="Normal 4 4 3" xfId="3616"/>
    <cellStyle name="Normal 4 5" xfId="3617"/>
    <cellStyle name="Normal 4 5 2" xfId="3618"/>
    <cellStyle name="Normal 4 5 2 2" xfId="3619"/>
    <cellStyle name="Normal 4 5 3" xfId="3620"/>
    <cellStyle name="Normal 4 6" xfId="3621"/>
    <cellStyle name="Normal 4 6 2" xfId="3622"/>
    <cellStyle name="Normal 4 6 2 2" xfId="3623"/>
    <cellStyle name="Normal 4 6 3" xfId="3624"/>
    <cellStyle name="Normal 4 7" xfId="3625"/>
    <cellStyle name="Normal 4 7 2" xfId="3626"/>
    <cellStyle name="Normal 4 8" xfId="3627"/>
    <cellStyle name="Normal 4 8 2" xfId="3628"/>
    <cellStyle name="Normal 4 9" xfId="3629"/>
    <cellStyle name="Normal 4_Exhibits MPG-5 thru 18, 22" xfId="3630"/>
    <cellStyle name="Normal 5" xfId="3631"/>
    <cellStyle name="Normal 5 10" xfId="3632"/>
    <cellStyle name="Normal 5 2" xfId="3633"/>
    <cellStyle name="Normal 5 2 2" xfId="3634"/>
    <cellStyle name="Normal 5 2 2 2" xfId="3635"/>
    <cellStyle name="Normal 5 2 2 3" xfId="3636"/>
    <cellStyle name="Normal 5 2 3" xfId="3637"/>
    <cellStyle name="Normal 5 2 3 2" xfId="3638"/>
    <cellStyle name="Normal 5 2 4" xfId="3639"/>
    <cellStyle name="Normal 5 2 5" xfId="3640"/>
    <cellStyle name="Normal 5 3" xfId="3641"/>
    <cellStyle name="Normal 5 3 2" xfId="3642"/>
    <cellStyle name="Normal 5 3 2 2" xfId="3643"/>
    <cellStyle name="Normal 5 3 3" xfId="3644"/>
    <cellStyle name="Normal 5 3 4" xfId="3645"/>
    <cellStyle name="Normal 5 4" xfId="3646"/>
    <cellStyle name="Normal 5 4 2" xfId="3647"/>
    <cellStyle name="Normal 5 4 2 2" xfId="3648"/>
    <cellStyle name="Normal 5 4 3" xfId="3649"/>
    <cellStyle name="Normal 5 5" xfId="3650"/>
    <cellStyle name="Normal 5 5 2" xfId="3651"/>
    <cellStyle name="Normal 5 5 2 2" xfId="3652"/>
    <cellStyle name="Normal 5 5 3" xfId="3653"/>
    <cellStyle name="Normal 5 6" xfId="3654"/>
    <cellStyle name="Normal 5 6 2" xfId="3655"/>
    <cellStyle name="Normal 5 6 2 2" xfId="3656"/>
    <cellStyle name="Normal 5 6 3" xfId="3657"/>
    <cellStyle name="Normal 5 7" xfId="3658"/>
    <cellStyle name="Normal 5 7 2" xfId="3659"/>
    <cellStyle name="Normal 5 8" xfId="3660"/>
    <cellStyle name="Normal 5 8 2" xfId="3661"/>
    <cellStyle name="Normal 5 9" xfId="3662"/>
    <cellStyle name="Normal 5_Atmos Rebuttal Analyses" xfId="3663"/>
    <cellStyle name="Normal 6" xfId="3664"/>
    <cellStyle name="Normal 6 2" xfId="3665"/>
    <cellStyle name="Normal 6 3" xfId="3666"/>
    <cellStyle name="Normal 6 4" xfId="3667"/>
    <cellStyle name="Normal 6 5" xfId="3668"/>
    <cellStyle name="Normal 6 6" xfId="3669"/>
    <cellStyle name="Normal 6_Atmos Rebuttal Analyses" xfId="3670"/>
    <cellStyle name="Normal 7" xfId="3671"/>
    <cellStyle name="Normal 7 2" xfId="3672"/>
    <cellStyle name="Normal 7 2 2" xfId="3673"/>
    <cellStyle name="Normal 7 2 2 2" xfId="3674"/>
    <cellStyle name="Normal 7 2 3" xfId="3675"/>
    <cellStyle name="Normal 7 2 4" xfId="3676"/>
    <cellStyle name="Normal 7 3" xfId="3677"/>
    <cellStyle name="Normal 7 3 2" xfId="3678"/>
    <cellStyle name="Normal 7 3 2 2" xfId="3679"/>
    <cellStyle name="Normal 7 3 3" xfId="3680"/>
    <cellStyle name="Normal 7 4" xfId="3681"/>
    <cellStyle name="Normal 7 4 2" xfId="3682"/>
    <cellStyle name="Normal 7 4 2 2" xfId="3683"/>
    <cellStyle name="Normal 7 4 3" xfId="3684"/>
    <cellStyle name="Normal 7 5" xfId="3685"/>
    <cellStyle name="Normal 7 5 2" xfId="3686"/>
    <cellStyle name="Normal 7 5 2 2" xfId="3687"/>
    <cellStyle name="Normal 7 5 3" xfId="3688"/>
    <cellStyle name="Normal 7 6" xfId="3689"/>
    <cellStyle name="Normal 7 6 2" xfId="3690"/>
    <cellStyle name="Normal 7 7" xfId="3691"/>
    <cellStyle name="Normal 7 7 2" xfId="3692"/>
    <cellStyle name="Normal 7 8" xfId="3693"/>
    <cellStyle name="Normal 7 9" xfId="3694"/>
    <cellStyle name="Normal 7_Avera Rebuttal Analyses" xfId="3695"/>
    <cellStyle name="Normal 8" xfId="3696"/>
    <cellStyle name="Normal 8 2" xfId="3697"/>
    <cellStyle name="Normal 8 2 2" xfId="3698"/>
    <cellStyle name="Normal 8 2 2 2" xfId="3699"/>
    <cellStyle name="Normal 8 2 3" xfId="3700"/>
    <cellStyle name="Normal 8 3" xfId="3701"/>
    <cellStyle name="Normal 8 3 2" xfId="3702"/>
    <cellStyle name="Normal 8 3 2 2" xfId="3703"/>
    <cellStyle name="Normal 8 3 3" xfId="3704"/>
    <cellStyle name="Normal 8 4" xfId="3705"/>
    <cellStyle name="Normal 8 4 2" xfId="3706"/>
    <cellStyle name="Normal 8 4 2 2" xfId="3707"/>
    <cellStyle name="Normal 8 4 3" xfId="3708"/>
    <cellStyle name="Normal 8 5" xfId="3709"/>
    <cellStyle name="Normal 8 5 2" xfId="3710"/>
    <cellStyle name="Normal 8 6" xfId="3711"/>
    <cellStyle name="Normal 8_Avera Rebuttal Analyses" xfId="3712"/>
    <cellStyle name="Normal 9" xfId="3713"/>
    <cellStyle name="Normal 9 2" xfId="3714"/>
    <cellStyle name="Normal 9 3" xfId="3715"/>
    <cellStyle name="Normal 9 4" xfId="3716"/>
    <cellStyle name="Normal 9_Avera Rebuttal Analyses" xfId="3717"/>
    <cellStyle name="Note 2" xfId="3718"/>
    <cellStyle name="Note 2 2" xfId="3719"/>
    <cellStyle name="Note 2 3" xfId="3720"/>
    <cellStyle name="Note 3" xfId="3721"/>
    <cellStyle name="Note 3 2" xfId="3722"/>
    <cellStyle name="Note 3 3" xfId="3723"/>
    <cellStyle name="Note 4" xfId="3724"/>
    <cellStyle name="Note 4 2" xfId="3725"/>
    <cellStyle name="Note 4 3" xfId="3726"/>
    <cellStyle name="Note 5" xfId="3727"/>
    <cellStyle name="Note 5 2" xfId="3728"/>
    <cellStyle name="Note 5 3" xfId="3729"/>
    <cellStyle name="Note 6" xfId="3730"/>
    <cellStyle name="Note 6 2" xfId="3731"/>
    <cellStyle name="Note 6 3" xfId="3732"/>
    <cellStyle name="Output 2" xfId="3733"/>
    <cellStyle name="Output 2 2" xfId="3734"/>
    <cellStyle name="Output 2 3" xfId="3735"/>
    <cellStyle name="Output 3" xfId="3736"/>
    <cellStyle name="Output 3 2" xfId="3737"/>
    <cellStyle name="Output 3 3" xfId="3738"/>
    <cellStyle name="Output 4" xfId="3739"/>
    <cellStyle name="Output 4 2" xfId="3740"/>
    <cellStyle name="Output 4 3" xfId="3741"/>
    <cellStyle name="Output 5" xfId="3742"/>
    <cellStyle name="Output 5 2" xfId="3743"/>
    <cellStyle name="Output 5 3" xfId="3744"/>
    <cellStyle name="Output 6" xfId="3745"/>
    <cellStyle name="Output 6 2" xfId="3746"/>
    <cellStyle name="Output 6 3" xfId="3747"/>
    <cellStyle name="Output Amounts" xfId="3748"/>
    <cellStyle name="Output Column Headings" xfId="3749"/>
    <cellStyle name="Output Line Items" xfId="3750"/>
    <cellStyle name="Output Report Heading" xfId="3751"/>
    <cellStyle name="Output Report Title" xfId="3752"/>
    <cellStyle name="Parent row" xfId="3753"/>
    <cellStyle name="Percent" xfId="1" builtinId="5"/>
    <cellStyle name="Percent 10" xfId="3754"/>
    <cellStyle name="Percent 11" xfId="3755"/>
    <cellStyle name="Percent 12" xfId="3756"/>
    <cellStyle name="Percent 13" xfId="3757"/>
    <cellStyle name="Percent 2" xfId="3"/>
    <cellStyle name="Percent 2 10" xfId="3758"/>
    <cellStyle name="Percent 2 2" xfId="3759"/>
    <cellStyle name="Percent 2 2 2" xfId="3760"/>
    <cellStyle name="Percent 2 2 2 2" xfId="3761"/>
    <cellStyle name="Percent 2 2 2 3" xfId="3762"/>
    <cellStyle name="Percent 2 2 3" xfId="3763"/>
    <cellStyle name="Percent 2 2 3 2" xfId="3764"/>
    <cellStyle name="Percent 2 2 4" xfId="3765"/>
    <cellStyle name="Percent 2 2 5" xfId="3766"/>
    <cellStyle name="Percent 2 3" xfId="3767"/>
    <cellStyle name="Percent 2 3 2" xfId="3768"/>
    <cellStyle name="Percent 2 3 2 2" xfId="3769"/>
    <cellStyle name="Percent 2 3 3" xfId="3770"/>
    <cellStyle name="Percent 2 3 4" xfId="3771"/>
    <cellStyle name="Percent 2 4" xfId="3772"/>
    <cellStyle name="Percent 2 4 2" xfId="3773"/>
    <cellStyle name="Percent 2 4 2 2" xfId="3774"/>
    <cellStyle name="Percent 2 4 3" xfId="3775"/>
    <cellStyle name="Percent 2 5" xfId="3776"/>
    <cellStyle name="Percent 2 5 2" xfId="3777"/>
    <cellStyle name="Percent 2 5 2 2" xfId="3778"/>
    <cellStyle name="Percent 2 5 3" xfId="3779"/>
    <cellStyle name="Percent 2 6" xfId="3780"/>
    <cellStyle name="Percent 2 6 2" xfId="3781"/>
    <cellStyle name="Percent 2 6 2 2" xfId="3782"/>
    <cellStyle name="Percent 2 6 3" xfId="3783"/>
    <cellStyle name="Percent 2 7" xfId="3784"/>
    <cellStyle name="Percent 2 7 2" xfId="3785"/>
    <cellStyle name="Percent 2 8" xfId="3786"/>
    <cellStyle name="Percent 2 8 2" xfId="3787"/>
    <cellStyle name="Percent 2 9" xfId="3788"/>
    <cellStyle name="Percent 2_Atmos Rebuttal Analyses" xfId="3789"/>
    <cellStyle name="Percent 3" xfId="3790"/>
    <cellStyle name="Percent 3 10" xfId="3791"/>
    <cellStyle name="Percent 3 2" xfId="3792"/>
    <cellStyle name="Percent 3 2 2" xfId="3793"/>
    <cellStyle name="Percent 3 2 2 2" xfId="3794"/>
    <cellStyle name="Percent 3 2 2 3" xfId="3795"/>
    <cellStyle name="Percent 3 2 3" xfId="3796"/>
    <cellStyle name="Percent 3 2 3 2" xfId="3797"/>
    <cellStyle name="Percent 3 2 4" xfId="3798"/>
    <cellStyle name="Percent 3 2 5" xfId="3799"/>
    <cellStyle name="Percent 3 3" xfId="3800"/>
    <cellStyle name="Percent 3 3 2" xfId="3801"/>
    <cellStyle name="Percent 3 3 2 2" xfId="3802"/>
    <cellStyle name="Percent 3 3 3" xfId="3803"/>
    <cellStyle name="Percent 3 3 4" xfId="3804"/>
    <cellStyle name="Percent 3 4" xfId="3805"/>
    <cellStyle name="Percent 3 4 2" xfId="3806"/>
    <cellStyle name="Percent 3 4 2 2" xfId="3807"/>
    <cellStyle name="Percent 3 4 3" xfId="3808"/>
    <cellStyle name="Percent 3 5" xfId="3809"/>
    <cellStyle name="Percent 3 5 2" xfId="3810"/>
    <cellStyle name="Percent 3 5 2 2" xfId="3811"/>
    <cellStyle name="Percent 3 5 3" xfId="3812"/>
    <cellStyle name="Percent 3 6" xfId="3813"/>
    <cellStyle name="Percent 3 6 2" xfId="3814"/>
    <cellStyle name="Percent 3 6 2 2" xfId="3815"/>
    <cellStyle name="Percent 3 6 3" xfId="3816"/>
    <cellStyle name="Percent 3 7" xfId="3817"/>
    <cellStyle name="Percent 3 7 2" xfId="3818"/>
    <cellStyle name="Percent 3 8" xfId="3819"/>
    <cellStyle name="Percent 3 8 2" xfId="3820"/>
    <cellStyle name="Percent 3 9" xfId="3821"/>
    <cellStyle name="Percent 4" xfId="3822"/>
    <cellStyle name="Percent 4 10" xfId="3823"/>
    <cellStyle name="Percent 4 2" xfId="3824"/>
    <cellStyle name="Percent 4 2 2" xfId="3825"/>
    <cellStyle name="Percent 4 2 2 2" xfId="3826"/>
    <cellStyle name="Percent 4 2 2 3" xfId="3827"/>
    <cellStyle name="Percent 4 2 3" xfId="3828"/>
    <cellStyle name="Percent 4 2 3 2" xfId="3829"/>
    <cellStyle name="Percent 4 2 4" xfId="3830"/>
    <cellStyle name="Percent 4 2 5" xfId="3831"/>
    <cellStyle name="Percent 4 3" xfId="3832"/>
    <cellStyle name="Percent 4 3 2" xfId="3833"/>
    <cellStyle name="Percent 4 3 2 2" xfId="3834"/>
    <cellStyle name="Percent 4 3 3" xfId="3835"/>
    <cellStyle name="Percent 4 3 4" xfId="3836"/>
    <cellStyle name="Percent 4 4" xfId="3837"/>
    <cellStyle name="Percent 4 4 2" xfId="3838"/>
    <cellStyle name="Percent 4 4 2 2" xfId="3839"/>
    <cellStyle name="Percent 4 4 3" xfId="3840"/>
    <cellStyle name="Percent 4 5" xfId="3841"/>
    <cellStyle name="Percent 4 5 2" xfId="3842"/>
    <cellStyle name="Percent 4 5 2 2" xfId="3843"/>
    <cellStyle name="Percent 4 5 3" xfId="3844"/>
    <cellStyle name="Percent 4 6" xfId="3845"/>
    <cellStyle name="Percent 4 6 2" xfId="3846"/>
    <cellStyle name="Percent 4 6 2 2" xfId="3847"/>
    <cellStyle name="Percent 4 6 3" xfId="3848"/>
    <cellStyle name="Percent 4 7" xfId="3849"/>
    <cellStyle name="Percent 4 7 2" xfId="3850"/>
    <cellStyle name="Percent 4 8" xfId="3851"/>
    <cellStyle name="Percent 4 8 2" xfId="3852"/>
    <cellStyle name="Percent 4 9" xfId="3853"/>
    <cellStyle name="Percent 5" xfId="3854"/>
    <cellStyle name="Percent 5 2" xfId="3855"/>
    <cellStyle name="Percent 5 2 2" xfId="3856"/>
    <cellStyle name="Percent 5 2 2 2" xfId="3857"/>
    <cellStyle name="Percent 5 2 3" xfId="3858"/>
    <cellStyle name="Percent 5 2 4" xfId="3859"/>
    <cellStyle name="Percent 5 3" xfId="3860"/>
    <cellStyle name="Percent 5 3 2" xfId="3861"/>
    <cellStyle name="Percent 5 3 2 2" xfId="3862"/>
    <cellStyle name="Percent 5 3 3" xfId="3863"/>
    <cellStyle name="Percent 5 4" xfId="3864"/>
    <cellStyle name="Percent 5 4 2" xfId="3865"/>
    <cellStyle name="Percent 5 4 2 2" xfId="3866"/>
    <cellStyle name="Percent 5 4 3" xfId="3867"/>
    <cellStyle name="Percent 5 5" xfId="3868"/>
    <cellStyle name="Percent 5 5 2" xfId="3869"/>
    <cellStyle name="Percent 5 5 2 2" xfId="3870"/>
    <cellStyle name="Percent 5 5 3" xfId="3871"/>
    <cellStyle name="Percent 5 6" xfId="3872"/>
    <cellStyle name="Percent 5 6 2" xfId="3873"/>
    <cellStyle name="Percent 5 7" xfId="3874"/>
    <cellStyle name="Percent 5 7 2" xfId="3875"/>
    <cellStyle name="Percent 5 8" xfId="3876"/>
    <cellStyle name="Percent 5 9" xfId="3877"/>
    <cellStyle name="Percent 6" xfId="3878"/>
    <cellStyle name="Percent 7" xfId="3879"/>
    <cellStyle name="Percent 8" xfId="3880"/>
    <cellStyle name="Percent 8 2" xfId="3881"/>
    <cellStyle name="Percent 9" xfId="3882"/>
    <cellStyle name="PSChar" xfId="3883"/>
    <cellStyle name="PSDate" xfId="3884"/>
    <cellStyle name="PSDec" xfId="3885"/>
    <cellStyle name="PSHeading" xfId="3886"/>
    <cellStyle name="PSInt" xfId="3887"/>
    <cellStyle name="PSSpacer" xfId="3888"/>
    <cellStyle name="Reset  - Style7" xfId="3889"/>
    <cellStyle name="SAPBEXaggData" xfId="3890"/>
    <cellStyle name="SAPBEXaggData 2" xfId="3891"/>
    <cellStyle name="SAPBEXaggData 3" xfId="3892"/>
    <cellStyle name="SAPBEXaggData 4" xfId="3893"/>
    <cellStyle name="SAPBEXaggDataEmph" xfId="3894"/>
    <cellStyle name="SAPBEXaggDataEmph 2" xfId="3895"/>
    <cellStyle name="SAPBEXaggDataEmph 3" xfId="3896"/>
    <cellStyle name="SAPBEXaggDataEmph 4" xfId="3897"/>
    <cellStyle name="SAPBEXaggItem" xfId="3898"/>
    <cellStyle name="SAPBEXaggItem 2" xfId="3899"/>
    <cellStyle name="SAPBEXaggItem 3" xfId="3900"/>
    <cellStyle name="SAPBEXaggItem 4" xfId="3901"/>
    <cellStyle name="SAPBEXaggItemX" xfId="3902"/>
    <cellStyle name="SAPBEXaggItemX 2" xfId="3903"/>
    <cellStyle name="SAPBEXaggItemX 3" xfId="3904"/>
    <cellStyle name="SAPBEXaggItemX 4" xfId="3905"/>
    <cellStyle name="SAPBEXchaText" xfId="3906"/>
    <cellStyle name="SAPBEXexcBad7" xfId="3907"/>
    <cellStyle name="SAPBEXexcBad7 2" xfId="3908"/>
    <cellStyle name="SAPBEXexcBad7 3" xfId="3909"/>
    <cellStyle name="SAPBEXexcBad7 4" xfId="3910"/>
    <cellStyle name="SAPBEXexcBad8" xfId="3911"/>
    <cellStyle name="SAPBEXexcBad8 2" xfId="3912"/>
    <cellStyle name="SAPBEXexcBad8 3" xfId="3913"/>
    <cellStyle name="SAPBEXexcBad8 4" xfId="3914"/>
    <cellStyle name="SAPBEXexcBad9" xfId="3915"/>
    <cellStyle name="SAPBEXexcBad9 2" xfId="3916"/>
    <cellStyle name="SAPBEXexcBad9 3" xfId="3917"/>
    <cellStyle name="SAPBEXexcBad9 4" xfId="3918"/>
    <cellStyle name="SAPBEXexcCritical4" xfId="3919"/>
    <cellStyle name="SAPBEXexcCritical4 2" xfId="3920"/>
    <cellStyle name="SAPBEXexcCritical4 3" xfId="3921"/>
    <cellStyle name="SAPBEXexcCritical4 4" xfId="3922"/>
    <cellStyle name="SAPBEXexcCritical5" xfId="3923"/>
    <cellStyle name="SAPBEXexcCritical5 2" xfId="3924"/>
    <cellStyle name="SAPBEXexcCritical5 3" xfId="3925"/>
    <cellStyle name="SAPBEXexcCritical5 4" xfId="3926"/>
    <cellStyle name="SAPBEXexcCritical6" xfId="3927"/>
    <cellStyle name="SAPBEXexcCritical6 2" xfId="3928"/>
    <cellStyle name="SAPBEXexcCritical6 3" xfId="3929"/>
    <cellStyle name="SAPBEXexcCritical6 4" xfId="3930"/>
    <cellStyle name="SAPBEXexcGood1" xfId="3931"/>
    <cellStyle name="SAPBEXexcGood1 2" xfId="3932"/>
    <cellStyle name="SAPBEXexcGood1 3" xfId="3933"/>
    <cellStyle name="SAPBEXexcGood1 4" xfId="3934"/>
    <cellStyle name="SAPBEXexcGood2" xfId="3935"/>
    <cellStyle name="SAPBEXexcGood2 2" xfId="3936"/>
    <cellStyle name="SAPBEXexcGood2 3" xfId="3937"/>
    <cellStyle name="SAPBEXexcGood2 4" xfId="3938"/>
    <cellStyle name="SAPBEXexcGood3" xfId="3939"/>
    <cellStyle name="SAPBEXexcGood3 2" xfId="3940"/>
    <cellStyle name="SAPBEXexcGood3 3" xfId="3941"/>
    <cellStyle name="SAPBEXexcGood3 4" xfId="3942"/>
    <cellStyle name="SAPBEXfilterDrill" xfId="3943"/>
    <cellStyle name="SAPBEXfilterItem" xfId="3944"/>
    <cellStyle name="SAPBEXfilterText" xfId="3945"/>
    <cellStyle name="SAPBEXformats" xfId="3946"/>
    <cellStyle name="SAPBEXformats 2" xfId="3947"/>
    <cellStyle name="SAPBEXformats 3" xfId="3948"/>
    <cellStyle name="SAPBEXformats 4" xfId="3949"/>
    <cellStyle name="SAPBEXheaderItem" xfId="3950"/>
    <cellStyle name="SAPBEXheaderText" xfId="3951"/>
    <cellStyle name="SAPBEXHLevel0" xfId="3952"/>
    <cellStyle name="SAPBEXHLevel0 2" xfId="3953"/>
    <cellStyle name="SAPBEXHLevel0 3" xfId="3954"/>
    <cellStyle name="SAPBEXHLevel0 4" xfId="3955"/>
    <cellStyle name="SAPBEXHLevel0X" xfId="3956"/>
    <cellStyle name="SAPBEXHLevel0X 2" xfId="3957"/>
    <cellStyle name="SAPBEXHLevel0X 3" xfId="3958"/>
    <cellStyle name="SAPBEXHLevel0X 4" xfId="3959"/>
    <cellStyle name="SAPBEXHLevel1" xfId="3960"/>
    <cellStyle name="SAPBEXHLevel1 2" xfId="3961"/>
    <cellStyle name="SAPBEXHLevel1 3" xfId="3962"/>
    <cellStyle name="SAPBEXHLevel1 4" xfId="3963"/>
    <cellStyle name="SAPBEXHLevel1X" xfId="3964"/>
    <cellStyle name="SAPBEXHLevel1X 2" xfId="3965"/>
    <cellStyle name="SAPBEXHLevel1X 3" xfId="3966"/>
    <cellStyle name="SAPBEXHLevel1X 4" xfId="3967"/>
    <cellStyle name="SAPBEXHLevel2" xfId="3968"/>
    <cellStyle name="SAPBEXHLevel2 2" xfId="3969"/>
    <cellStyle name="SAPBEXHLevel2 3" xfId="3970"/>
    <cellStyle name="SAPBEXHLevel2 4" xfId="3971"/>
    <cellStyle name="SAPBEXHLevel2X" xfId="3972"/>
    <cellStyle name="SAPBEXHLevel2X 2" xfId="3973"/>
    <cellStyle name="SAPBEXHLevel2X 3" xfId="3974"/>
    <cellStyle name="SAPBEXHLevel2X 4" xfId="3975"/>
    <cellStyle name="SAPBEXHLevel3" xfId="3976"/>
    <cellStyle name="SAPBEXHLevel3 2" xfId="3977"/>
    <cellStyle name="SAPBEXHLevel3 3" xfId="3978"/>
    <cellStyle name="SAPBEXHLevel3 4" xfId="3979"/>
    <cellStyle name="SAPBEXHLevel3X" xfId="3980"/>
    <cellStyle name="SAPBEXHLevel3X 2" xfId="3981"/>
    <cellStyle name="SAPBEXHLevel3X 3" xfId="3982"/>
    <cellStyle name="SAPBEXHLevel3X 4" xfId="3983"/>
    <cellStyle name="SAPBEXresData" xfId="3984"/>
    <cellStyle name="SAPBEXresData 2" xfId="3985"/>
    <cellStyle name="SAPBEXresData 3" xfId="3986"/>
    <cellStyle name="SAPBEXresData 4" xfId="3987"/>
    <cellStyle name="SAPBEXresDataEmph" xfId="3988"/>
    <cellStyle name="SAPBEXresDataEmph 2" xfId="3989"/>
    <cellStyle name="SAPBEXresDataEmph 3" xfId="3990"/>
    <cellStyle name="SAPBEXresDataEmph 4" xfId="3991"/>
    <cellStyle name="SAPBEXresItem" xfId="3992"/>
    <cellStyle name="SAPBEXresItem 2" xfId="3993"/>
    <cellStyle name="SAPBEXresItem 3" xfId="3994"/>
    <cellStyle name="SAPBEXresItem 4" xfId="3995"/>
    <cellStyle name="SAPBEXresItemX" xfId="3996"/>
    <cellStyle name="SAPBEXresItemX 2" xfId="3997"/>
    <cellStyle name="SAPBEXresItemX 3" xfId="3998"/>
    <cellStyle name="SAPBEXresItemX 4" xfId="3999"/>
    <cellStyle name="SAPBEXstdData" xfId="4000"/>
    <cellStyle name="SAPBEXstdData 2" xfId="4001"/>
    <cellStyle name="SAPBEXstdData 3" xfId="4002"/>
    <cellStyle name="SAPBEXstdData 4" xfId="4003"/>
    <cellStyle name="SAPBEXstdDataEmph" xfId="4004"/>
    <cellStyle name="SAPBEXstdDataEmph 2" xfId="4005"/>
    <cellStyle name="SAPBEXstdDataEmph 3" xfId="4006"/>
    <cellStyle name="SAPBEXstdDataEmph 4" xfId="4007"/>
    <cellStyle name="SAPBEXstdItem" xfId="4008"/>
    <cellStyle name="SAPBEXstdItem 2" xfId="4009"/>
    <cellStyle name="SAPBEXstdItem 3" xfId="4010"/>
    <cellStyle name="SAPBEXstdItem 4" xfId="4011"/>
    <cellStyle name="SAPBEXstdItemX" xfId="4012"/>
    <cellStyle name="SAPBEXstdItemX 2" xfId="4013"/>
    <cellStyle name="SAPBEXstdItemX 3" xfId="4014"/>
    <cellStyle name="SAPBEXstdItemX 4" xfId="4015"/>
    <cellStyle name="SAPBEXtitle" xfId="4016"/>
    <cellStyle name="SAPBEXundefined" xfId="4017"/>
    <cellStyle name="SAPBEXundefined 2" xfId="4018"/>
    <cellStyle name="SAPBEXundefined 3" xfId="4019"/>
    <cellStyle name="SAPBEXundefined 4" xfId="4020"/>
    <cellStyle name="Style 1" xfId="4021"/>
    <cellStyle name="Style 105" xfId="4022"/>
    <cellStyle name="Style 109" xfId="4023"/>
    <cellStyle name="Style 113" xfId="4024"/>
    <cellStyle name="Style 117" xfId="4025"/>
    <cellStyle name="Style 121" xfId="4026"/>
    <cellStyle name="Style 129" xfId="4027"/>
    <cellStyle name="Style 133" xfId="4028"/>
    <cellStyle name="Style 136" xfId="4029"/>
    <cellStyle name="Style 137" xfId="4030"/>
    <cellStyle name="Style 140" xfId="4031"/>
    <cellStyle name="Style 141" xfId="4032"/>
    <cellStyle name="Style 144" xfId="4033"/>
    <cellStyle name="Style 148" xfId="4034"/>
    <cellStyle name="Style 152" xfId="4035"/>
    <cellStyle name="Style 153" xfId="4036"/>
    <cellStyle name="Style 156" xfId="4037"/>
    <cellStyle name="Style 160" xfId="4038"/>
    <cellStyle name="Style 161" xfId="4039"/>
    <cellStyle name="Style 165" xfId="4040"/>
    <cellStyle name="Style 168" xfId="4041"/>
    <cellStyle name="Style 172" xfId="4042"/>
    <cellStyle name="Style 173" xfId="4043"/>
    <cellStyle name="Style 177" xfId="4044"/>
    <cellStyle name="Style 180" xfId="4045"/>
    <cellStyle name="Style 181" xfId="4046"/>
    <cellStyle name="Style 182" xfId="4047"/>
    <cellStyle name="Style 189" xfId="4048"/>
    <cellStyle name="Style 191" xfId="4049"/>
    <cellStyle name="Style 21" xfId="4050"/>
    <cellStyle name="Style 21 2" xfId="4051"/>
    <cellStyle name="Style 22" xfId="4052"/>
    <cellStyle name="Style 22 2" xfId="4053"/>
    <cellStyle name="Style 22 2 2" xfId="4054"/>
    <cellStyle name="Style 22 2_Avera Rebuttal Analyses" xfId="4055"/>
    <cellStyle name="Style 23" xfId="4056"/>
    <cellStyle name="Style 24" xfId="4057"/>
    <cellStyle name="Style 24 2" xfId="4058"/>
    <cellStyle name="Style 24 2 2" xfId="4059"/>
    <cellStyle name="Style 24 2_Avera Rebuttal Analyses" xfId="4060"/>
    <cellStyle name="Style 25" xfId="4061"/>
    <cellStyle name="Style 26" xfId="4062"/>
    <cellStyle name="Style 26 2" xfId="4063"/>
    <cellStyle name="Style 26 2 2" xfId="4064"/>
    <cellStyle name="Style 26 2_Avera Rebuttal Analyses" xfId="4065"/>
    <cellStyle name="Style 26 3" xfId="4066"/>
    <cellStyle name="Style 26 4" xfId="4067"/>
    <cellStyle name="Style 27" xfId="4068"/>
    <cellStyle name="Style 28" xfId="4069"/>
    <cellStyle name="Style 29" xfId="4070"/>
    <cellStyle name="Style 30" xfId="4071"/>
    <cellStyle name="Style 31" xfId="4072"/>
    <cellStyle name="Style 32" xfId="4073"/>
    <cellStyle name="Style 33" xfId="4074"/>
    <cellStyle name="Style 34" xfId="4075"/>
    <cellStyle name="Style 35" xfId="4076"/>
    <cellStyle name="Style 36" xfId="4077"/>
    <cellStyle name="Style 37" xfId="4078"/>
    <cellStyle name="Style 38" xfId="4079"/>
    <cellStyle name="Style 39" xfId="4080"/>
    <cellStyle name="STYLE1" xfId="4081"/>
    <cellStyle name="STYLE2" xfId="4082"/>
    <cellStyle name="STYLE3" xfId="4083"/>
    <cellStyle name="STYLE4" xfId="4084"/>
    <cellStyle name="Table  - Style6" xfId="4085"/>
    <cellStyle name="Table  - Style6 2" xfId="4086"/>
    <cellStyle name="Table title" xfId="4087"/>
    <cellStyle name="Title  - Style1" xfId="4088"/>
    <cellStyle name="Title 2" xfId="4089"/>
    <cellStyle name="Title 3" xfId="4090"/>
    <cellStyle name="Title 4" xfId="4091"/>
    <cellStyle name="Title 5" xfId="4092"/>
    <cellStyle name="Title 6" xfId="4093"/>
    <cellStyle name="Total 2" xfId="4094"/>
    <cellStyle name="Total 2 2" xfId="4095"/>
    <cellStyle name="Total 2 3" xfId="4096"/>
    <cellStyle name="Total 3" xfId="4097"/>
    <cellStyle name="Total 3 2" xfId="4098"/>
    <cellStyle name="Total 3 3" xfId="4099"/>
    <cellStyle name="Total 4" xfId="4100"/>
    <cellStyle name="Total 4 2" xfId="4101"/>
    <cellStyle name="Total 4 3" xfId="4102"/>
    <cellStyle name="Total 5" xfId="4103"/>
    <cellStyle name="Total 5 2" xfId="4104"/>
    <cellStyle name="Total 5 3" xfId="4105"/>
    <cellStyle name="Total 6" xfId="4106"/>
    <cellStyle name="Total 6 2" xfId="4107"/>
    <cellStyle name="Total 6 3" xfId="4108"/>
    <cellStyle name="TotCol - Style5" xfId="4109"/>
    <cellStyle name="TotRow - Style4" xfId="4110"/>
    <cellStyle name="TotRow - Style4 2" xfId="4111"/>
    <cellStyle name="Warning Text 2" xfId="4112"/>
    <cellStyle name="Warning Text 3" xfId="4113"/>
    <cellStyle name="Warning Text 4" xfId="4114"/>
    <cellStyle name="Warning Text 5" xfId="4115"/>
    <cellStyle name="Warning Text 6" xfId="4116"/>
    <cellStyle name="Обычный_RTS_select_issues" xfId="411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cat>
            <c:strRef>
              <c:f>'Exhibit MPG-15'!$B$12:$B$49</c:f>
              <c:strCach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2017*</c:v>
                </c:pt>
              </c:strCache>
            </c:strRef>
          </c:cat>
          <c:val>
            <c:numRef>
              <c:f>'Exhibit MPG-15'!$E$12:$E$49</c:f>
              <c:numCache>
                <c:formatCode>0.000</c:formatCode>
                <c:ptCount val="38"/>
                <c:pt idx="0">
                  <c:v>0.64924838940586982</c:v>
                </c:pt>
                <c:pt idx="1">
                  <c:v>0.69832743254791851</c:v>
                </c:pt>
                <c:pt idx="2">
                  <c:v>0.84885828198622704</c:v>
                </c:pt>
                <c:pt idx="3">
                  <c:v>0.86887816646562122</c:v>
                </c:pt>
                <c:pt idx="4">
                  <c:v>0.94217207334273623</c:v>
                </c:pt>
                <c:pt idx="5">
                  <c:v>1.0822698268003645</c:v>
                </c:pt>
                <c:pt idx="6">
                  <c:v>1.2579966795794135</c:v>
                </c:pt>
                <c:pt idx="7">
                  <c:v>1.045716822015091</c:v>
                </c:pt>
                <c:pt idx="8">
                  <c:v>1.1465243071331213</c:v>
                </c:pt>
                <c:pt idx="9">
                  <c:v>1.3703165194049882</c:v>
                </c:pt>
                <c:pt idx="10">
                  <c:v>1.3945529899348725</c:v>
                </c:pt>
                <c:pt idx="11">
                  <c:v>1.581420885033491</c:v>
                </c:pt>
                <c:pt idx="12">
                  <c:v>1.5057643040136635</c:v>
                </c:pt>
                <c:pt idx="13">
                  <c:v>1.5873187621726896</c:v>
                </c:pt>
                <c:pt idx="14">
                  <c:v>1.2313432835820897</c:v>
                </c:pt>
                <c:pt idx="15">
                  <c:v>1.524917298047167</c:v>
                </c:pt>
                <c:pt idx="16">
                  <c:v>1.3788908040150056</c:v>
                </c:pt>
                <c:pt idx="17">
                  <c:v>1.5110615175625848</c:v>
                </c:pt>
                <c:pt idx="18">
                  <c:v>1.9741613288459452</c:v>
                </c:pt>
                <c:pt idx="19">
                  <c:v>1.0705653021442496</c:v>
                </c:pt>
                <c:pt idx="20">
                  <c:v>1.3647235576923076</c:v>
                </c:pt>
                <c:pt idx="21">
                  <c:v>1.73</c:v>
                </c:pt>
                <c:pt idx="22">
                  <c:v>1.35</c:v>
                </c:pt>
                <c:pt idx="23">
                  <c:v>1.57</c:v>
                </c:pt>
                <c:pt idx="24">
                  <c:v>1.63</c:v>
                </c:pt>
                <c:pt idx="25">
                  <c:v>1.7</c:v>
                </c:pt>
                <c:pt idx="26">
                  <c:v>2.06</c:v>
                </c:pt>
                <c:pt idx="27">
                  <c:v>1.74</c:v>
                </c:pt>
                <c:pt idx="28">
                  <c:v>1.18</c:v>
                </c:pt>
                <c:pt idx="29">
                  <c:v>1.36</c:v>
                </c:pt>
                <c:pt idx="30">
                  <c:v>1.4259999999999999</c:v>
                </c:pt>
                <c:pt idx="31">
                  <c:v>1.498</c:v>
                </c:pt>
                <c:pt idx="32">
                  <c:v>1.7150000000000001</c:v>
                </c:pt>
                <c:pt idx="33">
                  <c:v>1.982</c:v>
                </c:pt>
                <c:pt idx="34">
                  <c:v>1.7270000000000001</c:v>
                </c:pt>
                <c:pt idx="35">
                  <c:v>1.92</c:v>
                </c:pt>
                <c:pt idx="36">
                  <c:v>1.833</c:v>
                </c:pt>
                <c:pt idx="37">
                  <c:v>1.9733616983598687</c:v>
                </c:pt>
              </c:numCache>
            </c:numRef>
          </c:val>
        </c:ser>
        <c:marker val="1"/>
        <c:axId val="534844160"/>
        <c:axId val="534845696"/>
      </c:lineChart>
      <c:catAx>
        <c:axId val="5348441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45696"/>
        <c:crosses val="autoZero"/>
        <c:auto val="1"/>
        <c:lblAlgn val="ctr"/>
        <c:lblOffset val="100"/>
        <c:tickLblSkip val="1"/>
        <c:tickMarkSkip val="2"/>
      </c:catAx>
      <c:valAx>
        <c:axId val="534845696"/>
        <c:scaling>
          <c:orientation val="minMax"/>
        </c:scaling>
        <c:axPos val="l"/>
        <c:majorGridlines/>
        <c:numFmt formatCode="0.00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44160"/>
        <c:crossesAt val="1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&amp;C&amp;"Arial,Bold"&amp;20
</c:oddHeader>
    </c:headerFooter>
    <c:pageMargins b="0.75000000000001665" l="0.70000000000000095" r="0.70000000000000095" t="0.750000000000016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09570029231628E-2"/>
          <c:y val="0.19867549668874168"/>
          <c:w val="0.89598876299333308"/>
          <c:h val="0.57284768211922465"/>
        </c:manualLayout>
      </c:layout>
      <c:lineChart>
        <c:grouping val="standard"/>
        <c:ser>
          <c:idx val="0"/>
          <c:order val="0"/>
          <c:tx>
            <c:strRef>
              <c:f>'Exhibit MPG-18'!$R$14</c:f>
              <c:strCache>
                <c:ptCount val="1"/>
                <c:pt idx="0">
                  <c:v>Utility A - T-Bond Spread</c:v>
                </c:pt>
              </c:strCache>
            </c:strRef>
          </c:tx>
          <c:spPr>
            <a:ln w="12700">
              <a:solidFill>
                <a:srgbClr val="3311FF"/>
              </a:solidFill>
              <a:prstDash val="solid"/>
            </a:ln>
          </c:spPr>
          <c:marker>
            <c:symbol val="plus"/>
            <c:size val="7"/>
            <c:spPr>
              <a:ln>
                <a:solidFill>
                  <a:srgbClr val="3311FF"/>
                </a:solidFill>
              </a:ln>
            </c:spPr>
          </c:marker>
          <c:cat>
            <c:numRef>
              <c:f>'Exhibit MPG-18'!$B$14:$B$51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'Exhibit MPG-18'!$G$14:$G$51</c:f>
              <c:numCache>
                <c:formatCode>0.00%</c:formatCode>
                <c:ptCount val="38"/>
                <c:pt idx="0">
                  <c:v>2.0416666666666666E-2</c:v>
                </c:pt>
                <c:pt idx="1">
                  <c:v>2.5083333333333319E-2</c:v>
                </c:pt>
                <c:pt idx="2">
                  <c:v>3.0983333333333363E-2</c:v>
                </c:pt>
                <c:pt idx="3">
                  <c:v>2.4816666666666695E-2</c:v>
                </c:pt>
                <c:pt idx="4">
                  <c:v>1.6383333333333347E-2</c:v>
                </c:pt>
                <c:pt idx="5">
                  <c:v>1.6808333333333328E-2</c:v>
                </c:pt>
                <c:pt idx="6">
                  <c:v>1.7816666666666661E-2</c:v>
                </c:pt>
                <c:pt idx="7">
                  <c:v>1.5200000000000005E-2</c:v>
                </c:pt>
                <c:pt idx="8">
                  <c:v>1.5308333333333313E-2</c:v>
                </c:pt>
                <c:pt idx="9">
                  <c:v>1.320833333333335E-2</c:v>
                </c:pt>
                <c:pt idx="10">
                  <c:v>1.2516666666666662E-2</c:v>
                </c:pt>
                <c:pt idx="11">
                  <c:v>1.2241666666666678E-2</c:v>
                </c:pt>
                <c:pt idx="12">
                  <c:v>1.0233333333333344E-2</c:v>
                </c:pt>
                <c:pt idx="13">
                  <c:v>9.9166666666666708E-3</c:v>
                </c:pt>
                <c:pt idx="14">
                  <c:v>9.3999999999999917E-3</c:v>
                </c:pt>
                <c:pt idx="15">
                  <c:v>1.0058333333333322E-2</c:v>
                </c:pt>
                <c:pt idx="16">
                  <c:v>1.0491666666666649E-2</c:v>
                </c:pt>
                <c:pt idx="17">
                  <c:v>9.9416666666666542E-3</c:v>
                </c:pt>
                <c:pt idx="18">
                  <c:v>1.4616666666666674E-2</c:v>
                </c:pt>
                <c:pt idx="19">
                  <c:v>1.7541666666666671E-2</c:v>
                </c:pt>
                <c:pt idx="20">
                  <c:v>2.3016666666666658E-2</c:v>
                </c:pt>
                <c:pt idx="21">
                  <c:v>2.2691666666666666E-2</c:v>
                </c:pt>
                <c:pt idx="22">
                  <c:v>1.9424999999999991E-2</c:v>
                </c:pt>
                <c:pt idx="23">
                  <c:v>1.6233333333333329E-2</c:v>
                </c:pt>
                <c:pt idx="24">
                  <c:v>1.1133333333333335E-2</c:v>
                </c:pt>
                <c:pt idx="25">
                  <c:v>1.0033333333333332E-2</c:v>
                </c:pt>
                <c:pt idx="26">
                  <c:v>1.1701515151515157E-2</c:v>
                </c:pt>
                <c:pt idx="27">
                  <c:v>1.2391666666666662E-2</c:v>
                </c:pt>
                <c:pt idx="28">
                  <c:v>2.2491666666666667E-2</c:v>
                </c:pt>
                <c:pt idx="29">
                  <c:v>1.9699999999999988E-2</c:v>
                </c:pt>
                <c:pt idx="30">
                  <c:v>1.2180586453879795E-2</c:v>
                </c:pt>
                <c:pt idx="31">
                  <c:v>1.1281740599144552E-2</c:v>
                </c:pt>
                <c:pt idx="32">
                  <c:v>1.210023088767671E-2</c:v>
                </c:pt>
                <c:pt idx="33">
                  <c:v>1.0276374146149687E-2</c:v>
                </c:pt>
                <c:pt idx="34">
                  <c:v>9.3740940214469617E-3</c:v>
                </c:pt>
                <c:pt idx="35">
                  <c:v>1.2745634256094786E-2</c:v>
                </c:pt>
                <c:pt idx="36">
                  <c:v>1.3326991271822509E-2</c:v>
                </c:pt>
                <c:pt idx="37">
                  <c:v>1.1494270508286521E-2</c:v>
                </c:pt>
              </c:numCache>
            </c:numRef>
          </c:val>
        </c:ser>
        <c:ser>
          <c:idx val="1"/>
          <c:order val="1"/>
          <c:tx>
            <c:strRef>
              <c:f>'Exhibit MPG-18'!$R$15</c:f>
              <c:strCache>
                <c:ptCount val="1"/>
                <c:pt idx="0">
                  <c:v>Utility Baa - T-Bond Spread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'Exhibit MPG-18'!$B$14:$B$51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'Exhibit MPG-18'!$H$14:$H$51</c:f>
              <c:numCache>
                <c:formatCode>0.00%</c:formatCode>
                <c:ptCount val="38"/>
                <c:pt idx="0">
                  <c:v>2.6516666666666688E-2</c:v>
                </c:pt>
                <c:pt idx="1">
                  <c:v>3.1583333333333324E-2</c:v>
                </c:pt>
                <c:pt idx="2">
                  <c:v>3.6883333333333379E-2</c:v>
                </c:pt>
                <c:pt idx="3">
                  <c:v>3.0216666666666683E-2</c:v>
                </c:pt>
                <c:pt idx="4">
                  <c:v>2.1383333333333351E-2</c:v>
                </c:pt>
                <c:pt idx="5">
                  <c:v>2.1708333333333316E-2</c:v>
                </c:pt>
                <c:pt idx="6">
                  <c:v>2.201666666666667E-2</c:v>
                </c:pt>
                <c:pt idx="7">
                  <c:v>1.9500000000000003E-2</c:v>
                </c:pt>
                <c:pt idx="8">
                  <c:v>2.040833333333332E-2</c:v>
                </c:pt>
                <c:pt idx="9">
                  <c:v>1.5208333333333351E-2</c:v>
                </c:pt>
                <c:pt idx="10">
                  <c:v>1.4516666666666664E-2</c:v>
                </c:pt>
                <c:pt idx="11">
                  <c:v>1.4141666666666677E-2</c:v>
                </c:pt>
                <c:pt idx="12">
                  <c:v>1.1933333333333337E-2</c:v>
                </c:pt>
                <c:pt idx="13">
                  <c:v>1.3116666666666679E-2</c:v>
                </c:pt>
                <c:pt idx="14">
                  <c:v>1.26E-2</c:v>
                </c:pt>
                <c:pt idx="15">
                  <c:v>1.4058333333333325E-2</c:v>
                </c:pt>
                <c:pt idx="16">
                  <c:v>1.4691666666666645E-2</c:v>
                </c:pt>
                <c:pt idx="17">
                  <c:v>1.3441666666666657E-2</c:v>
                </c:pt>
                <c:pt idx="18">
                  <c:v>1.6816666666666667E-2</c:v>
                </c:pt>
                <c:pt idx="19">
                  <c:v>2.0141666666666662E-2</c:v>
                </c:pt>
                <c:pt idx="20">
                  <c:v>2.4166666666666642E-2</c:v>
                </c:pt>
                <c:pt idx="21">
                  <c:v>2.5350000000000011E-2</c:v>
                </c:pt>
                <c:pt idx="22">
                  <c:v>2.5933333333333329E-2</c:v>
                </c:pt>
                <c:pt idx="23">
                  <c:v>1.8849999999999999E-2</c:v>
                </c:pt>
                <c:pt idx="24">
                  <c:v>1.3483333333333333E-2</c:v>
                </c:pt>
                <c:pt idx="25">
                  <c:v>1.2791666666666666E-2</c:v>
                </c:pt>
                <c:pt idx="26">
                  <c:v>1.4184848484848488E-2</c:v>
                </c:pt>
                <c:pt idx="27">
                  <c:v>1.4958333333333337E-2</c:v>
                </c:pt>
                <c:pt idx="28">
                  <c:v>2.9666666666666668E-2</c:v>
                </c:pt>
                <c:pt idx="29">
                  <c:v>2.9858333333333334E-2</c:v>
                </c:pt>
                <c:pt idx="30">
                  <c:v>1.7136732578996505E-2</c:v>
                </c:pt>
                <c:pt idx="31">
                  <c:v>1.6553480638759437E-2</c:v>
                </c:pt>
                <c:pt idx="32">
                  <c:v>1.9048560514849214E-2</c:v>
                </c:pt>
                <c:pt idx="33">
                  <c:v>1.5338010243970003E-2</c:v>
                </c:pt>
                <c:pt idx="34">
                  <c:v>1.4583787029963505E-2</c:v>
                </c:pt>
                <c:pt idx="35">
                  <c:v>2.1872408356750455E-2</c:v>
                </c:pt>
                <c:pt idx="36">
                  <c:v>2.0771381356058129E-2</c:v>
                </c:pt>
                <c:pt idx="37">
                  <c:v>1.5521277303931772E-2</c:v>
                </c:pt>
              </c:numCache>
            </c:numRef>
          </c:val>
        </c:ser>
        <c:ser>
          <c:idx val="2"/>
          <c:order val="2"/>
          <c:tx>
            <c:strRef>
              <c:f>'Exhibit MPG-18'!$R$16</c:f>
              <c:strCache>
                <c:ptCount val="1"/>
                <c:pt idx="0">
                  <c:v>Corporate Aaa - T-Bond Spread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cat>
            <c:numRef>
              <c:f>'Exhibit MPG-18'!$B$14:$B$51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'Exhibit MPG-18'!$L$14:$L$51</c:f>
              <c:numCache>
                <c:formatCode>0.00%</c:formatCode>
                <c:ptCount val="38"/>
                <c:pt idx="0">
                  <c:v>6.4000000000000029E-3</c:v>
                </c:pt>
                <c:pt idx="1">
                  <c:v>7.2916666666666408E-3</c:v>
                </c:pt>
                <c:pt idx="2">
                  <c:v>1.0258333333333369E-2</c:v>
                </c:pt>
                <c:pt idx="3">
                  <c:v>8.633333333333354E-3</c:v>
                </c:pt>
                <c:pt idx="4">
                  <c:v>3.175000000000025E-3</c:v>
                </c:pt>
                <c:pt idx="5">
                  <c:v>5.8416666666666617E-3</c:v>
                </c:pt>
                <c:pt idx="6">
                  <c:v>1.2225E-2</c:v>
                </c:pt>
                <c:pt idx="7">
                  <c:v>7.9583333333333311E-3</c:v>
                </c:pt>
                <c:pt idx="8">
                  <c:v>7.5083333333333252E-3</c:v>
                </c:pt>
                <c:pt idx="9">
                  <c:v>8.0833333333333313E-3</c:v>
                </c:pt>
                <c:pt idx="10">
                  <c:v>7.1333333333333387E-3</c:v>
                </c:pt>
                <c:pt idx="11">
                  <c:v>6.3333333333333436E-3</c:v>
                </c:pt>
                <c:pt idx="12">
                  <c:v>4.7333333333333255E-3</c:v>
                </c:pt>
                <c:pt idx="13">
                  <c:v>6.2083333333333435E-3</c:v>
                </c:pt>
                <c:pt idx="14">
                  <c:v>5.9249999999999997E-3</c:v>
                </c:pt>
                <c:pt idx="15">
                  <c:v>7.0583333333333331E-3</c:v>
                </c:pt>
                <c:pt idx="16">
                  <c:v>6.6916666666666375E-3</c:v>
                </c:pt>
                <c:pt idx="17">
                  <c:v>6.5583333333333327E-3</c:v>
                </c:pt>
                <c:pt idx="18">
                  <c:v>9.533333333333345E-3</c:v>
                </c:pt>
                <c:pt idx="19">
                  <c:v>1.1758333333333336E-2</c:v>
                </c:pt>
                <c:pt idx="20">
                  <c:v>1.6799999999999995E-2</c:v>
                </c:pt>
                <c:pt idx="21">
                  <c:v>1.5891666666666679E-2</c:v>
                </c:pt>
                <c:pt idx="22">
                  <c:v>1.061666666666667E-2</c:v>
                </c:pt>
                <c:pt idx="23">
                  <c:v>7.0916666666666697E-3</c:v>
                </c:pt>
                <c:pt idx="24">
                  <c:v>5.8166666666666714E-3</c:v>
                </c:pt>
                <c:pt idx="25">
                  <c:v>5.89166666666667E-3</c:v>
                </c:pt>
                <c:pt idx="26">
                  <c:v>6.893181818181833E-3</c:v>
                </c:pt>
                <c:pt idx="27">
                  <c:v>7.2166666666666698E-3</c:v>
                </c:pt>
                <c:pt idx="28">
                  <c:v>1.3525000000000009E-2</c:v>
                </c:pt>
                <c:pt idx="29">
                  <c:v>1.2441666666666663E-2</c:v>
                </c:pt>
                <c:pt idx="30">
                  <c:v>6.9778085532458678E-3</c:v>
                </c:pt>
                <c:pt idx="31">
                  <c:v>7.290878455819147E-3</c:v>
                </c:pt>
                <c:pt idx="32">
                  <c:v>7.5234038937212235E-3</c:v>
                </c:pt>
                <c:pt idx="33">
                  <c:v>7.8701238390092854E-3</c:v>
                </c:pt>
                <c:pt idx="34">
                  <c:v>8.2235658051099322E-3</c:v>
                </c:pt>
                <c:pt idx="35">
                  <c:v>1.0457228646110223E-2</c:v>
                </c:pt>
                <c:pt idx="36">
                  <c:v>1.0666758732305066E-2</c:v>
                </c:pt>
                <c:pt idx="37">
                  <c:v>9.0765274599542388E-3</c:v>
                </c:pt>
              </c:numCache>
            </c:numRef>
          </c:val>
        </c:ser>
        <c:ser>
          <c:idx val="3"/>
          <c:order val="3"/>
          <c:tx>
            <c:strRef>
              <c:f>'Exhibit MPG-18'!$R$17</c:f>
              <c:strCache>
                <c:ptCount val="1"/>
                <c:pt idx="0">
                  <c:v>Corporate Baa - T-Bond Spread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'Exhibit MPG-18'!$B$14:$B$51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'Exhibit MPG-18'!$M$14:$M$51</c:f>
              <c:numCache>
                <c:formatCode>0.00%</c:formatCode>
                <c:ptCount val="38"/>
                <c:pt idx="0">
                  <c:v>2.3700000000000027E-2</c:v>
                </c:pt>
                <c:pt idx="1">
                  <c:v>2.6024999999999993E-2</c:v>
                </c:pt>
                <c:pt idx="2">
                  <c:v>3.3516666666666695E-2</c:v>
                </c:pt>
                <c:pt idx="3">
                  <c:v>2.375833333333334E-2</c:v>
                </c:pt>
                <c:pt idx="4">
                  <c:v>1.7983333333333337E-2</c:v>
                </c:pt>
                <c:pt idx="5">
                  <c:v>1.9258333333333336E-2</c:v>
                </c:pt>
                <c:pt idx="6">
                  <c:v>2.5924999999999976E-2</c:v>
                </c:pt>
                <c:pt idx="7">
                  <c:v>1.9958333333333328E-2</c:v>
                </c:pt>
                <c:pt idx="8">
                  <c:v>1.8708333333333327E-2</c:v>
                </c:pt>
                <c:pt idx="9">
                  <c:v>1.7283333333333373E-2</c:v>
                </c:pt>
                <c:pt idx="10">
                  <c:v>1.7466666666666686E-2</c:v>
                </c:pt>
                <c:pt idx="11">
                  <c:v>1.6658333333333331E-2</c:v>
                </c:pt>
                <c:pt idx="12">
                  <c:v>1.3100000000000014E-2</c:v>
                </c:pt>
                <c:pt idx="13">
                  <c:v>1.3316666666666671E-2</c:v>
                </c:pt>
                <c:pt idx="14">
                  <c:v>1.2524999999999994E-2</c:v>
                </c:pt>
                <c:pt idx="15">
                  <c:v>1.3166666666666646E-2</c:v>
                </c:pt>
                <c:pt idx="16">
                  <c:v>1.3533333333333314E-2</c:v>
                </c:pt>
                <c:pt idx="17">
                  <c:v>1.2566666666666657E-2</c:v>
                </c:pt>
                <c:pt idx="18">
                  <c:v>1.6425000000000002E-2</c:v>
                </c:pt>
                <c:pt idx="19">
                  <c:v>2.0049999999999991E-2</c:v>
                </c:pt>
                <c:pt idx="20">
                  <c:v>2.4216666666666664E-2</c:v>
                </c:pt>
                <c:pt idx="21">
                  <c:v>2.454166666666667E-2</c:v>
                </c:pt>
                <c:pt idx="22">
                  <c:v>2.3716666666666657E-2</c:v>
                </c:pt>
                <c:pt idx="23">
                  <c:v>1.8083333333333333E-2</c:v>
                </c:pt>
                <c:pt idx="24">
                  <c:v>1.3466666666666668E-2</c:v>
                </c:pt>
                <c:pt idx="25">
                  <c:v>1.4183333333333339E-2</c:v>
                </c:pt>
                <c:pt idx="26">
                  <c:v>1.5809848484848503E-2</c:v>
                </c:pt>
                <c:pt idx="27">
                  <c:v>1.6483333333333336E-2</c:v>
                </c:pt>
                <c:pt idx="28">
                  <c:v>3.1675000000000016E-2</c:v>
                </c:pt>
                <c:pt idx="29">
                  <c:v>3.2266666666666666E-2</c:v>
                </c:pt>
                <c:pt idx="30">
                  <c:v>1.791431759545923E-2</c:v>
                </c:pt>
                <c:pt idx="31">
                  <c:v>1.7555815726621196E-2</c:v>
                </c:pt>
                <c:pt idx="32">
                  <c:v>2.0167715448752604E-2</c:v>
                </c:pt>
                <c:pt idx="33">
                  <c:v>1.6531957232653827E-2</c:v>
                </c:pt>
                <c:pt idx="34">
                  <c:v>1.515468416659594E-2</c:v>
                </c:pt>
                <c:pt idx="35">
                  <c:v>2.1575484702918913E-2</c:v>
                </c:pt>
                <c:pt idx="36">
                  <c:v>2.1170330800651161E-2</c:v>
                </c:pt>
                <c:pt idx="37">
                  <c:v>1.606613220303724E-2</c:v>
                </c:pt>
              </c:numCache>
            </c:numRef>
          </c:val>
        </c:ser>
        <c:marker val="1"/>
        <c:axId val="460987776"/>
        <c:axId val="460989952"/>
      </c:lineChart>
      <c:catAx>
        <c:axId val="46098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989952"/>
        <c:crosses val="autoZero"/>
        <c:auto val="1"/>
        <c:lblAlgn val="ctr"/>
        <c:lblOffset val="100"/>
        <c:tickLblSkip val="2"/>
        <c:tickMarkSkip val="1"/>
      </c:catAx>
      <c:valAx>
        <c:axId val="460989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98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13081839346353"/>
          <c:y val="0.84202083288774165"/>
          <c:w val="0.71768257781336653"/>
          <c:h val="0.1305590693434450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25" r="0.25" t="0.5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514681758534166E-2"/>
          <c:y val="2.1248849129461102E-2"/>
          <c:w val="0.89966345515258062"/>
          <c:h val="0.8487962237704586"/>
        </c:manualLayout>
      </c:layout>
      <c:lineChart>
        <c:grouping val="standard"/>
        <c:ser>
          <c:idx val="1"/>
          <c:order val="0"/>
          <c:tx>
            <c:strRef>
              <c:f>'Monthly Yields (WP)'!$Q$1</c:f>
              <c:strCache>
                <c:ptCount val="1"/>
                <c:pt idx="0">
                  <c:v>"Baa" Rated Utility Bond Yield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numRef>
              <c:f>'Monthly Yields (WP)'!$AC$321:$AC$457</c:f>
              <c:numCache>
                <c:formatCode>[$-409]yyyy\-m;@</c:formatCode>
                <c:ptCount val="13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</c:numCache>
            </c:numRef>
          </c:cat>
          <c:val>
            <c:numRef>
              <c:f>'Monthly Yields (WP)'!$Q$321:$Q$457</c:f>
              <c:numCache>
                <c:formatCode>0.000%</c:formatCode>
                <c:ptCount val="137"/>
                <c:pt idx="0">
                  <c:v>6.1100000000000002E-2</c:v>
                </c:pt>
                <c:pt idx="1">
                  <c:v>6.2600000000000003E-2</c:v>
                </c:pt>
                <c:pt idx="2">
                  <c:v>6.54E-2</c:v>
                </c:pt>
                <c:pt idx="3">
                  <c:v>6.59E-2</c:v>
                </c:pt>
                <c:pt idx="4">
                  <c:v>6.6100000000000006E-2</c:v>
                </c:pt>
                <c:pt idx="5">
                  <c:v>6.6100000000000006E-2</c:v>
                </c:pt>
                <c:pt idx="6">
                  <c:v>6.4299999999999996E-2</c:v>
                </c:pt>
                <c:pt idx="7">
                  <c:v>6.2600000000000003E-2</c:v>
                </c:pt>
                <c:pt idx="8">
                  <c:v>6.2400000000000004E-2</c:v>
                </c:pt>
                <c:pt idx="9">
                  <c:v>6.0400000000000002E-2</c:v>
                </c:pt>
                <c:pt idx="10">
                  <c:v>6.0499999999999998E-2</c:v>
                </c:pt>
                <c:pt idx="11">
                  <c:v>6.1600000000000002E-2</c:v>
                </c:pt>
                <c:pt idx="12">
                  <c:v>6.0999999999999999E-2</c:v>
                </c:pt>
                <c:pt idx="13">
                  <c:v>6.0999999999999999E-2</c:v>
                </c:pt>
                <c:pt idx="14">
                  <c:v>6.2400000000000004E-2</c:v>
                </c:pt>
                <c:pt idx="15">
                  <c:v>6.2300000000000001E-2</c:v>
                </c:pt>
                <c:pt idx="16">
                  <c:v>6.54E-2</c:v>
                </c:pt>
                <c:pt idx="17">
                  <c:v>6.4899999999999999E-2</c:v>
                </c:pt>
                <c:pt idx="18">
                  <c:v>6.5099999999999991E-2</c:v>
                </c:pt>
                <c:pt idx="19">
                  <c:v>6.4500000000000002E-2</c:v>
                </c:pt>
                <c:pt idx="20">
                  <c:v>6.3600000000000004E-2</c:v>
                </c:pt>
                <c:pt idx="21">
                  <c:v>6.2699999999999992E-2</c:v>
                </c:pt>
                <c:pt idx="22">
                  <c:v>6.5099999999999991E-2</c:v>
                </c:pt>
                <c:pt idx="23">
                  <c:v>6.3500000000000001E-2</c:v>
                </c:pt>
                <c:pt idx="24">
                  <c:v>6.6000000000000003E-2</c:v>
                </c:pt>
                <c:pt idx="25">
                  <c:v>6.6799999999999998E-2</c:v>
                </c:pt>
                <c:pt idx="26">
                  <c:v>6.8099999999999994E-2</c:v>
                </c:pt>
                <c:pt idx="27">
                  <c:v>6.7900000000000002E-2</c:v>
                </c:pt>
                <c:pt idx="28">
                  <c:v>6.93E-2</c:v>
                </c:pt>
                <c:pt idx="29">
                  <c:v>6.9699999999999998E-2</c:v>
                </c:pt>
                <c:pt idx="30">
                  <c:v>6.9800000000000001E-2</c:v>
                </c:pt>
                <c:pt idx="31">
                  <c:v>7.1500000000000008E-2</c:v>
                </c:pt>
                <c:pt idx="32">
                  <c:v>8.5800000000000001E-2</c:v>
                </c:pt>
                <c:pt idx="33">
                  <c:v>8.9800000000000005E-2</c:v>
                </c:pt>
                <c:pt idx="34">
                  <c:v>8.1300000000000011E-2</c:v>
                </c:pt>
                <c:pt idx="35">
                  <c:v>7.9000000000000001E-2</c:v>
                </c:pt>
                <c:pt idx="36">
                  <c:v>7.7399999999999997E-2</c:v>
                </c:pt>
                <c:pt idx="37">
                  <c:v>0.08</c:v>
                </c:pt>
                <c:pt idx="38">
                  <c:v>8.0299999999999996E-2</c:v>
                </c:pt>
                <c:pt idx="39">
                  <c:v>7.7600000000000002E-2</c:v>
                </c:pt>
                <c:pt idx="40">
                  <c:v>7.2999999999999995E-2</c:v>
                </c:pt>
                <c:pt idx="41">
                  <c:v>6.8699999999999997E-2</c:v>
                </c:pt>
                <c:pt idx="42">
                  <c:v>6.3600000000000004E-2</c:v>
                </c:pt>
                <c:pt idx="43">
                  <c:v>6.1200000000000004E-2</c:v>
                </c:pt>
                <c:pt idx="44">
                  <c:v>6.1399999999999996E-2</c:v>
                </c:pt>
                <c:pt idx="45">
                  <c:v>6.1799999999999994E-2</c:v>
                </c:pt>
                <c:pt idx="46">
                  <c:v>6.2600000000000003E-2</c:v>
                </c:pt>
                <c:pt idx="47">
                  <c:v>6.1557894736842089E-2</c:v>
                </c:pt>
                <c:pt idx="48">
                  <c:v>6.2463157894736859E-2</c:v>
                </c:pt>
                <c:pt idx="49">
                  <c:v>6.2204761904761895E-2</c:v>
                </c:pt>
                <c:pt idx="50">
                  <c:v>6.1960000000000001E-2</c:v>
                </c:pt>
                <c:pt idx="51">
                  <c:v>5.9736842105263172E-2</c:v>
                </c:pt>
                <c:pt idx="52">
                  <c:v>6.197894736842105E-2</c:v>
                </c:pt>
                <c:pt idx="53">
                  <c:v>5.9736842105263158E-2</c:v>
                </c:pt>
                <c:pt idx="54">
                  <c:v>5.5794117647058827E-2</c:v>
                </c:pt>
                <c:pt idx="55">
                  <c:v>5.5319047619047615E-2</c:v>
                </c:pt>
                <c:pt idx="56">
                  <c:v>5.6064705882352947E-2</c:v>
                </c:pt>
                <c:pt idx="57">
                  <c:v>5.8489473684210536E-2</c:v>
                </c:pt>
                <c:pt idx="58">
                  <c:v>6.0434999999999996E-2</c:v>
                </c:pt>
                <c:pt idx="59">
                  <c:v>6.0584210526315789E-2</c:v>
                </c:pt>
                <c:pt idx="60">
                  <c:v>6.094999999999999E-2</c:v>
                </c:pt>
                <c:pt idx="61">
                  <c:v>5.9752380952380967E-2</c:v>
                </c:pt>
                <c:pt idx="62">
                  <c:v>5.9805555555555556E-2</c:v>
                </c:pt>
                <c:pt idx="63">
                  <c:v>5.737222222222222E-2</c:v>
                </c:pt>
                <c:pt idx="64">
                  <c:v>5.6660000000000009E-2</c:v>
                </c:pt>
                <c:pt idx="65">
                  <c:v>5.6944444444444436E-2</c:v>
                </c:pt>
                <c:pt idx="66">
                  <c:v>5.2239130434782607E-2</c:v>
                </c:pt>
                <c:pt idx="67">
                  <c:v>5.10764705882353E-2</c:v>
                </c:pt>
                <c:pt idx="68">
                  <c:v>5.2482352941176473E-2</c:v>
                </c:pt>
                <c:pt idx="69">
                  <c:v>4.9374999999999995E-2</c:v>
                </c:pt>
                <c:pt idx="70">
                  <c:v>5.0700000000000009E-2</c:v>
                </c:pt>
                <c:pt idx="71">
                  <c:v>5.0582352941176467E-2</c:v>
                </c:pt>
                <c:pt idx="72">
                  <c:v>5.0258823529411766E-2</c:v>
                </c:pt>
                <c:pt idx="73">
                  <c:v>5.1342105263157904E-2</c:v>
                </c:pt>
                <c:pt idx="74">
                  <c:v>5.1114285714285702E-2</c:v>
                </c:pt>
                <c:pt idx="75">
                  <c:v>4.9685714285714291E-2</c:v>
                </c:pt>
                <c:pt idx="76">
                  <c:v>4.9080000000000013E-2</c:v>
                </c:pt>
                <c:pt idx="77">
                  <c:v>4.8564999999999997E-2</c:v>
                </c:pt>
                <c:pt idx="78">
                  <c:v>4.5209999999999993E-2</c:v>
                </c:pt>
                <c:pt idx="79">
                  <c:v>4.7955555555555557E-2</c:v>
                </c:pt>
                <c:pt idx="80">
                  <c:v>4.5611111111111116E-2</c:v>
                </c:pt>
                <c:pt idx="81">
                  <c:v>4.4116666666666658E-2</c:v>
                </c:pt>
                <c:pt idx="82">
                  <c:v>4.5561111111111108E-2</c:v>
                </c:pt>
                <c:pt idx="83">
                  <c:v>4.6585714285714293E-2</c:v>
                </c:pt>
                <c:pt idx="84">
                  <c:v>4.7447368421052627E-2</c:v>
                </c:pt>
                <c:pt idx="85">
                  <c:v>4.7205263157894729E-2</c:v>
                </c:pt>
                <c:pt idx="86">
                  <c:v>4.4826315789473693E-2</c:v>
                </c:pt>
                <c:pt idx="87">
                  <c:v>4.6400000000000011E-2</c:v>
                </c:pt>
                <c:pt idx="88">
                  <c:v>5.0768421052631581E-2</c:v>
                </c:pt>
                <c:pt idx="89">
                  <c:v>5.2090476190476194E-2</c:v>
                </c:pt>
                <c:pt idx="90">
                  <c:v>5.2754545454545471E-2</c:v>
                </c:pt>
                <c:pt idx="91">
                  <c:v>5.3099999999999994E-2</c:v>
                </c:pt>
                <c:pt idx="92">
                  <c:v>5.1699999999999989E-2</c:v>
                </c:pt>
                <c:pt idx="93">
                  <c:v>5.2441176470588248E-2</c:v>
                </c:pt>
                <c:pt idx="94">
                  <c:v>5.253684210526316E-2</c:v>
                </c:pt>
                <c:pt idx="95">
                  <c:v>5.0964999999999996E-2</c:v>
                </c:pt>
                <c:pt idx="96">
                  <c:v>5.0066666666666676E-2</c:v>
                </c:pt>
                <c:pt idx="97">
                  <c:v>4.9952380952380949E-2</c:v>
                </c:pt>
                <c:pt idx="98">
                  <c:v>4.8504999999999986E-2</c:v>
                </c:pt>
                <c:pt idx="99">
                  <c:v>4.6850000000000003E-2</c:v>
                </c:pt>
                <c:pt idx="100">
                  <c:v>4.7261904761904762E-2</c:v>
                </c:pt>
                <c:pt idx="101">
                  <c:v>4.6627272727272739E-2</c:v>
                </c:pt>
                <c:pt idx="102">
                  <c:v>4.6542857142857143E-2</c:v>
                </c:pt>
                <c:pt idx="103">
                  <c:v>4.7857142857142862E-2</c:v>
                </c:pt>
                <c:pt idx="104">
                  <c:v>4.6695454545454547E-2</c:v>
                </c:pt>
                <c:pt idx="105">
                  <c:v>4.7511764705882358E-2</c:v>
                </c:pt>
                <c:pt idx="106">
                  <c:v>4.6969999999999998E-2</c:v>
                </c:pt>
                <c:pt idx="107">
                  <c:v>4.3934999999999995E-2</c:v>
                </c:pt>
                <c:pt idx="108">
                  <c:v>4.4384210526315783E-2</c:v>
                </c:pt>
                <c:pt idx="109">
                  <c:v>4.5109090909090911E-2</c:v>
                </c:pt>
                <c:pt idx="110">
                  <c:v>4.510454545454546E-2</c:v>
                </c:pt>
                <c:pt idx="111">
                  <c:v>4.9069999999999989E-2</c:v>
                </c:pt>
                <c:pt idx="112">
                  <c:v>5.1254545454545448E-2</c:v>
                </c:pt>
                <c:pt idx="113">
                  <c:v>5.216190476190477E-2</c:v>
                </c:pt>
                <c:pt idx="114">
                  <c:v>5.2257142857142856E-2</c:v>
                </c:pt>
                <c:pt idx="115">
                  <c:v>5.4225000000000002E-2</c:v>
                </c:pt>
                <c:pt idx="116">
                  <c:v>5.4661904761904759E-2</c:v>
                </c:pt>
                <c:pt idx="117">
                  <c:v>5.570555555555555E-2</c:v>
                </c:pt>
                <c:pt idx="118">
                  <c:v>5.5500000000000001E-2</c:v>
                </c:pt>
                <c:pt idx="119">
                  <c:v>5.4889473684210523E-2</c:v>
                </c:pt>
                <c:pt idx="120">
                  <c:v>5.2785000000000006E-2</c:v>
                </c:pt>
                <c:pt idx="121">
                  <c:v>5.123181818181817E-2</c:v>
                </c:pt>
                <c:pt idx="122">
                  <c:v>4.7452380952380954E-2</c:v>
                </c:pt>
                <c:pt idx="123">
                  <c:v>4.595500000000001E-2</c:v>
                </c:pt>
                <c:pt idx="124">
                  <c:v>4.4585714285714284E-2</c:v>
                </c:pt>
                <c:pt idx="125">
                  <c:v>4.1590000000000002E-2</c:v>
                </c:pt>
                <c:pt idx="126">
                  <c:v>4.2030434782608692E-2</c:v>
                </c:pt>
                <c:pt idx="127">
                  <c:v>4.2695238095238092E-2</c:v>
                </c:pt>
                <c:pt idx="128">
                  <c:v>4.3435000000000008E-2</c:v>
                </c:pt>
                <c:pt idx="129">
                  <c:v>4.6368421052631573E-2</c:v>
                </c:pt>
                <c:pt idx="130">
                  <c:v>4.7938095238095224E-2</c:v>
                </c:pt>
                <c:pt idx="131">
                  <c:v>4.6189999999999995E-2</c:v>
                </c:pt>
                <c:pt idx="132">
                  <c:v>4.5742105263157896E-2</c:v>
                </c:pt>
                <c:pt idx="133">
                  <c:v>4.6160869565217387E-2</c:v>
                </c:pt>
                <c:pt idx="134">
                  <c:v>4.5121052631578951E-2</c:v>
                </c:pt>
                <c:pt idx="135">
                  <c:v>4.4972727272727268E-2</c:v>
                </c:pt>
                <c:pt idx="136">
                  <c:v>4.324090909090908E-2</c:v>
                </c:pt>
              </c:numCache>
            </c:numRef>
          </c:val>
        </c:ser>
        <c:ser>
          <c:idx val="0"/>
          <c:order val="1"/>
          <c:tx>
            <c:strRef>
              <c:f>'Monthly Yields (WP)'!$P$1</c:f>
              <c:strCache>
                <c:ptCount val="1"/>
                <c:pt idx="0">
                  <c:v>"A" Rated Utility Bond Yield</c:v>
                </c:pt>
              </c:strCache>
            </c:strRef>
          </c:tx>
          <c:spPr>
            <a:ln w="12700"/>
          </c:spPr>
          <c:marker>
            <c:symbol val="triangle"/>
            <c:size val="3"/>
            <c:spPr>
              <a:noFill/>
            </c:spPr>
          </c:marker>
          <c:cat>
            <c:numRef>
              <c:f>'Monthly Yields (WP)'!$AC$321:$AC$457</c:f>
              <c:numCache>
                <c:formatCode>[$-409]yyyy\-m;@</c:formatCode>
                <c:ptCount val="13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</c:numCache>
            </c:numRef>
          </c:cat>
          <c:val>
            <c:numRef>
              <c:f>'Monthly Yields (WP)'!$P$321:$P$457</c:f>
              <c:numCache>
                <c:formatCode>0.000%</c:formatCode>
                <c:ptCount val="137"/>
                <c:pt idx="0">
                  <c:v>5.8200000000000002E-2</c:v>
                </c:pt>
                <c:pt idx="1">
                  <c:v>5.9800000000000006E-2</c:v>
                </c:pt>
                <c:pt idx="2">
                  <c:v>6.2899999999999998E-2</c:v>
                </c:pt>
                <c:pt idx="3">
                  <c:v>6.4199999999999993E-2</c:v>
                </c:pt>
                <c:pt idx="4">
                  <c:v>6.4000000000000001E-2</c:v>
                </c:pt>
                <c:pt idx="5">
                  <c:v>6.3700000000000007E-2</c:v>
                </c:pt>
                <c:pt idx="6">
                  <c:v>6.2E-2</c:v>
                </c:pt>
                <c:pt idx="7">
                  <c:v>0.06</c:v>
                </c:pt>
                <c:pt idx="8">
                  <c:v>5.9800000000000006E-2</c:v>
                </c:pt>
                <c:pt idx="9">
                  <c:v>5.7999999999999996E-2</c:v>
                </c:pt>
                <c:pt idx="10">
                  <c:v>5.8099999999999999E-2</c:v>
                </c:pt>
                <c:pt idx="11">
                  <c:v>5.96E-2</c:v>
                </c:pt>
                <c:pt idx="12">
                  <c:v>5.9000000000000004E-2</c:v>
                </c:pt>
                <c:pt idx="13">
                  <c:v>5.8499999999999996E-2</c:v>
                </c:pt>
                <c:pt idx="14">
                  <c:v>5.9699999999999996E-2</c:v>
                </c:pt>
                <c:pt idx="15">
                  <c:v>5.9900000000000002E-2</c:v>
                </c:pt>
                <c:pt idx="16">
                  <c:v>6.3E-2</c:v>
                </c:pt>
                <c:pt idx="17">
                  <c:v>6.25E-2</c:v>
                </c:pt>
                <c:pt idx="18">
                  <c:v>6.2400000000000004E-2</c:v>
                </c:pt>
                <c:pt idx="19">
                  <c:v>6.1799999999999994E-2</c:v>
                </c:pt>
                <c:pt idx="20">
                  <c:v>6.1100000000000002E-2</c:v>
                </c:pt>
                <c:pt idx="21">
                  <c:v>5.9699999999999996E-2</c:v>
                </c:pt>
                <c:pt idx="22">
                  <c:v>6.1600000000000002E-2</c:v>
                </c:pt>
                <c:pt idx="23">
                  <c:v>6.0199999999999997E-2</c:v>
                </c:pt>
                <c:pt idx="24">
                  <c:v>6.2100000000000002E-2</c:v>
                </c:pt>
                <c:pt idx="25">
                  <c:v>6.2100000000000002E-2</c:v>
                </c:pt>
                <c:pt idx="26">
                  <c:v>6.2899999999999998E-2</c:v>
                </c:pt>
                <c:pt idx="27">
                  <c:v>6.2699999999999992E-2</c:v>
                </c:pt>
                <c:pt idx="28">
                  <c:v>6.3799999999999996E-2</c:v>
                </c:pt>
                <c:pt idx="29">
                  <c:v>6.4000000000000001E-2</c:v>
                </c:pt>
                <c:pt idx="30">
                  <c:v>6.3700000000000007E-2</c:v>
                </c:pt>
                <c:pt idx="31">
                  <c:v>6.4899999999999999E-2</c:v>
                </c:pt>
                <c:pt idx="32">
                  <c:v>7.5600000000000001E-2</c:v>
                </c:pt>
                <c:pt idx="33">
                  <c:v>7.5999999999999998E-2</c:v>
                </c:pt>
                <c:pt idx="34">
                  <c:v>6.54E-2</c:v>
                </c:pt>
                <c:pt idx="35">
                  <c:v>6.3899999999999998E-2</c:v>
                </c:pt>
                <c:pt idx="36">
                  <c:v>6.3E-2</c:v>
                </c:pt>
                <c:pt idx="37">
                  <c:v>6.4199999999999993E-2</c:v>
                </c:pt>
                <c:pt idx="38">
                  <c:v>6.480000000000001E-2</c:v>
                </c:pt>
                <c:pt idx="39">
                  <c:v>6.4899999999999999E-2</c:v>
                </c:pt>
                <c:pt idx="40">
                  <c:v>6.2E-2</c:v>
                </c:pt>
                <c:pt idx="41">
                  <c:v>5.9699999999999996E-2</c:v>
                </c:pt>
                <c:pt idx="42">
                  <c:v>5.7099999999999998E-2</c:v>
                </c:pt>
                <c:pt idx="43">
                  <c:v>5.5300000000000002E-2</c:v>
                </c:pt>
                <c:pt idx="44">
                  <c:v>5.5500000000000001E-2</c:v>
                </c:pt>
                <c:pt idx="45">
                  <c:v>5.6399999999999999E-2</c:v>
                </c:pt>
                <c:pt idx="46">
                  <c:v>5.79E-2</c:v>
                </c:pt>
                <c:pt idx="47">
                  <c:v>5.7726315789473674E-2</c:v>
                </c:pt>
                <c:pt idx="48">
                  <c:v>5.8705263157894733E-2</c:v>
                </c:pt>
                <c:pt idx="49">
                  <c:v>5.8409523809523793E-2</c:v>
                </c:pt>
                <c:pt idx="50">
                  <c:v>5.8245000000000005E-2</c:v>
                </c:pt>
                <c:pt idx="51">
                  <c:v>5.5031578947368411E-2</c:v>
                </c:pt>
                <c:pt idx="52">
                  <c:v>5.4905263157894735E-2</c:v>
                </c:pt>
                <c:pt idx="53">
                  <c:v>5.2584210526315789E-2</c:v>
                </c:pt>
                <c:pt idx="54">
                  <c:v>5.0405882352941168E-2</c:v>
                </c:pt>
                <c:pt idx="55">
                  <c:v>5.0095238095238089E-2</c:v>
                </c:pt>
                <c:pt idx="56">
                  <c:v>5.0888235294117644E-2</c:v>
                </c:pt>
                <c:pt idx="57">
                  <c:v>5.361052631578947E-2</c:v>
                </c:pt>
                <c:pt idx="58">
                  <c:v>5.5660000000000001E-2</c:v>
                </c:pt>
                <c:pt idx="59">
                  <c:v>5.5684210526315794E-2</c:v>
                </c:pt>
                <c:pt idx="60">
                  <c:v>5.6706250000000007E-2</c:v>
                </c:pt>
                <c:pt idx="61">
                  <c:v>5.56809523809524E-2</c:v>
                </c:pt>
                <c:pt idx="62">
                  <c:v>5.552222222222223E-2</c:v>
                </c:pt>
                <c:pt idx="63">
                  <c:v>5.3161111111111124E-2</c:v>
                </c:pt>
                <c:pt idx="64">
                  <c:v>5.2560000000000009E-2</c:v>
                </c:pt>
                <c:pt idx="65">
                  <c:v>5.2594444444444451E-2</c:v>
                </c:pt>
                <c:pt idx="66">
                  <c:v>4.6891304347826089E-2</c:v>
                </c:pt>
                <c:pt idx="67">
                  <c:v>4.4835294117647057E-2</c:v>
                </c:pt>
                <c:pt idx="68">
                  <c:v>4.5176470588235297E-2</c:v>
                </c:pt>
                <c:pt idx="69">
                  <c:v>4.2533333333333333E-2</c:v>
                </c:pt>
                <c:pt idx="70">
                  <c:v>4.3335294117647055E-2</c:v>
                </c:pt>
                <c:pt idx="71">
                  <c:v>4.3335294117647055E-2</c:v>
                </c:pt>
                <c:pt idx="72">
                  <c:v>4.3647058823529407E-2</c:v>
                </c:pt>
                <c:pt idx="73">
                  <c:v>4.4821052631578949E-2</c:v>
                </c:pt>
                <c:pt idx="74">
                  <c:v>4.3980952380952378E-2</c:v>
                </c:pt>
                <c:pt idx="75">
                  <c:v>4.2076190476190482E-2</c:v>
                </c:pt>
                <c:pt idx="76">
                  <c:v>4.0814999999999997E-2</c:v>
                </c:pt>
                <c:pt idx="77">
                  <c:v>3.9345000000000005E-2</c:v>
                </c:pt>
                <c:pt idx="78">
                  <c:v>4.0010000000000004E-2</c:v>
                </c:pt>
                <c:pt idx="79">
                  <c:v>4.0116666666666662E-2</c:v>
                </c:pt>
                <c:pt idx="80">
                  <c:v>3.9250000000000007E-2</c:v>
                </c:pt>
                <c:pt idx="81">
                  <c:v>3.8316666666666672E-2</c:v>
                </c:pt>
                <c:pt idx="82">
                  <c:v>3.9988888888888886E-2</c:v>
                </c:pt>
                <c:pt idx="83">
                  <c:v>4.1476190476190479E-2</c:v>
                </c:pt>
                <c:pt idx="84">
                  <c:v>4.1847368421052633E-2</c:v>
                </c:pt>
                <c:pt idx="85">
                  <c:v>4.2005263157894733E-2</c:v>
                </c:pt>
                <c:pt idx="86">
                  <c:v>3.9989473684210519E-2</c:v>
                </c:pt>
                <c:pt idx="87">
                  <c:v>4.1590476190476192E-2</c:v>
                </c:pt>
                <c:pt idx="88">
                  <c:v>4.5231578947368421E-2</c:v>
                </c:pt>
                <c:pt idx="89">
                  <c:v>4.6842857142857144E-2</c:v>
                </c:pt>
                <c:pt idx="90">
                  <c:v>4.7290909090909092E-2</c:v>
                </c:pt>
                <c:pt idx="91">
                  <c:v>4.8063157894736835E-2</c:v>
                </c:pt>
                <c:pt idx="92">
                  <c:v>4.6959090909090916E-2</c:v>
                </c:pt>
                <c:pt idx="93">
                  <c:v>4.7741176470588231E-2</c:v>
                </c:pt>
                <c:pt idx="94">
                  <c:v>4.8078947368421054E-2</c:v>
                </c:pt>
                <c:pt idx="95">
                  <c:v>4.6355000000000007E-2</c:v>
                </c:pt>
                <c:pt idx="96">
                  <c:v>4.5322222222222222E-2</c:v>
                </c:pt>
                <c:pt idx="97">
                  <c:v>4.5090476190476188E-2</c:v>
                </c:pt>
                <c:pt idx="98">
                  <c:v>4.4100000000000007E-2</c:v>
                </c:pt>
                <c:pt idx="99">
                  <c:v>4.2524999999999993E-2</c:v>
                </c:pt>
                <c:pt idx="100">
                  <c:v>4.293809523809524E-2</c:v>
                </c:pt>
                <c:pt idx="101">
                  <c:v>4.2263636363636364E-2</c:v>
                </c:pt>
                <c:pt idx="102">
                  <c:v>4.130952380952381E-2</c:v>
                </c:pt>
                <c:pt idx="103">
                  <c:v>4.237619047619047E-2</c:v>
                </c:pt>
                <c:pt idx="104">
                  <c:v>4.059545454545456E-2</c:v>
                </c:pt>
                <c:pt idx="105">
                  <c:v>4.0923529411764713E-2</c:v>
                </c:pt>
                <c:pt idx="106">
                  <c:v>3.9490000000000004E-2</c:v>
                </c:pt>
                <c:pt idx="107">
                  <c:v>3.5800000000000012E-2</c:v>
                </c:pt>
                <c:pt idx="108">
                  <c:v>3.6721052631578946E-2</c:v>
                </c:pt>
                <c:pt idx="109">
                  <c:v>3.7445454545454553E-2</c:v>
                </c:pt>
                <c:pt idx="110">
                  <c:v>3.7504545454545464E-2</c:v>
                </c:pt>
                <c:pt idx="111">
                  <c:v>4.1715000000000002E-2</c:v>
                </c:pt>
                <c:pt idx="112">
                  <c:v>4.3890909090909092E-2</c:v>
                </c:pt>
                <c:pt idx="113">
                  <c:v>4.3919047619047621E-2</c:v>
                </c:pt>
                <c:pt idx="114">
                  <c:v>4.2476190476190473E-2</c:v>
                </c:pt>
                <c:pt idx="115">
                  <c:v>4.3869999999999999E-2</c:v>
                </c:pt>
                <c:pt idx="116">
                  <c:v>4.2919047619047614E-2</c:v>
                </c:pt>
                <c:pt idx="117">
                  <c:v>4.4049999999999992E-2</c:v>
                </c:pt>
                <c:pt idx="118">
                  <c:v>4.3536363636363644E-2</c:v>
                </c:pt>
                <c:pt idx="119">
                  <c:v>4.2689473684210527E-2</c:v>
                </c:pt>
                <c:pt idx="120">
                  <c:v>4.1085000000000003E-2</c:v>
                </c:pt>
                <c:pt idx="121">
                  <c:v>4.1577272727272734E-2</c:v>
                </c:pt>
                <c:pt idx="122">
                  <c:v>3.9980952380952374E-2</c:v>
                </c:pt>
                <c:pt idx="123">
                  <c:v>3.9265000000000001E-2</c:v>
                </c:pt>
                <c:pt idx="124">
                  <c:v>3.7695238095238087E-2</c:v>
                </c:pt>
                <c:pt idx="125">
                  <c:v>3.5729999999999998E-2</c:v>
                </c:pt>
                <c:pt idx="126">
                  <c:v>3.5852173913043475E-2</c:v>
                </c:pt>
                <c:pt idx="127">
                  <c:v>3.6590476190476187E-2</c:v>
                </c:pt>
                <c:pt idx="128">
                  <c:v>3.7734999999999998E-2</c:v>
                </c:pt>
                <c:pt idx="129">
                  <c:v>4.0694736842105263E-2</c:v>
                </c:pt>
                <c:pt idx="130">
                  <c:v>4.2728571428571428E-2</c:v>
                </c:pt>
                <c:pt idx="131">
                  <c:v>4.1400000000000006E-2</c:v>
                </c:pt>
                <c:pt idx="132">
                  <c:v>4.1757894736842091E-2</c:v>
                </c:pt>
                <c:pt idx="133">
                  <c:v>4.2282608695652167E-2</c:v>
                </c:pt>
                <c:pt idx="134">
                  <c:v>4.1184210526315781E-2</c:v>
                </c:pt>
                <c:pt idx="135">
                  <c:v>4.1227272727272717E-2</c:v>
                </c:pt>
                <c:pt idx="136">
                  <c:v>3.9413636363636352E-2</c:v>
                </c:pt>
              </c:numCache>
            </c:numRef>
          </c:val>
        </c:ser>
        <c:ser>
          <c:idx val="2"/>
          <c:order val="2"/>
          <c:tx>
            <c:strRef>
              <c:f>'Monthly Yields (WP)'!$E$1</c:f>
              <c:strCache>
                <c:ptCount val="1"/>
                <c:pt idx="0">
                  <c:v>30-Year Treasury Bond</c:v>
                </c:pt>
              </c:strCache>
            </c:strRef>
          </c:tx>
          <c:spPr>
            <a:ln w="12700"/>
          </c:spPr>
          <c:cat>
            <c:numRef>
              <c:f>'Monthly Yields (WP)'!$AC$321:$AC$457</c:f>
              <c:numCache>
                <c:formatCode>[$-409]yyyy\-m;@</c:formatCode>
                <c:ptCount val="13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</c:numCache>
            </c:numRef>
          </c:cat>
          <c:val>
            <c:numRef>
              <c:f>'Monthly Yields (WP)'!$D$321:$D$457</c:f>
              <c:numCache>
                <c:formatCode>0.00%</c:formatCode>
                <c:ptCount val="137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5.2000000000000005E-2</c:v>
                </c:pt>
                <c:pt idx="4">
                  <c:v>5.1500000000000004E-2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4.8499999999999995E-2</c:v>
                </c:pt>
                <c:pt idx="8">
                  <c:v>4.8499999999999995E-2</c:v>
                </c:pt>
                <c:pt idx="9">
                  <c:v>4.6900000000000004E-2</c:v>
                </c:pt>
                <c:pt idx="10">
                  <c:v>4.6799999999999994E-2</c:v>
                </c:pt>
                <c:pt idx="11">
                  <c:v>4.8499999999999995E-2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5.2000000000000005E-2</c:v>
                </c:pt>
                <c:pt idx="17">
                  <c:v>5.1100000000000007E-2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4.7699999999999992E-2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4.3899999999999995E-2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4.6900000000000004E-2</c:v>
                </c:pt>
                <c:pt idx="29">
                  <c:v>4.5700000000000005E-2</c:v>
                </c:pt>
                <c:pt idx="30">
                  <c:v>4.4999999999999998E-2</c:v>
                </c:pt>
                <c:pt idx="31">
                  <c:v>4.2699999999999995E-2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3.7599999999999995E-2</c:v>
                </c:pt>
                <c:pt idx="39">
                  <c:v>4.2300000000000004E-2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4.1900000000000007E-2</c:v>
                </c:pt>
                <c:pt idx="44">
                  <c:v>4.1900000000000007E-2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4.6900000000000004E-2</c:v>
                </c:pt>
                <c:pt idx="51">
                  <c:v>4.2900000000000001E-2</c:v>
                </c:pt>
                <c:pt idx="52">
                  <c:v>4.1299999999999996E-2</c:v>
                </c:pt>
                <c:pt idx="53">
                  <c:v>3.9900000000000005E-2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4.1900000000000007E-2</c:v>
                </c:pt>
                <c:pt idx="58">
                  <c:v>4.4199999999999996E-2</c:v>
                </c:pt>
                <c:pt idx="59">
                  <c:v>4.5199999999999997E-2</c:v>
                </c:pt>
                <c:pt idx="60">
                  <c:v>4.6500000000000007E-2</c:v>
                </c:pt>
                <c:pt idx="61">
                  <c:v>4.5100000000000001E-2</c:v>
                </c:pt>
                <c:pt idx="62">
                  <c:v>4.4999999999999998E-2</c:v>
                </c:pt>
                <c:pt idx="63">
                  <c:v>4.2900000000000001E-2</c:v>
                </c:pt>
                <c:pt idx="64">
                  <c:v>4.2300000000000004E-2</c:v>
                </c:pt>
                <c:pt idx="65">
                  <c:v>4.2699999999999995E-2</c:v>
                </c:pt>
                <c:pt idx="66">
                  <c:v>3.6499999999999998E-2</c:v>
                </c:pt>
                <c:pt idx="67">
                  <c:v>3.1800000000000002E-2</c:v>
                </c:pt>
                <c:pt idx="68">
                  <c:v>3.1300000000000001E-2</c:v>
                </c:pt>
                <c:pt idx="69">
                  <c:v>3.0200000000000001E-2</c:v>
                </c:pt>
                <c:pt idx="70">
                  <c:v>2.98E-2</c:v>
                </c:pt>
                <c:pt idx="71">
                  <c:v>3.0299999999999997E-2</c:v>
                </c:pt>
                <c:pt idx="72">
                  <c:v>3.1099999999999999E-2</c:v>
                </c:pt>
                <c:pt idx="73">
                  <c:v>3.2799999999999996E-2</c:v>
                </c:pt>
                <c:pt idx="74">
                  <c:v>3.1800000000000002E-2</c:v>
                </c:pt>
                <c:pt idx="75">
                  <c:v>2.9300000000000003E-2</c:v>
                </c:pt>
                <c:pt idx="76">
                  <c:v>2.7000000000000003E-2</c:v>
                </c:pt>
                <c:pt idx="77">
                  <c:v>2.5899999999999999E-2</c:v>
                </c:pt>
                <c:pt idx="78">
                  <c:v>2.7699999999999999E-2</c:v>
                </c:pt>
                <c:pt idx="79">
                  <c:v>2.8799999999999999E-2</c:v>
                </c:pt>
                <c:pt idx="80">
                  <c:v>2.8999999999999998E-2</c:v>
                </c:pt>
                <c:pt idx="81">
                  <c:v>2.7999999999999997E-2</c:v>
                </c:pt>
                <c:pt idx="82">
                  <c:v>2.8799999999999999E-2</c:v>
                </c:pt>
                <c:pt idx="83">
                  <c:v>3.0800000000000001E-2</c:v>
                </c:pt>
                <c:pt idx="84">
                  <c:v>3.1699999999999999E-2</c:v>
                </c:pt>
                <c:pt idx="85">
                  <c:v>3.1600000000000003E-2</c:v>
                </c:pt>
                <c:pt idx="86">
                  <c:v>2.9300000000000003E-2</c:v>
                </c:pt>
                <c:pt idx="87">
                  <c:v>3.1099999999999999E-2</c:v>
                </c:pt>
                <c:pt idx="88">
                  <c:v>3.4000000000000002E-2</c:v>
                </c:pt>
                <c:pt idx="89">
                  <c:v>3.61E-2</c:v>
                </c:pt>
                <c:pt idx="90">
                  <c:v>3.7599999999999995E-2</c:v>
                </c:pt>
                <c:pt idx="91">
                  <c:v>3.7900000000000003E-2</c:v>
                </c:pt>
                <c:pt idx="92">
                  <c:v>3.6799999999999999E-2</c:v>
                </c:pt>
                <c:pt idx="93">
                  <c:v>3.7999999999999999E-2</c:v>
                </c:pt>
                <c:pt idx="94">
                  <c:v>3.8900000000000004E-2</c:v>
                </c:pt>
                <c:pt idx="95">
                  <c:v>3.7699999999999997E-2</c:v>
                </c:pt>
                <c:pt idx="96">
                  <c:v>3.6600000000000001E-2</c:v>
                </c:pt>
                <c:pt idx="97">
                  <c:v>3.6200000000000003E-2</c:v>
                </c:pt>
                <c:pt idx="98">
                  <c:v>3.5200000000000002E-2</c:v>
                </c:pt>
                <c:pt idx="99">
                  <c:v>3.39E-2</c:v>
                </c:pt>
                <c:pt idx="100">
                  <c:v>3.4200000000000001E-2</c:v>
                </c:pt>
                <c:pt idx="101">
                  <c:v>3.3300000000000003E-2</c:v>
                </c:pt>
                <c:pt idx="102">
                  <c:v>3.2000000000000001E-2</c:v>
                </c:pt>
                <c:pt idx="103">
                  <c:v>3.2599999999999997E-2</c:v>
                </c:pt>
                <c:pt idx="104">
                  <c:v>3.04E-2</c:v>
                </c:pt>
                <c:pt idx="105">
                  <c:v>3.04E-2</c:v>
                </c:pt>
                <c:pt idx="106">
                  <c:v>2.8300000000000002E-2</c:v>
                </c:pt>
                <c:pt idx="107">
                  <c:v>2.46E-2</c:v>
                </c:pt>
                <c:pt idx="108">
                  <c:v>2.5699999999999997E-2</c:v>
                </c:pt>
                <c:pt idx="109">
                  <c:v>2.63E-2</c:v>
                </c:pt>
                <c:pt idx="110">
                  <c:v>2.5899999999999999E-2</c:v>
                </c:pt>
                <c:pt idx="111">
                  <c:v>2.9600000000000001E-2</c:v>
                </c:pt>
                <c:pt idx="112">
                  <c:v>3.1099999999999999E-2</c:v>
                </c:pt>
                <c:pt idx="113">
                  <c:v>3.0699999999999998E-2</c:v>
                </c:pt>
                <c:pt idx="114">
                  <c:v>2.86E-2</c:v>
                </c:pt>
                <c:pt idx="115">
                  <c:v>2.9500000000000002E-2</c:v>
                </c:pt>
                <c:pt idx="116">
                  <c:v>2.8900000000000002E-2</c:v>
                </c:pt>
                <c:pt idx="117">
                  <c:v>3.0299999999999997E-2</c:v>
                </c:pt>
                <c:pt idx="118">
                  <c:v>2.9700000000000001E-2</c:v>
                </c:pt>
                <c:pt idx="119">
                  <c:v>2.86E-2</c:v>
                </c:pt>
                <c:pt idx="120">
                  <c:v>2.6200000000000001E-2</c:v>
                </c:pt>
                <c:pt idx="121">
                  <c:v>2.6800000000000001E-2</c:v>
                </c:pt>
                <c:pt idx="122">
                  <c:v>2.6200000000000001E-2</c:v>
                </c:pt>
                <c:pt idx="123">
                  <c:v>2.63E-2</c:v>
                </c:pt>
                <c:pt idx="124">
                  <c:v>2.4500000000000001E-2</c:v>
                </c:pt>
                <c:pt idx="125">
                  <c:v>2.23E-2</c:v>
                </c:pt>
                <c:pt idx="126">
                  <c:v>2.2599999999999999E-2</c:v>
                </c:pt>
                <c:pt idx="127">
                  <c:v>2.35E-2</c:v>
                </c:pt>
                <c:pt idx="128">
                  <c:v>2.5000000000000001E-2</c:v>
                </c:pt>
                <c:pt idx="129">
                  <c:v>2.86E-2</c:v>
                </c:pt>
                <c:pt idx="130">
                  <c:v>3.1099999999999999E-2</c:v>
                </c:pt>
                <c:pt idx="131">
                  <c:v>3.0200000000000001E-2</c:v>
                </c:pt>
                <c:pt idx="132">
                  <c:v>3.0299999999999997E-2</c:v>
                </c:pt>
                <c:pt idx="133">
                  <c:v>3.0800000000000001E-2</c:v>
                </c:pt>
                <c:pt idx="134">
                  <c:v>2.9399999999999999E-2</c:v>
                </c:pt>
                <c:pt idx="135">
                  <c:v>2.9600000000000001E-2</c:v>
                </c:pt>
                <c:pt idx="136">
                  <c:v>2.7999999999999997E-2</c:v>
                </c:pt>
              </c:numCache>
            </c:numRef>
          </c:val>
        </c:ser>
        <c:marker val="1"/>
        <c:axId val="538194304"/>
        <c:axId val="538195840"/>
      </c:lineChart>
      <c:dateAx>
        <c:axId val="538194304"/>
        <c:scaling>
          <c:orientation val="minMax"/>
          <c:min val="38718"/>
        </c:scaling>
        <c:axPos val="b"/>
        <c:numFmt formatCode="[$-409]yyyy\-m;@" sourceLinked="1"/>
        <c:minorTickMark val="cross"/>
        <c:tickLblPos val="nextTo"/>
        <c:txPr>
          <a:bodyPr rot="-2700000"/>
          <a:lstStyle/>
          <a:p>
            <a:pPr>
              <a:defRPr sz="1050"/>
            </a:pPr>
            <a:endParaRPr lang="en-US"/>
          </a:p>
        </c:txPr>
        <c:crossAx val="538195840"/>
        <c:crosses val="autoZero"/>
        <c:auto val="1"/>
        <c:lblOffset val="100"/>
        <c:majorUnit val="6"/>
        <c:majorTimeUnit val="months"/>
        <c:minorUnit val="3"/>
        <c:minorTimeUnit val="months"/>
      </c:dateAx>
      <c:valAx>
        <c:axId val="538195840"/>
        <c:scaling>
          <c:orientation val="minMax"/>
          <c:max val="0.1"/>
          <c:min val="2.0000000000000011E-2"/>
        </c:scaling>
        <c:axPos val="l"/>
        <c:majorGridlines/>
        <c:numFmt formatCode="0.00%" sourceLinked="0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538194304"/>
        <c:crosses val="autoZero"/>
        <c:crossBetween val="between"/>
        <c:majorUnit val="1.0000000000000005E-2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/>
            </a:pPr>
            <a:endParaRPr lang="en-US"/>
          </a:p>
        </c:txPr>
      </c:legendEntry>
      <c:layout>
        <c:manualLayout>
          <c:xMode val="edge"/>
          <c:yMode val="edge"/>
          <c:x val="0.56536643192653657"/>
          <c:y val="0.17447747042090944"/>
          <c:w val="0.38327513888437637"/>
          <c:h val="0.22165115362097187"/>
        </c:manualLayout>
      </c:layout>
      <c:overlay val="1"/>
      <c:txPr>
        <a:bodyPr/>
        <a:lstStyle/>
        <a:p>
          <a:pPr>
            <a:defRPr sz="1100"/>
          </a:pPr>
          <a:endParaRPr lang="en-US"/>
        </a:p>
      </c:txPr>
    </c:legend>
  </c:chart>
  <c:spPr>
    <a:noFill/>
    <a:ln>
      <a:noFill/>
    </a:ln>
  </c:spPr>
  <c:printSettings>
    <c:headerFooter/>
    <c:pageMargins b="0.75000000000001465" l="0.70000000000000062" r="0.70000000000000062" t="1" header="0.5" footer="0.5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1206089840273823E-2"/>
          <c:y val="1.5438342967244584E-2"/>
          <c:w val="0.90622401053252555"/>
          <c:h val="0.65849054814679964"/>
        </c:manualLayout>
      </c:layout>
      <c:lineChart>
        <c:grouping val="standard"/>
        <c:ser>
          <c:idx val="0"/>
          <c:order val="0"/>
          <c:tx>
            <c:strRef>
              <c:f>'Monthly Yields (WP)'!$AD$6</c:f>
              <c:strCache>
                <c:ptCount val="1"/>
                <c:pt idx="0">
                  <c:v>A Spread</c:v>
                </c:pt>
              </c:strCache>
            </c:strRef>
          </c:tx>
          <c:spPr>
            <a:ln w="19050"/>
          </c:spPr>
          <c:marker>
            <c:symbol val="diamond"/>
            <c:size val="8"/>
          </c:marker>
          <c:cat>
            <c:numRef>
              <c:f>'Monthly Yields (WP)'!$AC$321:$AC$457</c:f>
              <c:numCache>
                <c:formatCode>[$-409]yyyy\-m;@</c:formatCode>
                <c:ptCount val="13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</c:numCache>
            </c:numRef>
          </c:cat>
          <c:val>
            <c:numRef>
              <c:f>'Monthly Yields (WP)'!$AD$321:$AD$457</c:f>
              <c:numCache>
                <c:formatCode>0.00%</c:formatCode>
                <c:ptCount val="137"/>
                <c:pt idx="0">
                  <c:v>1.2799999999999999E-2</c:v>
                </c:pt>
                <c:pt idx="1">
                  <c:v>1.2500000000000004E-2</c:v>
                </c:pt>
                <c:pt idx="2">
                  <c:v>1.2299999999999998E-2</c:v>
                </c:pt>
                <c:pt idx="3">
                  <c:v>1.2199999999999989E-2</c:v>
                </c:pt>
                <c:pt idx="4">
                  <c:v>1.2499999999999997E-2</c:v>
                </c:pt>
                <c:pt idx="5">
                  <c:v>1.2400000000000008E-2</c:v>
                </c:pt>
                <c:pt idx="6">
                  <c:v>1.1999999999999997E-2</c:v>
                </c:pt>
                <c:pt idx="7">
                  <c:v>1.1500000000000003E-2</c:v>
                </c:pt>
                <c:pt idx="8">
                  <c:v>1.1300000000000011E-2</c:v>
                </c:pt>
                <c:pt idx="9">
                  <c:v>1.1099999999999992E-2</c:v>
                </c:pt>
                <c:pt idx="10">
                  <c:v>1.1300000000000004E-2</c:v>
                </c:pt>
                <c:pt idx="11">
                  <c:v>1.1100000000000006E-2</c:v>
                </c:pt>
                <c:pt idx="12">
                  <c:v>1.0800000000000004E-2</c:v>
                </c:pt>
                <c:pt idx="13">
                  <c:v>1.1299999999999998E-2</c:v>
                </c:pt>
                <c:pt idx="14">
                  <c:v>1.0999999999999996E-2</c:v>
                </c:pt>
                <c:pt idx="15">
                  <c:v>1.09E-2</c:v>
                </c:pt>
                <c:pt idx="16">
                  <c:v>1.0999999999999996E-2</c:v>
                </c:pt>
                <c:pt idx="17">
                  <c:v>1.1399999999999993E-2</c:v>
                </c:pt>
                <c:pt idx="18">
                  <c:v>1.3100000000000007E-2</c:v>
                </c:pt>
                <c:pt idx="19">
                  <c:v>1.3899999999999996E-2</c:v>
                </c:pt>
                <c:pt idx="20">
                  <c:v>1.3400000000000009E-2</c:v>
                </c:pt>
                <c:pt idx="21">
                  <c:v>1.4499999999999999E-2</c:v>
                </c:pt>
                <c:pt idx="22">
                  <c:v>1.6300000000000002E-2</c:v>
                </c:pt>
                <c:pt idx="23">
                  <c:v>1.6899999999999998E-2</c:v>
                </c:pt>
                <c:pt idx="24">
                  <c:v>1.6900000000000005E-2</c:v>
                </c:pt>
                <c:pt idx="25">
                  <c:v>1.8200000000000008E-2</c:v>
                </c:pt>
                <c:pt idx="26">
                  <c:v>1.8499999999999996E-2</c:v>
                </c:pt>
                <c:pt idx="27">
                  <c:v>1.6699999999999993E-2</c:v>
                </c:pt>
                <c:pt idx="28">
                  <c:v>1.6899999999999991E-2</c:v>
                </c:pt>
                <c:pt idx="29">
                  <c:v>1.8299999999999997E-2</c:v>
                </c:pt>
                <c:pt idx="30">
                  <c:v>1.8700000000000008E-2</c:v>
                </c:pt>
                <c:pt idx="31">
                  <c:v>2.2200000000000004E-2</c:v>
                </c:pt>
                <c:pt idx="32">
                  <c:v>3.39E-2</c:v>
                </c:pt>
                <c:pt idx="33">
                  <c:v>3.5999999999999997E-2</c:v>
                </c:pt>
                <c:pt idx="34">
                  <c:v>3.6699999999999997E-2</c:v>
                </c:pt>
                <c:pt idx="35">
                  <c:v>3.2599999999999997E-2</c:v>
                </c:pt>
                <c:pt idx="36">
                  <c:v>2.7099999999999999E-2</c:v>
                </c:pt>
                <c:pt idx="37">
                  <c:v>2.7799999999999991E-2</c:v>
                </c:pt>
                <c:pt idx="38">
                  <c:v>2.7200000000000016E-2</c:v>
                </c:pt>
                <c:pt idx="39">
                  <c:v>2.2599999999999995E-2</c:v>
                </c:pt>
                <c:pt idx="40">
                  <c:v>1.6800000000000002E-2</c:v>
                </c:pt>
                <c:pt idx="41">
                  <c:v>1.5599999999999996E-2</c:v>
                </c:pt>
                <c:pt idx="42">
                  <c:v>1.3399999999999995E-2</c:v>
                </c:pt>
                <c:pt idx="43">
                  <c:v>1.3399999999999995E-2</c:v>
                </c:pt>
                <c:pt idx="44">
                  <c:v>1.3599999999999994E-2</c:v>
                </c:pt>
                <c:pt idx="45">
                  <c:v>1.3299999999999999E-2</c:v>
                </c:pt>
                <c:pt idx="46">
                  <c:v>1.2999999999999998E-2</c:v>
                </c:pt>
                <c:pt idx="47">
                  <c:v>1.1726315789473675E-2</c:v>
                </c:pt>
                <c:pt idx="48">
                  <c:v>1.2505263157894735E-2</c:v>
                </c:pt>
                <c:pt idx="49">
                  <c:v>1.2009523809523796E-2</c:v>
                </c:pt>
                <c:pt idx="50">
                  <c:v>1.1345000000000001E-2</c:v>
                </c:pt>
                <c:pt idx="51">
                  <c:v>1.213157894736841E-2</c:v>
                </c:pt>
                <c:pt idx="52">
                  <c:v>1.3605263157894738E-2</c:v>
                </c:pt>
                <c:pt idx="53">
                  <c:v>1.2684210526315784E-2</c:v>
                </c:pt>
                <c:pt idx="54">
                  <c:v>1.2405882352941169E-2</c:v>
                </c:pt>
                <c:pt idx="55">
                  <c:v>1.2395238095238091E-2</c:v>
                </c:pt>
                <c:pt idx="56">
                  <c:v>1.2188235294117646E-2</c:v>
                </c:pt>
                <c:pt idx="57">
                  <c:v>1.1710526315789463E-2</c:v>
                </c:pt>
                <c:pt idx="58">
                  <c:v>1.1460000000000005E-2</c:v>
                </c:pt>
                <c:pt idx="59">
                  <c:v>1.0484210526315797E-2</c:v>
                </c:pt>
                <c:pt idx="60">
                  <c:v>1.020625E-2</c:v>
                </c:pt>
                <c:pt idx="61">
                  <c:v>1.0580952380952399E-2</c:v>
                </c:pt>
                <c:pt idx="62">
                  <c:v>1.0522222222222231E-2</c:v>
                </c:pt>
                <c:pt idx="63">
                  <c:v>1.0261111111111124E-2</c:v>
                </c:pt>
                <c:pt idx="64">
                  <c:v>1.0260000000000005E-2</c:v>
                </c:pt>
                <c:pt idx="65">
                  <c:v>9.8944444444444557E-3</c:v>
                </c:pt>
                <c:pt idx="66">
                  <c:v>1.0391304347826091E-2</c:v>
                </c:pt>
                <c:pt idx="67">
                  <c:v>1.3035294117647055E-2</c:v>
                </c:pt>
                <c:pt idx="68">
                  <c:v>1.3876470588235296E-2</c:v>
                </c:pt>
                <c:pt idx="69">
                  <c:v>1.2333333333333332E-2</c:v>
                </c:pt>
                <c:pt idx="70">
                  <c:v>1.3535294117647055E-2</c:v>
                </c:pt>
                <c:pt idx="71">
                  <c:v>1.3035294117647058E-2</c:v>
                </c:pt>
                <c:pt idx="72">
                  <c:v>1.2547058823529408E-2</c:v>
                </c:pt>
                <c:pt idx="73">
                  <c:v>1.2021052631578953E-2</c:v>
                </c:pt>
                <c:pt idx="74">
                  <c:v>1.2180952380952376E-2</c:v>
                </c:pt>
                <c:pt idx="75">
                  <c:v>1.2776190476190479E-2</c:v>
                </c:pt>
                <c:pt idx="76">
                  <c:v>1.3814999999999994E-2</c:v>
                </c:pt>
                <c:pt idx="77">
                  <c:v>1.3445000000000006E-2</c:v>
                </c:pt>
                <c:pt idx="78">
                  <c:v>1.2310000000000005E-2</c:v>
                </c:pt>
                <c:pt idx="79">
                  <c:v>1.1316666666666662E-2</c:v>
                </c:pt>
                <c:pt idx="80">
                  <c:v>1.0250000000000009E-2</c:v>
                </c:pt>
                <c:pt idx="81">
                  <c:v>1.0316666666666675E-2</c:v>
                </c:pt>
                <c:pt idx="82">
                  <c:v>1.1188888888888887E-2</c:v>
                </c:pt>
                <c:pt idx="83">
                  <c:v>1.0676190476190478E-2</c:v>
                </c:pt>
                <c:pt idx="84">
                  <c:v>1.0147368421052634E-2</c:v>
                </c:pt>
                <c:pt idx="85">
                  <c:v>1.040526315789473E-2</c:v>
                </c:pt>
                <c:pt idx="86">
                  <c:v>1.0689473684210516E-2</c:v>
                </c:pt>
                <c:pt idx="87">
                  <c:v>1.0490476190476192E-2</c:v>
                </c:pt>
                <c:pt idx="88">
                  <c:v>1.1231578947368419E-2</c:v>
                </c:pt>
                <c:pt idx="89">
                  <c:v>1.0742857142857144E-2</c:v>
                </c:pt>
                <c:pt idx="90">
                  <c:v>9.6909090909090972E-3</c:v>
                </c:pt>
                <c:pt idx="91">
                  <c:v>1.0163157894736832E-2</c:v>
                </c:pt>
                <c:pt idx="92">
                  <c:v>1.0159090909090916E-2</c:v>
                </c:pt>
                <c:pt idx="93">
                  <c:v>9.7411764705882323E-3</c:v>
                </c:pt>
                <c:pt idx="94">
                  <c:v>9.1789473684210504E-3</c:v>
                </c:pt>
                <c:pt idx="95">
                  <c:v>8.6550000000000099E-3</c:v>
                </c:pt>
                <c:pt idx="96">
                  <c:v>8.7222222222222215E-3</c:v>
                </c:pt>
                <c:pt idx="97">
                  <c:v>8.8904761904761848E-3</c:v>
                </c:pt>
                <c:pt idx="98">
                  <c:v>8.9000000000000051E-3</c:v>
                </c:pt>
                <c:pt idx="99">
                  <c:v>8.6249999999999938E-3</c:v>
                </c:pt>
                <c:pt idx="100">
                  <c:v>8.7380952380952392E-3</c:v>
                </c:pt>
                <c:pt idx="101">
                  <c:v>8.9636363636363611E-3</c:v>
                </c:pt>
                <c:pt idx="102">
                  <c:v>9.3095238095238092E-3</c:v>
                </c:pt>
                <c:pt idx="103">
                  <c:v>9.776190476190473E-3</c:v>
                </c:pt>
                <c:pt idx="104">
                  <c:v>1.019545454545456E-2</c:v>
                </c:pt>
                <c:pt idx="105">
                  <c:v>1.0523529411764713E-2</c:v>
                </c:pt>
                <c:pt idx="106">
                  <c:v>1.1190000000000002E-2</c:v>
                </c:pt>
                <c:pt idx="107">
                  <c:v>1.1200000000000012E-2</c:v>
                </c:pt>
                <c:pt idx="108">
                  <c:v>1.1021052631578949E-2</c:v>
                </c:pt>
                <c:pt idx="109">
                  <c:v>1.1145454545454552E-2</c:v>
                </c:pt>
                <c:pt idx="110">
                  <c:v>1.1604545454545465E-2</c:v>
                </c:pt>
                <c:pt idx="111">
                  <c:v>1.2115000000000001E-2</c:v>
                </c:pt>
                <c:pt idx="112">
                  <c:v>1.2790909090909092E-2</c:v>
                </c:pt>
                <c:pt idx="113">
                  <c:v>1.3219047619047623E-2</c:v>
                </c:pt>
                <c:pt idx="114">
                  <c:v>1.3876190476190473E-2</c:v>
                </c:pt>
                <c:pt idx="115">
                  <c:v>1.4369999999999997E-2</c:v>
                </c:pt>
                <c:pt idx="116">
                  <c:v>1.4019047619047612E-2</c:v>
                </c:pt>
                <c:pt idx="117">
                  <c:v>1.3749999999999995E-2</c:v>
                </c:pt>
                <c:pt idx="118">
                  <c:v>1.3836363636363643E-2</c:v>
                </c:pt>
                <c:pt idx="119">
                  <c:v>1.4089473684210527E-2</c:v>
                </c:pt>
                <c:pt idx="120">
                  <c:v>1.4885000000000002E-2</c:v>
                </c:pt>
                <c:pt idx="121">
                  <c:v>1.4777272727272733E-2</c:v>
                </c:pt>
                <c:pt idx="122">
                  <c:v>1.3780952380952373E-2</c:v>
                </c:pt>
                <c:pt idx="123">
                  <c:v>1.2965000000000001E-2</c:v>
                </c:pt>
                <c:pt idx="124">
                  <c:v>1.3195238095238086E-2</c:v>
                </c:pt>
                <c:pt idx="125">
                  <c:v>1.3429999999999997E-2</c:v>
                </c:pt>
                <c:pt idx="126">
                  <c:v>1.3252173913043477E-2</c:v>
                </c:pt>
                <c:pt idx="127">
                  <c:v>1.3090476190476187E-2</c:v>
                </c:pt>
                <c:pt idx="128">
                  <c:v>1.2734999999999996E-2</c:v>
                </c:pt>
                <c:pt idx="129">
                  <c:v>1.2094736842105262E-2</c:v>
                </c:pt>
                <c:pt idx="130">
                  <c:v>1.1628571428571429E-2</c:v>
                </c:pt>
                <c:pt idx="131">
                  <c:v>1.1200000000000005E-2</c:v>
                </c:pt>
                <c:pt idx="132">
                  <c:v>1.1457894736842094E-2</c:v>
                </c:pt>
                <c:pt idx="133">
                  <c:v>1.1482608695652166E-2</c:v>
                </c:pt>
                <c:pt idx="134">
                  <c:v>1.1784210526315782E-2</c:v>
                </c:pt>
                <c:pt idx="135">
                  <c:v>1.1627272727272715E-2</c:v>
                </c:pt>
                <c:pt idx="136">
                  <c:v>1.1413636363636355E-2</c:v>
                </c:pt>
              </c:numCache>
            </c:numRef>
          </c:val>
        </c:ser>
        <c:ser>
          <c:idx val="1"/>
          <c:order val="1"/>
          <c:tx>
            <c:strRef>
              <c:f>'Monthly Yields (WP)'!$AE$6</c:f>
              <c:strCache>
                <c:ptCount val="1"/>
                <c:pt idx="0">
                  <c:v>Baa Spread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'Monthly Yields (WP)'!$AC$321:$AC$457</c:f>
              <c:numCache>
                <c:formatCode>[$-409]yyyy\-m;@</c:formatCode>
                <c:ptCount val="13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</c:numCache>
            </c:numRef>
          </c:cat>
          <c:val>
            <c:numRef>
              <c:f>'Monthly Yields (WP)'!$AE$321:$AE$457</c:f>
              <c:numCache>
                <c:formatCode>0.00%</c:formatCode>
                <c:ptCount val="137"/>
                <c:pt idx="0">
                  <c:v>1.5699999999999999E-2</c:v>
                </c:pt>
                <c:pt idx="1">
                  <c:v>1.5300000000000001E-2</c:v>
                </c:pt>
                <c:pt idx="2">
                  <c:v>1.4800000000000001E-2</c:v>
                </c:pt>
                <c:pt idx="3">
                  <c:v>1.3899999999999996E-2</c:v>
                </c:pt>
                <c:pt idx="4">
                  <c:v>1.4600000000000002E-2</c:v>
                </c:pt>
                <c:pt idx="5">
                  <c:v>1.4800000000000008E-2</c:v>
                </c:pt>
                <c:pt idx="6">
                  <c:v>1.4299999999999993E-2</c:v>
                </c:pt>
                <c:pt idx="7">
                  <c:v>1.4100000000000008E-2</c:v>
                </c:pt>
                <c:pt idx="8">
                  <c:v>1.390000000000001E-2</c:v>
                </c:pt>
                <c:pt idx="9">
                  <c:v>1.3499999999999998E-2</c:v>
                </c:pt>
                <c:pt idx="10">
                  <c:v>1.3700000000000004E-2</c:v>
                </c:pt>
                <c:pt idx="11">
                  <c:v>1.3100000000000007E-2</c:v>
                </c:pt>
                <c:pt idx="12">
                  <c:v>1.2799999999999999E-2</c:v>
                </c:pt>
                <c:pt idx="13">
                  <c:v>1.38E-2</c:v>
                </c:pt>
                <c:pt idx="14">
                  <c:v>1.3700000000000004E-2</c:v>
                </c:pt>
                <c:pt idx="15">
                  <c:v>1.3299999999999999E-2</c:v>
                </c:pt>
                <c:pt idx="16">
                  <c:v>1.3399999999999995E-2</c:v>
                </c:pt>
                <c:pt idx="17">
                  <c:v>1.3799999999999993E-2</c:v>
                </c:pt>
                <c:pt idx="18">
                  <c:v>1.5799999999999995E-2</c:v>
                </c:pt>
                <c:pt idx="19">
                  <c:v>1.6600000000000004E-2</c:v>
                </c:pt>
                <c:pt idx="20">
                  <c:v>1.5900000000000011E-2</c:v>
                </c:pt>
                <c:pt idx="21">
                  <c:v>1.7499999999999995E-2</c:v>
                </c:pt>
                <c:pt idx="22">
                  <c:v>1.9799999999999991E-2</c:v>
                </c:pt>
                <c:pt idx="23">
                  <c:v>2.0200000000000003E-2</c:v>
                </c:pt>
                <c:pt idx="24">
                  <c:v>2.0800000000000006E-2</c:v>
                </c:pt>
                <c:pt idx="25">
                  <c:v>2.2900000000000004E-2</c:v>
                </c:pt>
                <c:pt idx="26">
                  <c:v>2.3699999999999992E-2</c:v>
                </c:pt>
                <c:pt idx="27">
                  <c:v>2.1900000000000003E-2</c:v>
                </c:pt>
                <c:pt idx="28">
                  <c:v>2.2399999999999996E-2</c:v>
                </c:pt>
                <c:pt idx="29">
                  <c:v>2.3999999999999994E-2</c:v>
                </c:pt>
                <c:pt idx="30">
                  <c:v>2.4800000000000003E-2</c:v>
                </c:pt>
                <c:pt idx="31">
                  <c:v>2.8800000000000013E-2</c:v>
                </c:pt>
                <c:pt idx="32">
                  <c:v>4.41E-2</c:v>
                </c:pt>
                <c:pt idx="33">
                  <c:v>4.9800000000000004E-2</c:v>
                </c:pt>
                <c:pt idx="34">
                  <c:v>5.2600000000000008E-2</c:v>
                </c:pt>
                <c:pt idx="35">
                  <c:v>4.7699999999999999E-2</c:v>
                </c:pt>
                <c:pt idx="36">
                  <c:v>4.1499999999999995E-2</c:v>
                </c:pt>
                <c:pt idx="37">
                  <c:v>4.36E-2</c:v>
                </c:pt>
                <c:pt idx="38">
                  <c:v>4.2700000000000002E-2</c:v>
                </c:pt>
                <c:pt idx="39">
                  <c:v>3.5299999999999998E-2</c:v>
                </c:pt>
                <c:pt idx="40">
                  <c:v>2.7799999999999998E-2</c:v>
                </c:pt>
                <c:pt idx="41">
                  <c:v>2.4599999999999997E-2</c:v>
                </c:pt>
                <c:pt idx="42">
                  <c:v>1.9900000000000001E-2</c:v>
                </c:pt>
                <c:pt idx="43">
                  <c:v>1.9299999999999998E-2</c:v>
                </c:pt>
                <c:pt idx="44">
                  <c:v>1.949999999999999E-2</c:v>
                </c:pt>
                <c:pt idx="45">
                  <c:v>1.8699999999999994E-2</c:v>
                </c:pt>
                <c:pt idx="46">
                  <c:v>1.77E-2</c:v>
                </c:pt>
                <c:pt idx="47">
                  <c:v>1.555789473684209E-2</c:v>
                </c:pt>
                <c:pt idx="48">
                  <c:v>1.6263157894736861E-2</c:v>
                </c:pt>
                <c:pt idx="49">
                  <c:v>1.5804761904761898E-2</c:v>
                </c:pt>
                <c:pt idx="50">
                  <c:v>1.5059999999999997E-2</c:v>
                </c:pt>
                <c:pt idx="51">
                  <c:v>1.6836842105263171E-2</c:v>
                </c:pt>
                <c:pt idx="52">
                  <c:v>2.0678947368421054E-2</c:v>
                </c:pt>
                <c:pt idx="53">
                  <c:v>1.9836842105263153E-2</c:v>
                </c:pt>
                <c:pt idx="54">
                  <c:v>1.7794117647058828E-2</c:v>
                </c:pt>
                <c:pt idx="55">
                  <c:v>1.7619047619047618E-2</c:v>
                </c:pt>
                <c:pt idx="56">
                  <c:v>1.7364705882352949E-2</c:v>
                </c:pt>
                <c:pt idx="57">
                  <c:v>1.6589473684210529E-2</c:v>
                </c:pt>
                <c:pt idx="58">
                  <c:v>1.6234999999999999E-2</c:v>
                </c:pt>
                <c:pt idx="59">
                  <c:v>1.5384210526315792E-2</c:v>
                </c:pt>
                <c:pt idx="60">
                  <c:v>1.4449999999999984E-2</c:v>
                </c:pt>
                <c:pt idx="61">
                  <c:v>1.4652380952380965E-2</c:v>
                </c:pt>
                <c:pt idx="62">
                  <c:v>1.4805555555555558E-2</c:v>
                </c:pt>
                <c:pt idx="63">
                  <c:v>1.447222222222222E-2</c:v>
                </c:pt>
                <c:pt idx="64">
                  <c:v>1.4360000000000005E-2</c:v>
                </c:pt>
                <c:pt idx="65">
                  <c:v>1.4244444444444442E-2</c:v>
                </c:pt>
                <c:pt idx="66">
                  <c:v>1.573913043478261E-2</c:v>
                </c:pt>
                <c:pt idx="67">
                  <c:v>1.9276470588235298E-2</c:v>
                </c:pt>
                <c:pt idx="68">
                  <c:v>2.1182352941176472E-2</c:v>
                </c:pt>
                <c:pt idx="69">
                  <c:v>1.9174999999999994E-2</c:v>
                </c:pt>
                <c:pt idx="70">
                  <c:v>2.0900000000000009E-2</c:v>
                </c:pt>
                <c:pt idx="71">
                  <c:v>2.028235294117647E-2</c:v>
                </c:pt>
                <c:pt idx="72">
                  <c:v>1.9158823529411766E-2</c:v>
                </c:pt>
                <c:pt idx="73">
                  <c:v>1.8542105263157908E-2</c:v>
                </c:pt>
                <c:pt idx="74">
                  <c:v>1.9314285714285701E-2</c:v>
                </c:pt>
                <c:pt idx="75">
                  <c:v>2.0385714285714288E-2</c:v>
                </c:pt>
                <c:pt idx="76">
                  <c:v>2.2080000000000009E-2</c:v>
                </c:pt>
                <c:pt idx="77">
                  <c:v>2.2664999999999998E-2</c:v>
                </c:pt>
                <c:pt idx="78">
                  <c:v>1.7509999999999994E-2</c:v>
                </c:pt>
                <c:pt idx="79">
                  <c:v>1.9155555555555558E-2</c:v>
                </c:pt>
                <c:pt idx="80">
                  <c:v>1.6611111111111118E-2</c:v>
                </c:pt>
                <c:pt idx="81">
                  <c:v>1.6116666666666661E-2</c:v>
                </c:pt>
                <c:pt idx="82">
                  <c:v>1.6761111111111109E-2</c:v>
                </c:pt>
                <c:pt idx="83">
                  <c:v>1.5785714285714292E-2</c:v>
                </c:pt>
                <c:pt idx="84">
                  <c:v>1.5747368421052628E-2</c:v>
                </c:pt>
                <c:pt idx="85">
                  <c:v>1.5605263157894726E-2</c:v>
                </c:pt>
                <c:pt idx="86">
                  <c:v>1.552631578947369E-2</c:v>
                </c:pt>
                <c:pt idx="87">
                  <c:v>1.5300000000000012E-2</c:v>
                </c:pt>
                <c:pt idx="88">
                  <c:v>1.6768421052631578E-2</c:v>
                </c:pt>
                <c:pt idx="89">
                  <c:v>1.5990476190476194E-2</c:v>
                </c:pt>
                <c:pt idx="90">
                  <c:v>1.5154545454545476E-2</c:v>
                </c:pt>
                <c:pt idx="91">
                  <c:v>1.5199999999999991E-2</c:v>
                </c:pt>
                <c:pt idx="92">
                  <c:v>1.489999999999999E-2</c:v>
                </c:pt>
                <c:pt idx="93">
                  <c:v>1.4441176470588249E-2</c:v>
                </c:pt>
                <c:pt idx="94">
                  <c:v>1.3636842105263156E-2</c:v>
                </c:pt>
                <c:pt idx="95">
                  <c:v>1.3264999999999999E-2</c:v>
                </c:pt>
                <c:pt idx="96">
                  <c:v>1.3466666666666675E-2</c:v>
                </c:pt>
                <c:pt idx="97">
                  <c:v>1.3752380952380946E-2</c:v>
                </c:pt>
                <c:pt idx="98">
                  <c:v>1.3304999999999984E-2</c:v>
                </c:pt>
                <c:pt idx="99">
                  <c:v>1.2950000000000003E-2</c:v>
                </c:pt>
                <c:pt idx="100">
                  <c:v>1.3061904761904761E-2</c:v>
                </c:pt>
                <c:pt idx="101">
                  <c:v>1.3327272727272736E-2</c:v>
                </c:pt>
                <c:pt idx="102">
                  <c:v>1.4542857142857142E-2</c:v>
                </c:pt>
                <c:pt idx="103">
                  <c:v>1.5257142857142865E-2</c:v>
                </c:pt>
                <c:pt idx="104">
                  <c:v>1.6295454545454547E-2</c:v>
                </c:pt>
                <c:pt idx="105">
                  <c:v>1.7111764705882358E-2</c:v>
                </c:pt>
                <c:pt idx="106">
                  <c:v>1.8669999999999996E-2</c:v>
                </c:pt>
                <c:pt idx="107">
                  <c:v>1.9334999999999995E-2</c:v>
                </c:pt>
                <c:pt idx="108">
                  <c:v>1.8684210526315786E-2</c:v>
                </c:pt>
                <c:pt idx="109">
                  <c:v>1.8809090909090911E-2</c:v>
                </c:pt>
                <c:pt idx="110">
                  <c:v>1.920454545454546E-2</c:v>
                </c:pt>
                <c:pt idx="111">
                  <c:v>1.9469999999999987E-2</c:v>
                </c:pt>
                <c:pt idx="112">
                  <c:v>2.0154545454545449E-2</c:v>
                </c:pt>
                <c:pt idx="113">
                  <c:v>2.1461904761904772E-2</c:v>
                </c:pt>
                <c:pt idx="114">
                  <c:v>2.3657142857142856E-2</c:v>
                </c:pt>
                <c:pt idx="115">
                  <c:v>2.4725E-2</c:v>
                </c:pt>
                <c:pt idx="116">
                  <c:v>2.5761904761904757E-2</c:v>
                </c:pt>
                <c:pt idx="117">
                  <c:v>2.5405555555555553E-2</c:v>
                </c:pt>
                <c:pt idx="118">
                  <c:v>2.58E-2</c:v>
                </c:pt>
                <c:pt idx="119">
                  <c:v>2.6289473684210522E-2</c:v>
                </c:pt>
                <c:pt idx="120">
                  <c:v>2.6585000000000004E-2</c:v>
                </c:pt>
                <c:pt idx="121">
                  <c:v>2.4431818181818169E-2</c:v>
                </c:pt>
                <c:pt idx="122">
                  <c:v>2.1252380952380953E-2</c:v>
                </c:pt>
                <c:pt idx="123">
                  <c:v>1.9655000000000009E-2</c:v>
                </c:pt>
                <c:pt idx="124">
                  <c:v>2.0085714285714283E-2</c:v>
                </c:pt>
                <c:pt idx="125">
                  <c:v>1.9290000000000002E-2</c:v>
                </c:pt>
                <c:pt idx="126">
                  <c:v>1.9430434782608693E-2</c:v>
                </c:pt>
                <c:pt idx="127">
                  <c:v>1.9195238095238092E-2</c:v>
                </c:pt>
                <c:pt idx="128">
                  <c:v>1.8435000000000007E-2</c:v>
                </c:pt>
                <c:pt idx="129">
                  <c:v>1.7768421052631572E-2</c:v>
                </c:pt>
                <c:pt idx="130">
                  <c:v>1.6838095238095225E-2</c:v>
                </c:pt>
                <c:pt idx="131">
                  <c:v>1.5989999999999994E-2</c:v>
                </c:pt>
                <c:pt idx="132">
                  <c:v>1.5442105263157899E-2</c:v>
                </c:pt>
                <c:pt idx="133">
                  <c:v>1.5360869565217386E-2</c:v>
                </c:pt>
                <c:pt idx="134">
                  <c:v>1.5721052631578952E-2</c:v>
                </c:pt>
                <c:pt idx="135">
                  <c:v>1.5372727272727267E-2</c:v>
                </c:pt>
                <c:pt idx="136">
                  <c:v>1.5240909090909083E-2</c:v>
                </c:pt>
              </c:numCache>
            </c:numRef>
          </c:val>
        </c:ser>
        <c:marker val="1"/>
        <c:axId val="529534336"/>
        <c:axId val="529548416"/>
      </c:lineChart>
      <c:dateAx>
        <c:axId val="529534336"/>
        <c:scaling>
          <c:orientation val="minMax"/>
          <c:min val="38718"/>
        </c:scaling>
        <c:axPos val="b"/>
        <c:numFmt formatCode="[$-409]yyyy\-m;@" sourceLinked="1"/>
        <c:minorTickMark val="cross"/>
        <c:tickLblPos val="low"/>
        <c:txPr>
          <a:bodyPr rot="-2700000"/>
          <a:lstStyle/>
          <a:p>
            <a:pPr>
              <a:defRPr sz="1050"/>
            </a:pPr>
            <a:endParaRPr lang="en-US"/>
          </a:p>
        </c:txPr>
        <c:crossAx val="529548416"/>
        <c:crosses val="autoZero"/>
        <c:auto val="1"/>
        <c:lblOffset val="100"/>
        <c:majorUnit val="6"/>
        <c:majorTimeUnit val="months"/>
        <c:minorUnit val="3"/>
        <c:minorTimeUnit val="months"/>
      </c:dateAx>
      <c:valAx>
        <c:axId val="529548416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5295343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377639002831413"/>
          <c:y val="0.7836881571162001"/>
          <c:w val="0.24919746873746251"/>
          <c:h val="6.385102331861697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endParaRPr lang="en-US" sz="800"/>
          </a:p>
          <a:p>
            <a:pPr>
              <a:defRPr/>
            </a:pPr>
            <a:r>
              <a:rPr lang="en-US" sz="1200"/>
              <a:t>FIGURE</a:t>
            </a:r>
            <a:r>
              <a:rPr lang="en-US" sz="1200" baseline="0"/>
              <a:t> 5</a:t>
            </a:r>
            <a:endParaRPr lang="en-US" sz="1200"/>
          </a:p>
          <a:p>
            <a:pPr>
              <a:defRPr/>
            </a:pPr>
            <a:endParaRPr lang="en-US" sz="1200"/>
          </a:p>
          <a:p>
            <a:pPr>
              <a:defRPr/>
            </a:pPr>
            <a:r>
              <a:rPr lang="en-US" sz="1400"/>
              <a:t>'A' Rated </a:t>
            </a:r>
            <a:r>
              <a:rPr lang="en-US" sz="1400" baseline="0"/>
              <a:t>Bond </a:t>
            </a:r>
            <a:r>
              <a:rPr lang="en-US" sz="1400"/>
              <a:t>Yiel</a:t>
            </a:r>
            <a:r>
              <a:rPr lang="en-US" sz="1400" baseline="0"/>
              <a:t>d Spread</a:t>
            </a:r>
          </a:p>
          <a:p>
            <a:pPr>
              <a:defRPr/>
            </a:pPr>
            <a:r>
              <a:rPr lang="en-US" sz="1400" baseline="0"/>
              <a:t>(Corporate vs. Utility)</a:t>
            </a:r>
            <a:endParaRPr lang="en-US" sz="1400"/>
          </a:p>
        </c:rich>
      </c:tx>
    </c:title>
    <c:plotArea>
      <c:layout>
        <c:manualLayout>
          <c:layoutTarget val="inner"/>
          <c:xMode val="edge"/>
          <c:yMode val="edge"/>
          <c:x val="0.11204205133664399"/>
          <c:y val="0.34239393534196932"/>
          <c:w val="0.8540113735783057"/>
          <c:h val="0.53638822107184858"/>
        </c:manualLayout>
      </c:layout>
      <c:lineChart>
        <c:grouping val="standard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[0]!spreadDates</c:f>
              <c:numCache>
                <c:formatCode>m/d/yyyy</c:formatCode>
                <c:ptCount val="2710"/>
                <c:pt idx="0">
                  <c:v>38720</c:v>
                </c:pt>
                <c:pt idx="1">
                  <c:v>38721</c:v>
                </c:pt>
                <c:pt idx="2">
                  <c:v>38722</c:v>
                </c:pt>
                <c:pt idx="3">
                  <c:v>38723</c:v>
                </c:pt>
                <c:pt idx="4">
                  <c:v>38726</c:v>
                </c:pt>
                <c:pt idx="5">
                  <c:v>38727</c:v>
                </c:pt>
                <c:pt idx="6">
                  <c:v>38728</c:v>
                </c:pt>
                <c:pt idx="7">
                  <c:v>38729</c:v>
                </c:pt>
                <c:pt idx="8">
                  <c:v>38730</c:v>
                </c:pt>
                <c:pt idx="9">
                  <c:v>38734</c:v>
                </c:pt>
                <c:pt idx="10">
                  <c:v>38735</c:v>
                </c:pt>
                <c:pt idx="11">
                  <c:v>38736</c:v>
                </c:pt>
                <c:pt idx="12">
                  <c:v>38737</c:v>
                </c:pt>
                <c:pt idx="13">
                  <c:v>38740</c:v>
                </c:pt>
                <c:pt idx="14">
                  <c:v>38741</c:v>
                </c:pt>
                <c:pt idx="15">
                  <c:v>38742</c:v>
                </c:pt>
                <c:pt idx="16">
                  <c:v>38743</c:v>
                </c:pt>
                <c:pt idx="17">
                  <c:v>38744</c:v>
                </c:pt>
                <c:pt idx="18">
                  <c:v>38747</c:v>
                </c:pt>
                <c:pt idx="19">
                  <c:v>38748</c:v>
                </c:pt>
                <c:pt idx="20">
                  <c:v>38749</c:v>
                </c:pt>
                <c:pt idx="21">
                  <c:v>38750</c:v>
                </c:pt>
                <c:pt idx="22">
                  <c:v>38751</c:v>
                </c:pt>
                <c:pt idx="23">
                  <c:v>38754</c:v>
                </c:pt>
                <c:pt idx="24">
                  <c:v>38755</c:v>
                </c:pt>
                <c:pt idx="25">
                  <c:v>38756</c:v>
                </c:pt>
                <c:pt idx="26">
                  <c:v>38757</c:v>
                </c:pt>
                <c:pt idx="27">
                  <c:v>38758</c:v>
                </c:pt>
                <c:pt idx="28">
                  <c:v>38761</c:v>
                </c:pt>
                <c:pt idx="29">
                  <c:v>38762</c:v>
                </c:pt>
                <c:pt idx="30">
                  <c:v>38763</c:v>
                </c:pt>
                <c:pt idx="31">
                  <c:v>38764</c:v>
                </c:pt>
                <c:pt idx="32">
                  <c:v>38765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38775</c:v>
                </c:pt>
                <c:pt idx="37">
                  <c:v>38776</c:v>
                </c:pt>
                <c:pt idx="38">
                  <c:v>38777</c:v>
                </c:pt>
                <c:pt idx="39">
                  <c:v>38778</c:v>
                </c:pt>
                <c:pt idx="40">
                  <c:v>38779</c:v>
                </c:pt>
                <c:pt idx="41">
                  <c:v>38782</c:v>
                </c:pt>
                <c:pt idx="42">
                  <c:v>38783</c:v>
                </c:pt>
                <c:pt idx="43">
                  <c:v>38784</c:v>
                </c:pt>
                <c:pt idx="44">
                  <c:v>38785</c:v>
                </c:pt>
                <c:pt idx="45">
                  <c:v>38786</c:v>
                </c:pt>
                <c:pt idx="46">
                  <c:v>38789</c:v>
                </c:pt>
                <c:pt idx="47">
                  <c:v>38790</c:v>
                </c:pt>
                <c:pt idx="48">
                  <c:v>38792</c:v>
                </c:pt>
                <c:pt idx="49">
                  <c:v>38793</c:v>
                </c:pt>
                <c:pt idx="50">
                  <c:v>38796</c:v>
                </c:pt>
                <c:pt idx="51">
                  <c:v>38797</c:v>
                </c:pt>
                <c:pt idx="52">
                  <c:v>38798</c:v>
                </c:pt>
                <c:pt idx="53">
                  <c:v>38799</c:v>
                </c:pt>
                <c:pt idx="54">
                  <c:v>38800</c:v>
                </c:pt>
                <c:pt idx="55">
                  <c:v>38803</c:v>
                </c:pt>
                <c:pt idx="56">
                  <c:v>38804</c:v>
                </c:pt>
                <c:pt idx="57">
                  <c:v>38806</c:v>
                </c:pt>
                <c:pt idx="58">
                  <c:v>38807</c:v>
                </c:pt>
                <c:pt idx="59">
                  <c:v>38810</c:v>
                </c:pt>
                <c:pt idx="60">
                  <c:v>38811</c:v>
                </c:pt>
                <c:pt idx="61">
                  <c:v>38812</c:v>
                </c:pt>
                <c:pt idx="62">
                  <c:v>38813</c:v>
                </c:pt>
                <c:pt idx="63">
                  <c:v>38817</c:v>
                </c:pt>
                <c:pt idx="64">
                  <c:v>38818</c:v>
                </c:pt>
                <c:pt idx="65">
                  <c:v>38819</c:v>
                </c:pt>
                <c:pt idx="66">
                  <c:v>38820</c:v>
                </c:pt>
                <c:pt idx="67">
                  <c:v>38824</c:v>
                </c:pt>
                <c:pt idx="68">
                  <c:v>38826</c:v>
                </c:pt>
                <c:pt idx="69">
                  <c:v>38828</c:v>
                </c:pt>
                <c:pt idx="70">
                  <c:v>38831</c:v>
                </c:pt>
                <c:pt idx="71">
                  <c:v>38832</c:v>
                </c:pt>
                <c:pt idx="72">
                  <c:v>38833</c:v>
                </c:pt>
                <c:pt idx="73">
                  <c:v>38834</c:v>
                </c:pt>
                <c:pt idx="74">
                  <c:v>38835</c:v>
                </c:pt>
                <c:pt idx="75">
                  <c:v>38838</c:v>
                </c:pt>
                <c:pt idx="76">
                  <c:v>38839</c:v>
                </c:pt>
                <c:pt idx="77">
                  <c:v>38840</c:v>
                </c:pt>
                <c:pt idx="78">
                  <c:v>38841</c:v>
                </c:pt>
                <c:pt idx="79">
                  <c:v>38842</c:v>
                </c:pt>
                <c:pt idx="80">
                  <c:v>38845</c:v>
                </c:pt>
                <c:pt idx="81">
                  <c:v>38846</c:v>
                </c:pt>
                <c:pt idx="82">
                  <c:v>38847</c:v>
                </c:pt>
                <c:pt idx="83">
                  <c:v>38848</c:v>
                </c:pt>
                <c:pt idx="84">
                  <c:v>38849</c:v>
                </c:pt>
                <c:pt idx="85">
                  <c:v>38852</c:v>
                </c:pt>
                <c:pt idx="86">
                  <c:v>38853</c:v>
                </c:pt>
                <c:pt idx="87">
                  <c:v>38854</c:v>
                </c:pt>
                <c:pt idx="88">
                  <c:v>38855</c:v>
                </c:pt>
                <c:pt idx="89">
                  <c:v>38856</c:v>
                </c:pt>
                <c:pt idx="90">
                  <c:v>38859</c:v>
                </c:pt>
                <c:pt idx="91">
                  <c:v>38861</c:v>
                </c:pt>
                <c:pt idx="92">
                  <c:v>38862</c:v>
                </c:pt>
                <c:pt idx="93">
                  <c:v>38863</c:v>
                </c:pt>
                <c:pt idx="94">
                  <c:v>38867</c:v>
                </c:pt>
                <c:pt idx="95">
                  <c:v>38868</c:v>
                </c:pt>
                <c:pt idx="96">
                  <c:v>38869</c:v>
                </c:pt>
                <c:pt idx="97">
                  <c:v>38870</c:v>
                </c:pt>
                <c:pt idx="98">
                  <c:v>38873</c:v>
                </c:pt>
                <c:pt idx="99">
                  <c:v>38874</c:v>
                </c:pt>
                <c:pt idx="100">
                  <c:v>38875</c:v>
                </c:pt>
                <c:pt idx="101">
                  <c:v>38877</c:v>
                </c:pt>
                <c:pt idx="102">
                  <c:v>38880</c:v>
                </c:pt>
                <c:pt idx="103">
                  <c:v>38881</c:v>
                </c:pt>
                <c:pt idx="104">
                  <c:v>38882</c:v>
                </c:pt>
                <c:pt idx="105">
                  <c:v>38883</c:v>
                </c:pt>
                <c:pt idx="106">
                  <c:v>38884</c:v>
                </c:pt>
                <c:pt idx="107">
                  <c:v>38887</c:v>
                </c:pt>
                <c:pt idx="108">
                  <c:v>38888</c:v>
                </c:pt>
                <c:pt idx="109">
                  <c:v>38889</c:v>
                </c:pt>
                <c:pt idx="110">
                  <c:v>38890</c:v>
                </c:pt>
                <c:pt idx="111">
                  <c:v>38891</c:v>
                </c:pt>
                <c:pt idx="112">
                  <c:v>38894</c:v>
                </c:pt>
                <c:pt idx="113">
                  <c:v>38896</c:v>
                </c:pt>
                <c:pt idx="114">
                  <c:v>38897</c:v>
                </c:pt>
                <c:pt idx="115">
                  <c:v>38901</c:v>
                </c:pt>
                <c:pt idx="116">
                  <c:v>38903</c:v>
                </c:pt>
                <c:pt idx="117">
                  <c:v>38904</c:v>
                </c:pt>
                <c:pt idx="118">
                  <c:v>38905</c:v>
                </c:pt>
                <c:pt idx="119">
                  <c:v>38908</c:v>
                </c:pt>
                <c:pt idx="120">
                  <c:v>38909</c:v>
                </c:pt>
                <c:pt idx="121">
                  <c:v>38910</c:v>
                </c:pt>
                <c:pt idx="122">
                  <c:v>38912</c:v>
                </c:pt>
                <c:pt idx="123">
                  <c:v>38915</c:v>
                </c:pt>
                <c:pt idx="124">
                  <c:v>38916</c:v>
                </c:pt>
                <c:pt idx="125">
                  <c:v>38917</c:v>
                </c:pt>
                <c:pt idx="126">
                  <c:v>38918</c:v>
                </c:pt>
                <c:pt idx="127">
                  <c:v>38919</c:v>
                </c:pt>
                <c:pt idx="128">
                  <c:v>38922</c:v>
                </c:pt>
                <c:pt idx="129">
                  <c:v>38923</c:v>
                </c:pt>
                <c:pt idx="130">
                  <c:v>38924</c:v>
                </c:pt>
                <c:pt idx="131">
                  <c:v>38925</c:v>
                </c:pt>
                <c:pt idx="132">
                  <c:v>38926</c:v>
                </c:pt>
                <c:pt idx="133">
                  <c:v>38929</c:v>
                </c:pt>
                <c:pt idx="134">
                  <c:v>38930</c:v>
                </c:pt>
                <c:pt idx="135">
                  <c:v>38931</c:v>
                </c:pt>
                <c:pt idx="136">
                  <c:v>38932</c:v>
                </c:pt>
                <c:pt idx="137">
                  <c:v>38933</c:v>
                </c:pt>
                <c:pt idx="138">
                  <c:v>38936</c:v>
                </c:pt>
                <c:pt idx="139">
                  <c:v>38937</c:v>
                </c:pt>
                <c:pt idx="140">
                  <c:v>38938</c:v>
                </c:pt>
                <c:pt idx="141">
                  <c:v>38940</c:v>
                </c:pt>
                <c:pt idx="142">
                  <c:v>38943</c:v>
                </c:pt>
                <c:pt idx="143">
                  <c:v>38944</c:v>
                </c:pt>
                <c:pt idx="144">
                  <c:v>38945</c:v>
                </c:pt>
                <c:pt idx="145">
                  <c:v>38946</c:v>
                </c:pt>
                <c:pt idx="146">
                  <c:v>38950</c:v>
                </c:pt>
                <c:pt idx="147">
                  <c:v>38952</c:v>
                </c:pt>
                <c:pt idx="148">
                  <c:v>38953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38961</c:v>
                </c:pt>
                <c:pt idx="153">
                  <c:v>38965</c:v>
                </c:pt>
                <c:pt idx="154">
                  <c:v>38966</c:v>
                </c:pt>
                <c:pt idx="155">
                  <c:v>38967</c:v>
                </c:pt>
                <c:pt idx="156">
                  <c:v>38968</c:v>
                </c:pt>
                <c:pt idx="157">
                  <c:v>38971</c:v>
                </c:pt>
                <c:pt idx="158">
                  <c:v>38972</c:v>
                </c:pt>
                <c:pt idx="159">
                  <c:v>38974</c:v>
                </c:pt>
                <c:pt idx="160">
                  <c:v>38975</c:v>
                </c:pt>
                <c:pt idx="161">
                  <c:v>38978</c:v>
                </c:pt>
                <c:pt idx="162">
                  <c:v>38979</c:v>
                </c:pt>
                <c:pt idx="163">
                  <c:v>38980</c:v>
                </c:pt>
                <c:pt idx="164">
                  <c:v>38981</c:v>
                </c:pt>
                <c:pt idx="165">
                  <c:v>38985</c:v>
                </c:pt>
                <c:pt idx="166">
                  <c:v>38986</c:v>
                </c:pt>
                <c:pt idx="167">
                  <c:v>38988</c:v>
                </c:pt>
                <c:pt idx="168">
                  <c:v>38989</c:v>
                </c:pt>
                <c:pt idx="169">
                  <c:v>38992</c:v>
                </c:pt>
                <c:pt idx="170">
                  <c:v>38993</c:v>
                </c:pt>
                <c:pt idx="171">
                  <c:v>38994</c:v>
                </c:pt>
                <c:pt idx="172">
                  <c:v>38995</c:v>
                </c:pt>
                <c:pt idx="173">
                  <c:v>38996</c:v>
                </c:pt>
                <c:pt idx="174">
                  <c:v>39000</c:v>
                </c:pt>
                <c:pt idx="175">
                  <c:v>39001</c:v>
                </c:pt>
                <c:pt idx="176">
                  <c:v>39003</c:v>
                </c:pt>
                <c:pt idx="177">
                  <c:v>39007</c:v>
                </c:pt>
                <c:pt idx="178">
                  <c:v>39008</c:v>
                </c:pt>
                <c:pt idx="179">
                  <c:v>39009</c:v>
                </c:pt>
                <c:pt idx="180">
                  <c:v>39013</c:v>
                </c:pt>
                <c:pt idx="181">
                  <c:v>39014</c:v>
                </c:pt>
                <c:pt idx="182">
                  <c:v>39016</c:v>
                </c:pt>
                <c:pt idx="183">
                  <c:v>39017</c:v>
                </c:pt>
                <c:pt idx="184">
                  <c:v>39020</c:v>
                </c:pt>
                <c:pt idx="185">
                  <c:v>39021</c:v>
                </c:pt>
                <c:pt idx="186">
                  <c:v>39022</c:v>
                </c:pt>
                <c:pt idx="187">
                  <c:v>39024</c:v>
                </c:pt>
                <c:pt idx="188">
                  <c:v>39027</c:v>
                </c:pt>
                <c:pt idx="189">
                  <c:v>39028</c:v>
                </c:pt>
                <c:pt idx="190">
                  <c:v>39030</c:v>
                </c:pt>
                <c:pt idx="191">
                  <c:v>39031</c:v>
                </c:pt>
                <c:pt idx="192">
                  <c:v>39034</c:v>
                </c:pt>
                <c:pt idx="193">
                  <c:v>39036</c:v>
                </c:pt>
                <c:pt idx="194">
                  <c:v>39037</c:v>
                </c:pt>
                <c:pt idx="195">
                  <c:v>39038</c:v>
                </c:pt>
                <c:pt idx="196">
                  <c:v>39041</c:v>
                </c:pt>
                <c:pt idx="197">
                  <c:v>39042</c:v>
                </c:pt>
                <c:pt idx="198">
                  <c:v>39045</c:v>
                </c:pt>
                <c:pt idx="199">
                  <c:v>39048</c:v>
                </c:pt>
                <c:pt idx="200">
                  <c:v>39049</c:v>
                </c:pt>
                <c:pt idx="201">
                  <c:v>39051</c:v>
                </c:pt>
                <c:pt idx="202">
                  <c:v>39055</c:v>
                </c:pt>
                <c:pt idx="203">
                  <c:v>39056</c:v>
                </c:pt>
                <c:pt idx="204">
                  <c:v>39058</c:v>
                </c:pt>
                <c:pt idx="205">
                  <c:v>39059</c:v>
                </c:pt>
                <c:pt idx="206">
                  <c:v>39062</c:v>
                </c:pt>
                <c:pt idx="207">
                  <c:v>39063</c:v>
                </c:pt>
                <c:pt idx="208">
                  <c:v>39065</c:v>
                </c:pt>
                <c:pt idx="209">
                  <c:v>39066</c:v>
                </c:pt>
                <c:pt idx="210">
                  <c:v>39069</c:v>
                </c:pt>
                <c:pt idx="211">
                  <c:v>39070</c:v>
                </c:pt>
                <c:pt idx="212">
                  <c:v>39071</c:v>
                </c:pt>
                <c:pt idx="213">
                  <c:v>39072</c:v>
                </c:pt>
                <c:pt idx="214">
                  <c:v>39077</c:v>
                </c:pt>
                <c:pt idx="215">
                  <c:v>39079</c:v>
                </c:pt>
                <c:pt idx="216">
                  <c:v>39080</c:v>
                </c:pt>
                <c:pt idx="217">
                  <c:v>39084</c:v>
                </c:pt>
                <c:pt idx="218">
                  <c:v>39085</c:v>
                </c:pt>
                <c:pt idx="219">
                  <c:v>39086</c:v>
                </c:pt>
                <c:pt idx="220">
                  <c:v>39087</c:v>
                </c:pt>
                <c:pt idx="221">
                  <c:v>39090</c:v>
                </c:pt>
                <c:pt idx="222">
                  <c:v>39091</c:v>
                </c:pt>
                <c:pt idx="223">
                  <c:v>39093</c:v>
                </c:pt>
                <c:pt idx="224">
                  <c:v>39094</c:v>
                </c:pt>
                <c:pt idx="225">
                  <c:v>39099</c:v>
                </c:pt>
                <c:pt idx="226">
                  <c:v>39100</c:v>
                </c:pt>
                <c:pt idx="227">
                  <c:v>39101</c:v>
                </c:pt>
                <c:pt idx="228">
                  <c:v>39104</c:v>
                </c:pt>
                <c:pt idx="229">
                  <c:v>39105</c:v>
                </c:pt>
                <c:pt idx="230">
                  <c:v>39106</c:v>
                </c:pt>
                <c:pt idx="231">
                  <c:v>39108</c:v>
                </c:pt>
                <c:pt idx="232">
                  <c:v>39112</c:v>
                </c:pt>
                <c:pt idx="233">
                  <c:v>39113</c:v>
                </c:pt>
                <c:pt idx="234">
                  <c:v>39114</c:v>
                </c:pt>
                <c:pt idx="235">
                  <c:v>39115</c:v>
                </c:pt>
                <c:pt idx="236">
                  <c:v>39119</c:v>
                </c:pt>
                <c:pt idx="237">
                  <c:v>39120</c:v>
                </c:pt>
                <c:pt idx="238">
                  <c:v>39121</c:v>
                </c:pt>
                <c:pt idx="239">
                  <c:v>39122</c:v>
                </c:pt>
                <c:pt idx="240">
                  <c:v>39125</c:v>
                </c:pt>
                <c:pt idx="241">
                  <c:v>39126</c:v>
                </c:pt>
                <c:pt idx="242">
                  <c:v>39127</c:v>
                </c:pt>
                <c:pt idx="243">
                  <c:v>39128</c:v>
                </c:pt>
                <c:pt idx="244">
                  <c:v>39129</c:v>
                </c:pt>
                <c:pt idx="245">
                  <c:v>39133</c:v>
                </c:pt>
                <c:pt idx="246">
                  <c:v>39134</c:v>
                </c:pt>
                <c:pt idx="247">
                  <c:v>39135</c:v>
                </c:pt>
                <c:pt idx="248">
                  <c:v>39139</c:v>
                </c:pt>
                <c:pt idx="249">
                  <c:v>39140</c:v>
                </c:pt>
                <c:pt idx="250">
                  <c:v>39141</c:v>
                </c:pt>
                <c:pt idx="251">
                  <c:v>39142</c:v>
                </c:pt>
                <c:pt idx="252">
                  <c:v>39143</c:v>
                </c:pt>
                <c:pt idx="253">
                  <c:v>39146</c:v>
                </c:pt>
                <c:pt idx="254">
                  <c:v>39148</c:v>
                </c:pt>
                <c:pt idx="255">
                  <c:v>39149</c:v>
                </c:pt>
                <c:pt idx="256">
                  <c:v>39150</c:v>
                </c:pt>
                <c:pt idx="257">
                  <c:v>39153</c:v>
                </c:pt>
                <c:pt idx="258">
                  <c:v>39154</c:v>
                </c:pt>
                <c:pt idx="259">
                  <c:v>39156</c:v>
                </c:pt>
                <c:pt idx="260">
                  <c:v>39157</c:v>
                </c:pt>
                <c:pt idx="261">
                  <c:v>39160</c:v>
                </c:pt>
                <c:pt idx="262">
                  <c:v>39162</c:v>
                </c:pt>
                <c:pt idx="263">
                  <c:v>39163</c:v>
                </c:pt>
                <c:pt idx="264">
                  <c:v>39167</c:v>
                </c:pt>
                <c:pt idx="265">
                  <c:v>39169</c:v>
                </c:pt>
                <c:pt idx="266">
                  <c:v>39170</c:v>
                </c:pt>
                <c:pt idx="267">
                  <c:v>39171</c:v>
                </c:pt>
                <c:pt idx="268">
                  <c:v>39175</c:v>
                </c:pt>
                <c:pt idx="269">
                  <c:v>39176</c:v>
                </c:pt>
                <c:pt idx="270">
                  <c:v>39177</c:v>
                </c:pt>
                <c:pt idx="271">
                  <c:v>39181</c:v>
                </c:pt>
                <c:pt idx="272">
                  <c:v>39182</c:v>
                </c:pt>
                <c:pt idx="273">
                  <c:v>39184</c:v>
                </c:pt>
                <c:pt idx="274">
                  <c:v>39188</c:v>
                </c:pt>
                <c:pt idx="275">
                  <c:v>39189</c:v>
                </c:pt>
                <c:pt idx="276">
                  <c:v>39190</c:v>
                </c:pt>
                <c:pt idx="277">
                  <c:v>39191</c:v>
                </c:pt>
                <c:pt idx="278">
                  <c:v>39192</c:v>
                </c:pt>
                <c:pt idx="279">
                  <c:v>39195</c:v>
                </c:pt>
                <c:pt idx="280">
                  <c:v>39197</c:v>
                </c:pt>
                <c:pt idx="281">
                  <c:v>39199</c:v>
                </c:pt>
                <c:pt idx="282">
                  <c:v>39203</c:v>
                </c:pt>
                <c:pt idx="283">
                  <c:v>39204</c:v>
                </c:pt>
                <c:pt idx="284">
                  <c:v>39205</c:v>
                </c:pt>
                <c:pt idx="285">
                  <c:v>39206</c:v>
                </c:pt>
                <c:pt idx="286">
                  <c:v>39210</c:v>
                </c:pt>
                <c:pt idx="287">
                  <c:v>39211</c:v>
                </c:pt>
                <c:pt idx="288">
                  <c:v>39212</c:v>
                </c:pt>
                <c:pt idx="289">
                  <c:v>39216</c:v>
                </c:pt>
                <c:pt idx="290">
                  <c:v>39217</c:v>
                </c:pt>
                <c:pt idx="291">
                  <c:v>39218</c:v>
                </c:pt>
                <c:pt idx="292">
                  <c:v>39219</c:v>
                </c:pt>
                <c:pt idx="293">
                  <c:v>39220</c:v>
                </c:pt>
                <c:pt idx="294">
                  <c:v>39223</c:v>
                </c:pt>
                <c:pt idx="295">
                  <c:v>39224</c:v>
                </c:pt>
                <c:pt idx="296">
                  <c:v>39226</c:v>
                </c:pt>
                <c:pt idx="297">
                  <c:v>39227</c:v>
                </c:pt>
                <c:pt idx="298">
                  <c:v>39231</c:v>
                </c:pt>
                <c:pt idx="299">
                  <c:v>39233</c:v>
                </c:pt>
                <c:pt idx="300">
                  <c:v>39234</c:v>
                </c:pt>
                <c:pt idx="301">
                  <c:v>39237</c:v>
                </c:pt>
                <c:pt idx="302">
                  <c:v>39238</c:v>
                </c:pt>
                <c:pt idx="303">
                  <c:v>39239</c:v>
                </c:pt>
                <c:pt idx="304">
                  <c:v>39241</c:v>
                </c:pt>
                <c:pt idx="305">
                  <c:v>39244</c:v>
                </c:pt>
                <c:pt idx="306">
                  <c:v>39245</c:v>
                </c:pt>
                <c:pt idx="307">
                  <c:v>39246</c:v>
                </c:pt>
                <c:pt idx="308">
                  <c:v>39247</c:v>
                </c:pt>
                <c:pt idx="309">
                  <c:v>39251</c:v>
                </c:pt>
                <c:pt idx="310">
                  <c:v>39253</c:v>
                </c:pt>
                <c:pt idx="311">
                  <c:v>39254</c:v>
                </c:pt>
                <c:pt idx="312">
                  <c:v>39255</c:v>
                </c:pt>
                <c:pt idx="313">
                  <c:v>39259</c:v>
                </c:pt>
                <c:pt idx="314">
                  <c:v>39260</c:v>
                </c:pt>
                <c:pt idx="315">
                  <c:v>39261</c:v>
                </c:pt>
                <c:pt idx="316">
                  <c:v>39262</c:v>
                </c:pt>
                <c:pt idx="317">
                  <c:v>39265</c:v>
                </c:pt>
                <c:pt idx="318">
                  <c:v>39266</c:v>
                </c:pt>
                <c:pt idx="319">
                  <c:v>39268</c:v>
                </c:pt>
                <c:pt idx="320">
                  <c:v>39269</c:v>
                </c:pt>
                <c:pt idx="321">
                  <c:v>39272</c:v>
                </c:pt>
                <c:pt idx="322">
                  <c:v>39273</c:v>
                </c:pt>
                <c:pt idx="323">
                  <c:v>39274</c:v>
                </c:pt>
                <c:pt idx="324">
                  <c:v>39275</c:v>
                </c:pt>
                <c:pt idx="325">
                  <c:v>39276</c:v>
                </c:pt>
                <c:pt idx="326">
                  <c:v>39279</c:v>
                </c:pt>
                <c:pt idx="327">
                  <c:v>39280</c:v>
                </c:pt>
                <c:pt idx="328">
                  <c:v>39281</c:v>
                </c:pt>
                <c:pt idx="329">
                  <c:v>39282</c:v>
                </c:pt>
                <c:pt idx="330">
                  <c:v>39283</c:v>
                </c:pt>
                <c:pt idx="331">
                  <c:v>39286</c:v>
                </c:pt>
                <c:pt idx="332">
                  <c:v>39287</c:v>
                </c:pt>
                <c:pt idx="333">
                  <c:v>39289</c:v>
                </c:pt>
                <c:pt idx="334">
                  <c:v>39290</c:v>
                </c:pt>
                <c:pt idx="335">
                  <c:v>39293</c:v>
                </c:pt>
                <c:pt idx="336">
                  <c:v>39295</c:v>
                </c:pt>
                <c:pt idx="337">
                  <c:v>39296</c:v>
                </c:pt>
                <c:pt idx="338">
                  <c:v>39297</c:v>
                </c:pt>
                <c:pt idx="339">
                  <c:v>39300</c:v>
                </c:pt>
                <c:pt idx="340">
                  <c:v>39301</c:v>
                </c:pt>
                <c:pt idx="341">
                  <c:v>39303</c:v>
                </c:pt>
                <c:pt idx="342">
                  <c:v>39304</c:v>
                </c:pt>
                <c:pt idx="343">
                  <c:v>39307</c:v>
                </c:pt>
                <c:pt idx="344">
                  <c:v>39308</c:v>
                </c:pt>
                <c:pt idx="345">
                  <c:v>39309</c:v>
                </c:pt>
                <c:pt idx="346">
                  <c:v>39310</c:v>
                </c:pt>
                <c:pt idx="347">
                  <c:v>39311</c:v>
                </c:pt>
                <c:pt idx="348">
                  <c:v>39314</c:v>
                </c:pt>
                <c:pt idx="349">
                  <c:v>39315</c:v>
                </c:pt>
                <c:pt idx="350">
                  <c:v>39316</c:v>
                </c:pt>
                <c:pt idx="351">
                  <c:v>39317</c:v>
                </c:pt>
                <c:pt idx="352">
                  <c:v>39318</c:v>
                </c:pt>
                <c:pt idx="353">
                  <c:v>39322</c:v>
                </c:pt>
                <c:pt idx="354">
                  <c:v>39324</c:v>
                </c:pt>
                <c:pt idx="355">
                  <c:v>39325</c:v>
                </c:pt>
                <c:pt idx="356">
                  <c:v>39330</c:v>
                </c:pt>
                <c:pt idx="357">
                  <c:v>39331</c:v>
                </c:pt>
                <c:pt idx="358">
                  <c:v>39332</c:v>
                </c:pt>
                <c:pt idx="359">
                  <c:v>39335</c:v>
                </c:pt>
                <c:pt idx="360">
                  <c:v>39336</c:v>
                </c:pt>
                <c:pt idx="361">
                  <c:v>39337</c:v>
                </c:pt>
                <c:pt idx="362">
                  <c:v>39338</c:v>
                </c:pt>
                <c:pt idx="363">
                  <c:v>39342</c:v>
                </c:pt>
                <c:pt idx="364">
                  <c:v>39343</c:v>
                </c:pt>
                <c:pt idx="365">
                  <c:v>39344</c:v>
                </c:pt>
                <c:pt idx="366">
                  <c:v>39345</c:v>
                </c:pt>
                <c:pt idx="367">
                  <c:v>39346</c:v>
                </c:pt>
                <c:pt idx="368">
                  <c:v>39350</c:v>
                </c:pt>
                <c:pt idx="369">
                  <c:v>39351</c:v>
                </c:pt>
                <c:pt idx="370">
                  <c:v>39352</c:v>
                </c:pt>
                <c:pt idx="371">
                  <c:v>39353</c:v>
                </c:pt>
                <c:pt idx="372">
                  <c:v>39356</c:v>
                </c:pt>
                <c:pt idx="373">
                  <c:v>39358</c:v>
                </c:pt>
                <c:pt idx="374">
                  <c:v>39359</c:v>
                </c:pt>
                <c:pt idx="375">
                  <c:v>39360</c:v>
                </c:pt>
                <c:pt idx="376">
                  <c:v>39365</c:v>
                </c:pt>
                <c:pt idx="377">
                  <c:v>39366</c:v>
                </c:pt>
                <c:pt idx="378">
                  <c:v>39367</c:v>
                </c:pt>
                <c:pt idx="379">
                  <c:v>39370</c:v>
                </c:pt>
                <c:pt idx="380">
                  <c:v>39371</c:v>
                </c:pt>
                <c:pt idx="381">
                  <c:v>39373</c:v>
                </c:pt>
                <c:pt idx="382">
                  <c:v>39374</c:v>
                </c:pt>
                <c:pt idx="383">
                  <c:v>39378</c:v>
                </c:pt>
                <c:pt idx="384">
                  <c:v>39380</c:v>
                </c:pt>
                <c:pt idx="385">
                  <c:v>39381</c:v>
                </c:pt>
                <c:pt idx="386">
                  <c:v>39384</c:v>
                </c:pt>
                <c:pt idx="387">
                  <c:v>39385</c:v>
                </c:pt>
                <c:pt idx="388">
                  <c:v>39386</c:v>
                </c:pt>
                <c:pt idx="389">
                  <c:v>39387</c:v>
                </c:pt>
                <c:pt idx="390">
                  <c:v>39388</c:v>
                </c:pt>
                <c:pt idx="391">
                  <c:v>39391</c:v>
                </c:pt>
                <c:pt idx="392">
                  <c:v>39392</c:v>
                </c:pt>
                <c:pt idx="393">
                  <c:v>39394</c:v>
                </c:pt>
                <c:pt idx="394">
                  <c:v>39395</c:v>
                </c:pt>
                <c:pt idx="395">
                  <c:v>39399</c:v>
                </c:pt>
                <c:pt idx="396">
                  <c:v>39402</c:v>
                </c:pt>
                <c:pt idx="397">
                  <c:v>39405</c:v>
                </c:pt>
                <c:pt idx="398">
                  <c:v>39409</c:v>
                </c:pt>
                <c:pt idx="399">
                  <c:v>39412</c:v>
                </c:pt>
                <c:pt idx="400">
                  <c:v>39413</c:v>
                </c:pt>
                <c:pt idx="401">
                  <c:v>39414</c:v>
                </c:pt>
                <c:pt idx="402">
                  <c:v>39416</c:v>
                </c:pt>
                <c:pt idx="403">
                  <c:v>39419</c:v>
                </c:pt>
                <c:pt idx="404">
                  <c:v>39421</c:v>
                </c:pt>
                <c:pt idx="405">
                  <c:v>39423</c:v>
                </c:pt>
                <c:pt idx="406">
                  <c:v>39426</c:v>
                </c:pt>
                <c:pt idx="407">
                  <c:v>39427</c:v>
                </c:pt>
                <c:pt idx="408">
                  <c:v>39428</c:v>
                </c:pt>
                <c:pt idx="409">
                  <c:v>39429</c:v>
                </c:pt>
                <c:pt idx="410">
                  <c:v>39430</c:v>
                </c:pt>
                <c:pt idx="411">
                  <c:v>39433</c:v>
                </c:pt>
                <c:pt idx="412">
                  <c:v>39434</c:v>
                </c:pt>
                <c:pt idx="413">
                  <c:v>39435</c:v>
                </c:pt>
                <c:pt idx="414">
                  <c:v>39436</c:v>
                </c:pt>
                <c:pt idx="415">
                  <c:v>39440</c:v>
                </c:pt>
                <c:pt idx="416">
                  <c:v>39443</c:v>
                </c:pt>
                <c:pt idx="417">
                  <c:v>39447</c:v>
                </c:pt>
                <c:pt idx="418">
                  <c:v>39449</c:v>
                </c:pt>
                <c:pt idx="419">
                  <c:v>39451</c:v>
                </c:pt>
                <c:pt idx="420">
                  <c:v>39454</c:v>
                </c:pt>
                <c:pt idx="421">
                  <c:v>39455</c:v>
                </c:pt>
                <c:pt idx="422">
                  <c:v>39456</c:v>
                </c:pt>
                <c:pt idx="423">
                  <c:v>39457</c:v>
                </c:pt>
                <c:pt idx="424">
                  <c:v>39461</c:v>
                </c:pt>
                <c:pt idx="425">
                  <c:v>39462</c:v>
                </c:pt>
                <c:pt idx="426">
                  <c:v>39463</c:v>
                </c:pt>
                <c:pt idx="427">
                  <c:v>39464</c:v>
                </c:pt>
                <c:pt idx="428">
                  <c:v>39465</c:v>
                </c:pt>
                <c:pt idx="429">
                  <c:v>39469</c:v>
                </c:pt>
                <c:pt idx="430">
                  <c:v>39471</c:v>
                </c:pt>
                <c:pt idx="431">
                  <c:v>39472</c:v>
                </c:pt>
                <c:pt idx="432">
                  <c:v>39476</c:v>
                </c:pt>
                <c:pt idx="433">
                  <c:v>39477</c:v>
                </c:pt>
                <c:pt idx="434">
                  <c:v>39479</c:v>
                </c:pt>
                <c:pt idx="435">
                  <c:v>39482</c:v>
                </c:pt>
                <c:pt idx="436">
                  <c:v>39483</c:v>
                </c:pt>
                <c:pt idx="437">
                  <c:v>39484</c:v>
                </c:pt>
                <c:pt idx="438">
                  <c:v>39485</c:v>
                </c:pt>
                <c:pt idx="439">
                  <c:v>39486</c:v>
                </c:pt>
                <c:pt idx="440">
                  <c:v>39489</c:v>
                </c:pt>
                <c:pt idx="441">
                  <c:v>39490</c:v>
                </c:pt>
                <c:pt idx="442">
                  <c:v>39492</c:v>
                </c:pt>
                <c:pt idx="443">
                  <c:v>39493</c:v>
                </c:pt>
                <c:pt idx="444">
                  <c:v>39498</c:v>
                </c:pt>
                <c:pt idx="445">
                  <c:v>39499</c:v>
                </c:pt>
                <c:pt idx="446">
                  <c:v>39500</c:v>
                </c:pt>
                <c:pt idx="447">
                  <c:v>39503</c:v>
                </c:pt>
                <c:pt idx="448">
                  <c:v>39504</c:v>
                </c:pt>
                <c:pt idx="449">
                  <c:v>39505</c:v>
                </c:pt>
                <c:pt idx="450">
                  <c:v>39506</c:v>
                </c:pt>
                <c:pt idx="451">
                  <c:v>39507</c:v>
                </c:pt>
                <c:pt idx="452">
                  <c:v>39510</c:v>
                </c:pt>
                <c:pt idx="453">
                  <c:v>39511</c:v>
                </c:pt>
                <c:pt idx="454">
                  <c:v>39512</c:v>
                </c:pt>
                <c:pt idx="455">
                  <c:v>39513</c:v>
                </c:pt>
                <c:pt idx="456">
                  <c:v>39514</c:v>
                </c:pt>
                <c:pt idx="457">
                  <c:v>39517</c:v>
                </c:pt>
                <c:pt idx="458">
                  <c:v>39518</c:v>
                </c:pt>
                <c:pt idx="459">
                  <c:v>39519</c:v>
                </c:pt>
                <c:pt idx="460">
                  <c:v>39520</c:v>
                </c:pt>
                <c:pt idx="461">
                  <c:v>39521</c:v>
                </c:pt>
                <c:pt idx="462">
                  <c:v>39524</c:v>
                </c:pt>
                <c:pt idx="463">
                  <c:v>39525</c:v>
                </c:pt>
                <c:pt idx="464">
                  <c:v>39526</c:v>
                </c:pt>
                <c:pt idx="465">
                  <c:v>39527</c:v>
                </c:pt>
                <c:pt idx="466">
                  <c:v>39531</c:v>
                </c:pt>
                <c:pt idx="467">
                  <c:v>39532</c:v>
                </c:pt>
                <c:pt idx="468">
                  <c:v>39533</c:v>
                </c:pt>
                <c:pt idx="469">
                  <c:v>39534</c:v>
                </c:pt>
                <c:pt idx="470">
                  <c:v>39535</c:v>
                </c:pt>
                <c:pt idx="471">
                  <c:v>39538</c:v>
                </c:pt>
                <c:pt idx="472">
                  <c:v>39539</c:v>
                </c:pt>
                <c:pt idx="473">
                  <c:v>39540</c:v>
                </c:pt>
                <c:pt idx="474">
                  <c:v>39541</c:v>
                </c:pt>
                <c:pt idx="475">
                  <c:v>39542</c:v>
                </c:pt>
                <c:pt idx="476">
                  <c:v>39545</c:v>
                </c:pt>
                <c:pt idx="477">
                  <c:v>39546</c:v>
                </c:pt>
                <c:pt idx="478">
                  <c:v>39547</c:v>
                </c:pt>
                <c:pt idx="479">
                  <c:v>39548</c:v>
                </c:pt>
                <c:pt idx="480">
                  <c:v>39549</c:v>
                </c:pt>
                <c:pt idx="481">
                  <c:v>39553</c:v>
                </c:pt>
                <c:pt idx="482">
                  <c:v>39554</c:v>
                </c:pt>
                <c:pt idx="483">
                  <c:v>39555</c:v>
                </c:pt>
                <c:pt idx="484">
                  <c:v>39556</c:v>
                </c:pt>
                <c:pt idx="485">
                  <c:v>39559</c:v>
                </c:pt>
                <c:pt idx="486">
                  <c:v>39560</c:v>
                </c:pt>
                <c:pt idx="487">
                  <c:v>39561</c:v>
                </c:pt>
                <c:pt idx="488">
                  <c:v>39562</c:v>
                </c:pt>
                <c:pt idx="489">
                  <c:v>39563</c:v>
                </c:pt>
                <c:pt idx="490">
                  <c:v>39566</c:v>
                </c:pt>
                <c:pt idx="491">
                  <c:v>39567</c:v>
                </c:pt>
                <c:pt idx="492">
                  <c:v>39568</c:v>
                </c:pt>
                <c:pt idx="493">
                  <c:v>39569</c:v>
                </c:pt>
                <c:pt idx="494">
                  <c:v>39570</c:v>
                </c:pt>
                <c:pt idx="495">
                  <c:v>39573</c:v>
                </c:pt>
                <c:pt idx="496">
                  <c:v>39574</c:v>
                </c:pt>
                <c:pt idx="497">
                  <c:v>39575</c:v>
                </c:pt>
                <c:pt idx="498">
                  <c:v>39576</c:v>
                </c:pt>
                <c:pt idx="499">
                  <c:v>39577</c:v>
                </c:pt>
                <c:pt idx="500">
                  <c:v>39580</c:v>
                </c:pt>
                <c:pt idx="501">
                  <c:v>39581</c:v>
                </c:pt>
                <c:pt idx="502">
                  <c:v>39583</c:v>
                </c:pt>
                <c:pt idx="503">
                  <c:v>39584</c:v>
                </c:pt>
                <c:pt idx="504">
                  <c:v>39587</c:v>
                </c:pt>
                <c:pt idx="505">
                  <c:v>39588</c:v>
                </c:pt>
                <c:pt idx="506">
                  <c:v>39589</c:v>
                </c:pt>
                <c:pt idx="507">
                  <c:v>39590</c:v>
                </c:pt>
                <c:pt idx="508">
                  <c:v>39591</c:v>
                </c:pt>
                <c:pt idx="509">
                  <c:v>39595</c:v>
                </c:pt>
                <c:pt idx="510">
                  <c:v>39596</c:v>
                </c:pt>
                <c:pt idx="511">
                  <c:v>39597</c:v>
                </c:pt>
                <c:pt idx="512">
                  <c:v>39598</c:v>
                </c:pt>
                <c:pt idx="513">
                  <c:v>39601</c:v>
                </c:pt>
                <c:pt idx="514">
                  <c:v>39602</c:v>
                </c:pt>
                <c:pt idx="515">
                  <c:v>39603</c:v>
                </c:pt>
                <c:pt idx="516">
                  <c:v>39604</c:v>
                </c:pt>
                <c:pt idx="517">
                  <c:v>39605</c:v>
                </c:pt>
                <c:pt idx="518">
                  <c:v>39608</c:v>
                </c:pt>
                <c:pt idx="519">
                  <c:v>39609</c:v>
                </c:pt>
                <c:pt idx="520">
                  <c:v>39610</c:v>
                </c:pt>
                <c:pt idx="521">
                  <c:v>39612</c:v>
                </c:pt>
                <c:pt idx="522">
                  <c:v>39615</c:v>
                </c:pt>
                <c:pt idx="523">
                  <c:v>39616</c:v>
                </c:pt>
                <c:pt idx="524">
                  <c:v>39617</c:v>
                </c:pt>
                <c:pt idx="525">
                  <c:v>39618</c:v>
                </c:pt>
                <c:pt idx="526">
                  <c:v>39619</c:v>
                </c:pt>
                <c:pt idx="527">
                  <c:v>39622</c:v>
                </c:pt>
                <c:pt idx="528">
                  <c:v>39623</c:v>
                </c:pt>
                <c:pt idx="529">
                  <c:v>39624</c:v>
                </c:pt>
                <c:pt idx="530">
                  <c:v>39625</c:v>
                </c:pt>
                <c:pt idx="531">
                  <c:v>39626</c:v>
                </c:pt>
                <c:pt idx="532">
                  <c:v>39629</c:v>
                </c:pt>
                <c:pt idx="533">
                  <c:v>39630</c:v>
                </c:pt>
                <c:pt idx="534">
                  <c:v>39631</c:v>
                </c:pt>
                <c:pt idx="535">
                  <c:v>39632</c:v>
                </c:pt>
                <c:pt idx="536">
                  <c:v>39636</c:v>
                </c:pt>
                <c:pt idx="537">
                  <c:v>39637</c:v>
                </c:pt>
                <c:pt idx="538">
                  <c:v>39638</c:v>
                </c:pt>
                <c:pt idx="539">
                  <c:v>39639</c:v>
                </c:pt>
                <c:pt idx="540">
                  <c:v>39640</c:v>
                </c:pt>
                <c:pt idx="541">
                  <c:v>39643</c:v>
                </c:pt>
                <c:pt idx="542">
                  <c:v>39644</c:v>
                </c:pt>
                <c:pt idx="543">
                  <c:v>39645</c:v>
                </c:pt>
                <c:pt idx="544">
                  <c:v>39646</c:v>
                </c:pt>
                <c:pt idx="545">
                  <c:v>39647</c:v>
                </c:pt>
                <c:pt idx="546">
                  <c:v>39650</c:v>
                </c:pt>
                <c:pt idx="547">
                  <c:v>39651</c:v>
                </c:pt>
                <c:pt idx="548">
                  <c:v>39652</c:v>
                </c:pt>
                <c:pt idx="549">
                  <c:v>39653</c:v>
                </c:pt>
                <c:pt idx="550">
                  <c:v>39654</c:v>
                </c:pt>
                <c:pt idx="551">
                  <c:v>39657</c:v>
                </c:pt>
                <c:pt idx="552">
                  <c:v>39658</c:v>
                </c:pt>
                <c:pt idx="553">
                  <c:v>39659</c:v>
                </c:pt>
                <c:pt idx="554">
                  <c:v>39660</c:v>
                </c:pt>
                <c:pt idx="555">
                  <c:v>39661</c:v>
                </c:pt>
                <c:pt idx="556">
                  <c:v>39664</c:v>
                </c:pt>
                <c:pt idx="557">
                  <c:v>39665</c:v>
                </c:pt>
                <c:pt idx="558">
                  <c:v>39666</c:v>
                </c:pt>
                <c:pt idx="559">
                  <c:v>39667</c:v>
                </c:pt>
                <c:pt idx="560">
                  <c:v>39671</c:v>
                </c:pt>
                <c:pt idx="561">
                  <c:v>39672</c:v>
                </c:pt>
                <c:pt idx="562">
                  <c:v>39673</c:v>
                </c:pt>
                <c:pt idx="563">
                  <c:v>39674</c:v>
                </c:pt>
                <c:pt idx="564">
                  <c:v>39675</c:v>
                </c:pt>
                <c:pt idx="565">
                  <c:v>39678</c:v>
                </c:pt>
                <c:pt idx="566">
                  <c:v>39679</c:v>
                </c:pt>
                <c:pt idx="567">
                  <c:v>39680</c:v>
                </c:pt>
                <c:pt idx="568">
                  <c:v>39681</c:v>
                </c:pt>
                <c:pt idx="569">
                  <c:v>39682</c:v>
                </c:pt>
                <c:pt idx="570">
                  <c:v>39685</c:v>
                </c:pt>
                <c:pt idx="571">
                  <c:v>39686</c:v>
                </c:pt>
                <c:pt idx="572">
                  <c:v>39687</c:v>
                </c:pt>
                <c:pt idx="573">
                  <c:v>39688</c:v>
                </c:pt>
                <c:pt idx="574">
                  <c:v>39689</c:v>
                </c:pt>
                <c:pt idx="575">
                  <c:v>39693</c:v>
                </c:pt>
                <c:pt idx="576">
                  <c:v>39694</c:v>
                </c:pt>
                <c:pt idx="577">
                  <c:v>39695</c:v>
                </c:pt>
                <c:pt idx="578">
                  <c:v>39696</c:v>
                </c:pt>
                <c:pt idx="579">
                  <c:v>39699</c:v>
                </c:pt>
                <c:pt idx="580">
                  <c:v>39700</c:v>
                </c:pt>
                <c:pt idx="581">
                  <c:v>39701</c:v>
                </c:pt>
                <c:pt idx="582">
                  <c:v>39702</c:v>
                </c:pt>
                <c:pt idx="583">
                  <c:v>39703</c:v>
                </c:pt>
                <c:pt idx="584">
                  <c:v>39706</c:v>
                </c:pt>
                <c:pt idx="585">
                  <c:v>39708</c:v>
                </c:pt>
                <c:pt idx="586">
                  <c:v>39709</c:v>
                </c:pt>
                <c:pt idx="587">
                  <c:v>39710</c:v>
                </c:pt>
                <c:pt idx="588">
                  <c:v>39713</c:v>
                </c:pt>
                <c:pt idx="589">
                  <c:v>39714</c:v>
                </c:pt>
                <c:pt idx="590">
                  <c:v>39716</c:v>
                </c:pt>
                <c:pt idx="591">
                  <c:v>39720</c:v>
                </c:pt>
                <c:pt idx="592">
                  <c:v>39721</c:v>
                </c:pt>
                <c:pt idx="593">
                  <c:v>39722</c:v>
                </c:pt>
                <c:pt idx="594">
                  <c:v>39724</c:v>
                </c:pt>
                <c:pt idx="595">
                  <c:v>39727</c:v>
                </c:pt>
                <c:pt idx="596">
                  <c:v>39728</c:v>
                </c:pt>
                <c:pt idx="597">
                  <c:v>39729</c:v>
                </c:pt>
                <c:pt idx="598">
                  <c:v>39730</c:v>
                </c:pt>
                <c:pt idx="599">
                  <c:v>39731</c:v>
                </c:pt>
                <c:pt idx="600">
                  <c:v>39735</c:v>
                </c:pt>
                <c:pt idx="601">
                  <c:v>39736</c:v>
                </c:pt>
                <c:pt idx="602">
                  <c:v>39737</c:v>
                </c:pt>
                <c:pt idx="603">
                  <c:v>39738</c:v>
                </c:pt>
                <c:pt idx="604">
                  <c:v>39741</c:v>
                </c:pt>
                <c:pt idx="605">
                  <c:v>39742</c:v>
                </c:pt>
                <c:pt idx="606">
                  <c:v>39743</c:v>
                </c:pt>
                <c:pt idx="607">
                  <c:v>39744</c:v>
                </c:pt>
                <c:pt idx="608">
                  <c:v>39745</c:v>
                </c:pt>
                <c:pt idx="609">
                  <c:v>39748</c:v>
                </c:pt>
                <c:pt idx="610">
                  <c:v>39749</c:v>
                </c:pt>
                <c:pt idx="611">
                  <c:v>39750</c:v>
                </c:pt>
                <c:pt idx="612">
                  <c:v>39751</c:v>
                </c:pt>
                <c:pt idx="613">
                  <c:v>39752</c:v>
                </c:pt>
                <c:pt idx="614">
                  <c:v>39755</c:v>
                </c:pt>
                <c:pt idx="615">
                  <c:v>39756</c:v>
                </c:pt>
                <c:pt idx="616">
                  <c:v>39757</c:v>
                </c:pt>
                <c:pt idx="617">
                  <c:v>39758</c:v>
                </c:pt>
                <c:pt idx="618">
                  <c:v>39759</c:v>
                </c:pt>
                <c:pt idx="619">
                  <c:v>39762</c:v>
                </c:pt>
                <c:pt idx="620">
                  <c:v>39764</c:v>
                </c:pt>
                <c:pt idx="621">
                  <c:v>39765</c:v>
                </c:pt>
                <c:pt idx="622">
                  <c:v>39766</c:v>
                </c:pt>
                <c:pt idx="623">
                  <c:v>39769</c:v>
                </c:pt>
                <c:pt idx="624">
                  <c:v>39770</c:v>
                </c:pt>
                <c:pt idx="625">
                  <c:v>39771</c:v>
                </c:pt>
                <c:pt idx="626">
                  <c:v>39772</c:v>
                </c:pt>
                <c:pt idx="627">
                  <c:v>39773</c:v>
                </c:pt>
                <c:pt idx="628">
                  <c:v>39776</c:v>
                </c:pt>
                <c:pt idx="629">
                  <c:v>39777</c:v>
                </c:pt>
                <c:pt idx="630">
                  <c:v>39780</c:v>
                </c:pt>
                <c:pt idx="631">
                  <c:v>39783</c:v>
                </c:pt>
                <c:pt idx="632">
                  <c:v>39784</c:v>
                </c:pt>
                <c:pt idx="633">
                  <c:v>39785</c:v>
                </c:pt>
                <c:pt idx="634">
                  <c:v>39786</c:v>
                </c:pt>
                <c:pt idx="635">
                  <c:v>39787</c:v>
                </c:pt>
                <c:pt idx="636">
                  <c:v>39790</c:v>
                </c:pt>
                <c:pt idx="637">
                  <c:v>39791</c:v>
                </c:pt>
                <c:pt idx="638">
                  <c:v>39792</c:v>
                </c:pt>
                <c:pt idx="639">
                  <c:v>39793</c:v>
                </c:pt>
                <c:pt idx="640">
                  <c:v>39794</c:v>
                </c:pt>
                <c:pt idx="641">
                  <c:v>39797</c:v>
                </c:pt>
                <c:pt idx="642">
                  <c:v>39798</c:v>
                </c:pt>
                <c:pt idx="643">
                  <c:v>39799</c:v>
                </c:pt>
                <c:pt idx="644">
                  <c:v>39800</c:v>
                </c:pt>
                <c:pt idx="645">
                  <c:v>39801</c:v>
                </c:pt>
                <c:pt idx="646">
                  <c:v>39805</c:v>
                </c:pt>
                <c:pt idx="647">
                  <c:v>39812</c:v>
                </c:pt>
                <c:pt idx="648">
                  <c:v>39815</c:v>
                </c:pt>
                <c:pt idx="649">
                  <c:v>39818</c:v>
                </c:pt>
                <c:pt idx="650">
                  <c:v>39819</c:v>
                </c:pt>
                <c:pt idx="651">
                  <c:v>39820</c:v>
                </c:pt>
                <c:pt idx="652">
                  <c:v>39821</c:v>
                </c:pt>
                <c:pt idx="653">
                  <c:v>39822</c:v>
                </c:pt>
                <c:pt idx="654">
                  <c:v>39825</c:v>
                </c:pt>
                <c:pt idx="655">
                  <c:v>39826</c:v>
                </c:pt>
                <c:pt idx="656">
                  <c:v>39827</c:v>
                </c:pt>
                <c:pt idx="657">
                  <c:v>39828</c:v>
                </c:pt>
                <c:pt idx="658">
                  <c:v>39829</c:v>
                </c:pt>
                <c:pt idx="659">
                  <c:v>39836</c:v>
                </c:pt>
                <c:pt idx="660">
                  <c:v>39839</c:v>
                </c:pt>
                <c:pt idx="661">
                  <c:v>39841</c:v>
                </c:pt>
                <c:pt idx="662">
                  <c:v>39842</c:v>
                </c:pt>
                <c:pt idx="663">
                  <c:v>39843</c:v>
                </c:pt>
                <c:pt idx="664">
                  <c:v>39846</c:v>
                </c:pt>
                <c:pt idx="665">
                  <c:v>39847</c:v>
                </c:pt>
                <c:pt idx="666">
                  <c:v>39848</c:v>
                </c:pt>
                <c:pt idx="667">
                  <c:v>39849</c:v>
                </c:pt>
                <c:pt idx="668">
                  <c:v>39850</c:v>
                </c:pt>
                <c:pt idx="669">
                  <c:v>39853</c:v>
                </c:pt>
                <c:pt idx="670">
                  <c:v>39854</c:v>
                </c:pt>
                <c:pt idx="671">
                  <c:v>39855</c:v>
                </c:pt>
                <c:pt idx="672">
                  <c:v>39856</c:v>
                </c:pt>
                <c:pt idx="673">
                  <c:v>39857</c:v>
                </c:pt>
                <c:pt idx="674">
                  <c:v>39861</c:v>
                </c:pt>
                <c:pt idx="675">
                  <c:v>39862</c:v>
                </c:pt>
                <c:pt idx="676">
                  <c:v>39863</c:v>
                </c:pt>
                <c:pt idx="677">
                  <c:v>39864</c:v>
                </c:pt>
                <c:pt idx="678">
                  <c:v>39867</c:v>
                </c:pt>
                <c:pt idx="679">
                  <c:v>39868</c:v>
                </c:pt>
                <c:pt idx="680">
                  <c:v>39869</c:v>
                </c:pt>
                <c:pt idx="681">
                  <c:v>39870</c:v>
                </c:pt>
                <c:pt idx="682">
                  <c:v>39871</c:v>
                </c:pt>
                <c:pt idx="683">
                  <c:v>39874</c:v>
                </c:pt>
                <c:pt idx="684">
                  <c:v>39875</c:v>
                </c:pt>
                <c:pt idx="685">
                  <c:v>39876</c:v>
                </c:pt>
                <c:pt idx="686">
                  <c:v>39877</c:v>
                </c:pt>
                <c:pt idx="687">
                  <c:v>39878</c:v>
                </c:pt>
                <c:pt idx="688">
                  <c:v>39881</c:v>
                </c:pt>
                <c:pt idx="689">
                  <c:v>39882</c:v>
                </c:pt>
                <c:pt idx="690">
                  <c:v>39883</c:v>
                </c:pt>
                <c:pt idx="691">
                  <c:v>39884</c:v>
                </c:pt>
                <c:pt idx="692">
                  <c:v>39885</c:v>
                </c:pt>
                <c:pt idx="693">
                  <c:v>39888</c:v>
                </c:pt>
                <c:pt idx="694">
                  <c:v>39889</c:v>
                </c:pt>
                <c:pt idx="695">
                  <c:v>39890</c:v>
                </c:pt>
                <c:pt idx="696">
                  <c:v>39891</c:v>
                </c:pt>
                <c:pt idx="697">
                  <c:v>39892</c:v>
                </c:pt>
                <c:pt idx="698">
                  <c:v>39895</c:v>
                </c:pt>
                <c:pt idx="699">
                  <c:v>39896</c:v>
                </c:pt>
                <c:pt idx="700">
                  <c:v>39897</c:v>
                </c:pt>
                <c:pt idx="701">
                  <c:v>39902</c:v>
                </c:pt>
                <c:pt idx="702">
                  <c:v>39903</c:v>
                </c:pt>
                <c:pt idx="703">
                  <c:v>39904</c:v>
                </c:pt>
                <c:pt idx="704">
                  <c:v>39905</c:v>
                </c:pt>
                <c:pt idx="705">
                  <c:v>39906</c:v>
                </c:pt>
                <c:pt idx="706">
                  <c:v>39909</c:v>
                </c:pt>
                <c:pt idx="707">
                  <c:v>39910</c:v>
                </c:pt>
                <c:pt idx="708">
                  <c:v>39911</c:v>
                </c:pt>
                <c:pt idx="709">
                  <c:v>39912</c:v>
                </c:pt>
                <c:pt idx="710">
                  <c:v>39916</c:v>
                </c:pt>
                <c:pt idx="711">
                  <c:v>39917</c:v>
                </c:pt>
                <c:pt idx="712">
                  <c:v>39918</c:v>
                </c:pt>
                <c:pt idx="713">
                  <c:v>39919</c:v>
                </c:pt>
                <c:pt idx="714">
                  <c:v>39920</c:v>
                </c:pt>
                <c:pt idx="715">
                  <c:v>39923</c:v>
                </c:pt>
                <c:pt idx="716">
                  <c:v>39924</c:v>
                </c:pt>
                <c:pt idx="717">
                  <c:v>39925</c:v>
                </c:pt>
                <c:pt idx="718">
                  <c:v>39926</c:v>
                </c:pt>
                <c:pt idx="719">
                  <c:v>39927</c:v>
                </c:pt>
                <c:pt idx="720">
                  <c:v>39930</c:v>
                </c:pt>
                <c:pt idx="721">
                  <c:v>39931</c:v>
                </c:pt>
                <c:pt idx="722">
                  <c:v>39932</c:v>
                </c:pt>
                <c:pt idx="723">
                  <c:v>39933</c:v>
                </c:pt>
                <c:pt idx="724">
                  <c:v>39934</c:v>
                </c:pt>
                <c:pt idx="725">
                  <c:v>39937</c:v>
                </c:pt>
                <c:pt idx="726">
                  <c:v>39938</c:v>
                </c:pt>
                <c:pt idx="727">
                  <c:v>39939</c:v>
                </c:pt>
                <c:pt idx="728">
                  <c:v>39940</c:v>
                </c:pt>
                <c:pt idx="729">
                  <c:v>39941</c:v>
                </c:pt>
                <c:pt idx="730">
                  <c:v>39944</c:v>
                </c:pt>
                <c:pt idx="731">
                  <c:v>39945</c:v>
                </c:pt>
                <c:pt idx="732">
                  <c:v>39946</c:v>
                </c:pt>
                <c:pt idx="733">
                  <c:v>39947</c:v>
                </c:pt>
                <c:pt idx="734">
                  <c:v>39948</c:v>
                </c:pt>
                <c:pt idx="735">
                  <c:v>39951</c:v>
                </c:pt>
                <c:pt idx="736">
                  <c:v>39952</c:v>
                </c:pt>
                <c:pt idx="737">
                  <c:v>39953</c:v>
                </c:pt>
                <c:pt idx="738">
                  <c:v>39954</c:v>
                </c:pt>
                <c:pt idx="739">
                  <c:v>39955</c:v>
                </c:pt>
                <c:pt idx="740">
                  <c:v>39959</c:v>
                </c:pt>
                <c:pt idx="741">
                  <c:v>39960</c:v>
                </c:pt>
                <c:pt idx="742">
                  <c:v>39961</c:v>
                </c:pt>
                <c:pt idx="743">
                  <c:v>39962</c:v>
                </c:pt>
                <c:pt idx="744">
                  <c:v>39965</c:v>
                </c:pt>
                <c:pt idx="745">
                  <c:v>39966</c:v>
                </c:pt>
                <c:pt idx="746">
                  <c:v>39967</c:v>
                </c:pt>
                <c:pt idx="747">
                  <c:v>39968</c:v>
                </c:pt>
                <c:pt idx="748">
                  <c:v>39969</c:v>
                </c:pt>
                <c:pt idx="749">
                  <c:v>39973</c:v>
                </c:pt>
                <c:pt idx="750">
                  <c:v>39974</c:v>
                </c:pt>
                <c:pt idx="751">
                  <c:v>39975</c:v>
                </c:pt>
                <c:pt idx="752">
                  <c:v>39976</c:v>
                </c:pt>
                <c:pt idx="753">
                  <c:v>39979</c:v>
                </c:pt>
                <c:pt idx="754">
                  <c:v>39980</c:v>
                </c:pt>
                <c:pt idx="755">
                  <c:v>39981</c:v>
                </c:pt>
                <c:pt idx="756">
                  <c:v>39982</c:v>
                </c:pt>
                <c:pt idx="757">
                  <c:v>39983</c:v>
                </c:pt>
                <c:pt idx="758">
                  <c:v>39986</c:v>
                </c:pt>
                <c:pt idx="759">
                  <c:v>39987</c:v>
                </c:pt>
                <c:pt idx="760">
                  <c:v>39988</c:v>
                </c:pt>
                <c:pt idx="761">
                  <c:v>39989</c:v>
                </c:pt>
                <c:pt idx="762">
                  <c:v>39990</c:v>
                </c:pt>
                <c:pt idx="763">
                  <c:v>39993</c:v>
                </c:pt>
                <c:pt idx="764">
                  <c:v>39994</c:v>
                </c:pt>
                <c:pt idx="765">
                  <c:v>39995</c:v>
                </c:pt>
                <c:pt idx="766">
                  <c:v>39996</c:v>
                </c:pt>
                <c:pt idx="767">
                  <c:v>40000</c:v>
                </c:pt>
                <c:pt idx="768">
                  <c:v>40001</c:v>
                </c:pt>
                <c:pt idx="769">
                  <c:v>40002</c:v>
                </c:pt>
                <c:pt idx="770">
                  <c:v>40003</c:v>
                </c:pt>
                <c:pt idx="771">
                  <c:v>40004</c:v>
                </c:pt>
                <c:pt idx="772">
                  <c:v>40007</c:v>
                </c:pt>
                <c:pt idx="773">
                  <c:v>40008</c:v>
                </c:pt>
                <c:pt idx="774">
                  <c:v>40010</c:v>
                </c:pt>
                <c:pt idx="775">
                  <c:v>40011</c:v>
                </c:pt>
                <c:pt idx="776">
                  <c:v>40014</c:v>
                </c:pt>
                <c:pt idx="777">
                  <c:v>40015</c:v>
                </c:pt>
                <c:pt idx="778">
                  <c:v>40016</c:v>
                </c:pt>
                <c:pt idx="779">
                  <c:v>40017</c:v>
                </c:pt>
                <c:pt idx="780">
                  <c:v>40018</c:v>
                </c:pt>
                <c:pt idx="781">
                  <c:v>40021</c:v>
                </c:pt>
                <c:pt idx="782">
                  <c:v>40022</c:v>
                </c:pt>
                <c:pt idx="783">
                  <c:v>40023</c:v>
                </c:pt>
                <c:pt idx="784">
                  <c:v>40024</c:v>
                </c:pt>
                <c:pt idx="785">
                  <c:v>40025</c:v>
                </c:pt>
                <c:pt idx="786">
                  <c:v>40028</c:v>
                </c:pt>
                <c:pt idx="787">
                  <c:v>40029</c:v>
                </c:pt>
                <c:pt idx="788">
                  <c:v>40030</c:v>
                </c:pt>
                <c:pt idx="789">
                  <c:v>40031</c:v>
                </c:pt>
                <c:pt idx="790">
                  <c:v>40032</c:v>
                </c:pt>
                <c:pt idx="791">
                  <c:v>40035</c:v>
                </c:pt>
                <c:pt idx="792">
                  <c:v>40036</c:v>
                </c:pt>
                <c:pt idx="793">
                  <c:v>40037</c:v>
                </c:pt>
                <c:pt idx="794">
                  <c:v>40038</c:v>
                </c:pt>
                <c:pt idx="795">
                  <c:v>40039</c:v>
                </c:pt>
                <c:pt idx="796">
                  <c:v>40042</c:v>
                </c:pt>
                <c:pt idx="797">
                  <c:v>40043</c:v>
                </c:pt>
                <c:pt idx="798">
                  <c:v>40044</c:v>
                </c:pt>
                <c:pt idx="799">
                  <c:v>40045</c:v>
                </c:pt>
                <c:pt idx="800">
                  <c:v>40046</c:v>
                </c:pt>
                <c:pt idx="801">
                  <c:v>40049</c:v>
                </c:pt>
                <c:pt idx="802">
                  <c:v>40050</c:v>
                </c:pt>
                <c:pt idx="803">
                  <c:v>40051</c:v>
                </c:pt>
                <c:pt idx="804">
                  <c:v>40052</c:v>
                </c:pt>
                <c:pt idx="805">
                  <c:v>40053</c:v>
                </c:pt>
                <c:pt idx="806">
                  <c:v>40056</c:v>
                </c:pt>
                <c:pt idx="807">
                  <c:v>40057</c:v>
                </c:pt>
                <c:pt idx="808">
                  <c:v>40058</c:v>
                </c:pt>
                <c:pt idx="809">
                  <c:v>40059</c:v>
                </c:pt>
                <c:pt idx="810">
                  <c:v>40060</c:v>
                </c:pt>
                <c:pt idx="811">
                  <c:v>40064</c:v>
                </c:pt>
                <c:pt idx="812">
                  <c:v>40065</c:v>
                </c:pt>
                <c:pt idx="813">
                  <c:v>40066</c:v>
                </c:pt>
                <c:pt idx="814">
                  <c:v>40067</c:v>
                </c:pt>
                <c:pt idx="815">
                  <c:v>40070</c:v>
                </c:pt>
                <c:pt idx="816">
                  <c:v>40071</c:v>
                </c:pt>
                <c:pt idx="817">
                  <c:v>40072</c:v>
                </c:pt>
                <c:pt idx="818">
                  <c:v>40073</c:v>
                </c:pt>
                <c:pt idx="819">
                  <c:v>40074</c:v>
                </c:pt>
                <c:pt idx="820">
                  <c:v>40077</c:v>
                </c:pt>
                <c:pt idx="821">
                  <c:v>40078</c:v>
                </c:pt>
                <c:pt idx="822">
                  <c:v>40079</c:v>
                </c:pt>
                <c:pt idx="823">
                  <c:v>40080</c:v>
                </c:pt>
                <c:pt idx="824">
                  <c:v>40081</c:v>
                </c:pt>
                <c:pt idx="825">
                  <c:v>40084</c:v>
                </c:pt>
                <c:pt idx="826">
                  <c:v>40085</c:v>
                </c:pt>
                <c:pt idx="827">
                  <c:v>40086</c:v>
                </c:pt>
                <c:pt idx="828">
                  <c:v>40087</c:v>
                </c:pt>
                <c:pt idx="829">
                  <c:v>40088</c:v>
                </c:pt>
                <c:pt idx="830">
                  <c:v>40091</c:v>
                </c:pt>
                <c:pt idx="831">
                  <c:v>40092</c:v>
                </c:pt>
                <c:pt idx="832">
                  <c:v>40093</c:v>
                </c:pt>
                <c:pt idx="833">
                  <c:v>40094</c:v>
                </c:pt>
                <c:pt idx="834">
                  <c:v>40095</c:v>
                </c:pt>
                <c:pt idx="835">
                  <c:v>40099</c:v>
                </c:pt>
                <c:pt idx="836">
                  <c:v>40100</c:v>
                </c:pt>
                <c:pt idx="837">
                  <c:v>40101</c:v>
                </c:pt>
                <c:pt idx="838">
                  <c:v>40102</c:v>
                </c:pt>
                <c:pt idx="839">
                  <c:v>40105</c:v>
                </c:pt>
                <c:pt idx="840">
                  <c:v>40106</c:v>
                </c:pt>
                <c:pt idx="841">
                  <c:v>40107</c:v>
                </c:pt>
                <c:pt idx="842">
                  <c:v>40108</c:v>
                </c:pt>
                <c:pt idx="843">
                  <c:v>40109</c:v>
                </c:pt>
                <c:pt idx="844">
                  <c:v>40115</c:v>
                </c:pt>
                <c:pt idx="845">
                  <c:v>40116</c:v>
                </c:pt>
                <c:pt idx="846">
                  <c:v>40119</c:v>
                </c:pt>
                <c:pt idx="847">
                  <c:v>40120</c:v>
                </c:pt>
                <c:pt idx="848">
                  <c:v>40121</c:v>
                </c:pt>
                <c:pt idx="849">
                  <c:v>40122</c:v>
                </c:pt>
                <c:pt idx="850">
                  <c:v>40123</c:v>
                </c:pt>
                <c:pt idx="851">
                  <c:v>40126</c:v>
                </c:pt>
                <c:pt idx="852">
                  <c:v>40127</c:v>
                </c:pt>
                <c:pt idx="853">
                  <c:v>40129</c:v>
                </c:pt>
                <c:pt idx="854">
                  <c:v>40130</c:v>
                </c:pt>
                <c:pt idx="855">
                  <c:v>40133</c:v>
                </c:pt>
                <c:pt idx="856">
                  <c:v>40134</c:v>
                </c:pt>
                <c:pt idx="857">
                  <c:v>40135</c:v>
                </c:pt>
                <c:pt idx="858">
                  <c:v>40136</c:v>
                </c:pt>
                <c:pt idx="859">
                  <c:v>40137</c:v>
                </c:pt>
                <c:pt idx="860">
                  <c:v>40144</c:v>
                </c:pt>
                <c:pt idx="861">
                  <c:v>40147</c:v>
                </c:pt>
                <c:pt idx="862">
                  <c:v>40148</c:v>
                </c:pt>
                <c:pt idx="863">
                  <c:v>40149</c:v>
                </c:pt>
                <c:pt idx="864">
                  <c:v>40150</c:v>
                </c:pt>
                <c:pt idx="865">
                  <c:v>40155</c:v>
                </c:pt>
                <c:pt idx="866">
                  <c:v>40156</c:v>
                </c:pt>
                <c:pt idx="867">
                  <c:v>40157</c:v>
                </c:pt>
                <c:pt idx="868">
                  <c:v>40158</c:v>
                </c:pt>
                <c:pt idx="869">
                  <c:v>40161</c:v>
                </c:pt>
                <c:pt idx="870">
                  <c:v>40162</c:v>
                </c:pt>
                <c:pt idx="871">
                  <c:v>40163</c:v>
                </c:pt>
                <c:pt idx="872">
                  <c:v>40164</c:v>
                </c:pt>
                <c:pt idx="873">
                  <c:v>40165</c:v>
                </c:pt>
                <c:pt idx="874">
                  <c:v>40168</c:v>
                </c:pt>
                <c:pt idx="875">
                  <c:v>40169</c:v>
                </c:pt>
                <c:pt idx="876">
                  <c:v>40171</c:v>
                </c:pt>
                <c:pt idx="877">
                  <c:v>40175</c:v>
                </c:pt>
                <c:pt idx="878">
                  <c:v>40176</c:v>
                </c:pt>
                <c:pt idx="879">
                  <c:v>40177</c:v>
                </c:pt>
                <c:pt idx="880">
                  <c:v>40178</c:v>
                </c:pt>
                <c:pt idx="881">
                  <c:v>40182</c:v>
                </c:pt>
                <c:pt idx="882">
                  <c:v>40183</c:v>
                </c:pt>
                <c:pt idx="883">
                  <c:v>40184</c:v>
                </c:pt>
                <c:pt idx="884">
                  <c:v>40185</c:v>
                </c:pt>
                <c:pt idx="885">
                  <c:v>40186</c:v>
                </c:pt>
                <c:pt idx="886">
                  <c:v>40189</c:v>
                </c:pt>
                <c:pt idx="887">
                  <c:v>40190</c:v>
                </c:pt>
                <c:pt idx="888">
                  <c:v>40191</c:v>
                </c:pt>
                <c:pt idx="889">
                  <c:v>40192</c:v>
                </c:pt>
                <c:pt idx="890">
                  <c:v>40193</c:v>
                </c:pt>
                <c:pt idx="891">
                  <c:v>40197</c:v>
                </c:pt>
                <c:pt idx="892">
                  <c:v>40198</c:v>
                </c:pt>
                <c:pt idx="893">
                  <c:v>40199</c:v>
                </c:pt>
                <c:pt idx="894">
                  <c:v>40200</c:v>
                </c:pt>
                <c:pt idx="895">
                  <c:v>40203</c:v>
                </c:pt>
                <c:pt idx="896">
                  <c:v>40204</c:v>
                </c:pt>
                <c:pt idx="897">
                  <c:v>40205</c:v>
                </c:pt>
                <c:pt idx="898">
                  <c:v>40206</c:v>
                </c:pt>
                <c:pt idx="899">
                  <c:v>40207</c:v>
                </c:pt>
                <c:pt idx="900">
                  <c:v>40210</c:v>
                </c:pt>
                <c:pt idx="901">
                  <c:v>40211</c:v>
                </c:pt>
                <c:pt idx="902">
                  <c:v>40212</c:v>
                </c:pt>
                <c:pt idx="903">
                  <c:v>40213</c:v>
                </c:pt>
                <c:pt idx="904">
                  <c:v>40214</c:v>
                </c:pt>
                <c:pt idx="905">
                  <c:v>40217</c:v>
                </c:pt>
                <c:pt idx="906">
                  <c:v>40218</c:v>
                </c:pt>
                <c:pt idx="907">
                  <c:v>40219</c:v>
                </c:pt>
                <c:pt idx="908">
                  <c:v>40220</c:v>
                </c:pt>
                <c:pt idx="909">
                  <c:v>40221</c:v>
                </c:pt>
                <c:pt idx="910">
                  <c:v>40225</c:v>
                </c:pt>
                <c:pt idx="911">
                  <c:v>40226</c:v>
                </c:pt>
                <c:pt idx="912">
                  <c:v>40227</c:v>
                </c:pt>
                <c:pt idx="913">
                  <c:v>40228</c:v>
                </c:pt>
                <c:pt idx="914">
                  <c:v>40231</c:v>
                </c:pt>
                <c:pt idx="915">
                  <c:v>40232</c:v>
                </c:pt>
                <c:pt idx="916">
                  <c:v>40233</c:v>
                </c:pt>
                <c:pt idx="917">
                  <c:v>40234</c:v>
                </c:pt>
                <c:pt idx="918">
                  <c:v>40235</c:v>
                </c:pt>
                <c:pt idx="919">
                  <c:v>40238</c:v>
                </c:pt>
                <c:pt idx="920">
                  <c:v>40239</c:v>
                </c:pt>
                <c:pt idx="921">
                  <c:v>40240</c:v>
                </c:pt>
                <c:pt idx="922">
                  <c:v>40241</c:v>
                </c:pt>
                <c:pt idx="923">
                  <c:v>40242</c:v>
                </c:pt>
                <c:pt idx="924">
                  <c:v>40245</c:v>
                </c:pt>
                <c:pt idx="925">
                  <c:v>40246</c:v>
                </c:pt>
                <c:pt idx="926">
                  <c:v>40249</c:v>
                </c:pt>
                <c:pt idx="927">
                  <c:v>40252</c:v>
                </c:pt>
                <c:pt idx="928">
                  <c:v>40253</c:v>
                </c:pt>
                <c:pt idx="929">
                  <c:v>40254</c:v>
                </c:pt>
                <c:pt idx="930">
                  <c:v>40255</c:v>
                </c:pt>
                <c:pt idx="931">
                  <c:v>40256</c:v>
                </c:pt>
                <c:pt idx="932">
                  <c:v>40259</c:v>
                </c:pt>
                <c:pt idx="933">
                  <c:v>40260</c:v>
                </c:pt>
                <c:pt idx="934">
                  <c:v>40261</c:v>
                </c:pt>
                <c:pt idx="935">
                  <c:v>40262</c:v>
                </c:pt>
                <c:pt idx="936">
                  <c:v>40263</c:v>
                </c:pt>
                <c:pt idx="937">
                  <c:v>40266</c:v>
                </c:pt>
                <c:pt idx="938">
                  <c:v>40267</c:v>
                </c:pt>
                <c:pt idx="939">
                  <c:v>40268</c:v>
                </c:pt>
                <c:pt idx="940">
                  <c:v>40269</c:v>
                </c:pt>
                <c:pt idx="941">
                  <c:v>40270</c:v>
                </c:pt>
                <c:pt idx="942">
                  <c:v>40273</c:v>
                </c:pt>
                <c:pt idx="943">
                  <c:v>40274</c:v>
                </c:pt>
                <c:pt idx="944">
                  <c:v>40275</c:v>
                </c:pt>
                <c:pt idx="945">
                  <c:v>40276</c:v>
                </c:pt>
                <c:pt idx="946">
                  <c:v>40277</c:v>
                </c:pt>
                <c:pt idx="947">
                  <c:v>40280</c:v>
                </c:pt>
                <c:pt idx="948">
                  <c:v>40281</c:v>
                </c:pt>
                <c:pt idx="949">
                  <c:v>40282</c:v>
                </c:pt>
                <c:pt idx="950">
                  <c:v>40283</c:v>
                </c:pt>
                <c:pt idx="951">
                  <c:v>40284</c:v>
                </c:pt>
                <c:pt idx="952">
                  <c:v>40287</c:v>
                </c:pt>
                <c:pt idx="953">
                  <c:v>40289</c:v>
                </c:pt>
                <c:pt idx="954">
                  <c:v>40290</c:v>
                </c:pt>
                <c:pt idx="955">
                  <c:v>40291</c:v>
                </c:pt>
                <c:pt idx="956">
                  <c:v>40294</c:v>
                </c:pt>
                <c:pt idx="957">
                  <c:v>40296</c:v>
                </c:pt>
                <c:pt idx="958">
                  <c:v>40297</c:v>
                </c:pt>
                <c:pt idx="959">
                  <c:v>40298</c:v>
                </c:pt>
                <c:pt idx="960">
                  <c:v>40301</c:v>
                </c:pt>
                <c:pt idx="961">
                  <c:v>40302</c:v>
                </c:pt>
                <c:pt idx="962">
                  <c:v>40303</c:v>
                </c:pt>
                <c:pt idx="963">
                  <c:v>40304</c:v>
                </c:pt>
                <c:pt idx="964">
                  <c:v>40305</c:v>
                </c:pt>
                <c:pt idx="965">
                  <c:v>40308</c:v>
                </c:pt>
                <c:pt idx="966">
                  <c:v>40309</c:v>
                </c:pt>
                <c:pt idx="967">
                  <c:v>40310</c:v>
                </c:pt>
                <c:pt idx="968">
                  <c:v>40311</c:v>
                </c:pt>
                <c:pt idx="969">
                  <c:v>40312</c:v>
                </c:pt>
                <c:pt idx="970">
                  <c:v>40315</c:v>
                </c:pt>
                <c:pt idx="971">
                  <c:v>40316</c:v>
                </c:pt>
                <c:pt idx="972">
                  <c:v>40317</c:v>
                </c:pt>
                <c:pt idx="973">
                  <c:v>40319</c:v>
                </c:pt>
                <c:pt idx="974">
                  <c:v>40322</c:v>
                </c:pt>
                <c:pt idx="975">
                  <c:v>40323</c:v>
                </c:pt>
                <c:pt idx="976">
                  <c:v>40324</c:v>
                </c:pt>
                <c:pt idx="977">
                  <c:v>40325</c:v>
                </c:pt>
                <c:pt idx="978">
                  <c:v>40326</c:v>
                </c:pt>
                <c:pt idx="979">
                  <c:v>40330</c:v>
                </c:pt>
                <c:pt idx="980">
                  <c:v>40331</c:v>
                </c:pt>
                <c:pt idx="981">
                  <c:v>40332</c:v>
                </c:pt>
                <c:pt idx="982">
                  <c:v>40333</c:v>
                </c:pt>
                <c:pt idx="983">
                  <c:v>40336</c:v>
                </c:pt>
                <c:pt idx="984">
                  <c:v>40337</c:v>
                </c:pt>
                <c:pt idx="985">
                  <c:v>40338</c:v>
                </c:pt>
                <c:pt idx="986">
                  <c:v>40339</c:v>
                </c:pt>
                <c:pt idx="987">
                  <c:v>40340</c:v>
                </c:pt>
                <c:pt idx="988">
                  <c:v>40343</c:v>
                </c:pt>
                <c:pt idx="989">
                  <c:v>40344</c:v>
                </c:pt>
                <c:pt idx="990">
                  <c:v>40345</c:v>
                </c:pt>
                <c:pt idx="991">
                  <c:v>40346</c:v>
                </c:pt>
                <c:pt idx="992">
                  <c:v>40347</c:v>
                </c:pt>
                <c:pt idx="993">
                  <c:v>40350</c:v>
                </c:pt>
                <c:pt idx="994">
                  <c:v>40351</c:v>
                </c:pt>
                <c:pt idx="995">
                  <c:v>40352</c:v>
                </c:pt>
                <c:pt idx="996">
                  <c:v>40354</c:v>
                </c:pt>
                <c:pt idx="997">
                  <c:v>40357</c:v>
                </c:pt>
                <c:pt idx="998">
                  <c:v>40360</c:v>
                </c:pt>
                <c:pt idx="999">
                  <c:v>40361</c:v>
                </c:pt>
                <c:pt idx="1000">
                  <c:v>40365</c:v>
                </c:pt>
                <c:pt idx="1001">
                  <c:v>40366</c:v>
                </c:pt>
                <c:pt idx="1002">
                  <c:v>40368</c:v>
                </c:pt>
                <c:pt idx="1003">
                  <c:v>40371</c:v>
                </c:pt>
                <c:pt idx="1004">
                  <c:v>40372</c:v>
                </c:pt>
                <c:pt idx="1005">
                  <c:v>40373</c:v>
                </c:pt>
                <c:pt idx="1006">
                  <c:v>40374</c:v>
                </c:pt>
                <c:pt idx="1007">
                  <c:v>40378</c:v>
                </c:pt>
                <c:pt idx="1008">
                  <c:v>40379</c:v>
                </c:pt>
                <c:pt idx="1009">
                  <c:v>40380</c:v>
                </c:pt>
                <c:pt idx="1010">
                  <c:v>40381</c:v>
                </c:pt>
                <c:pt idx="1011">
                  <c:v>40382</c:v>
                </c:pt>
                <c:pt idx="1012">
                  <c:v>40385</c:v>
                </c:pt>
                <c:pt idx="1013">
                  <c:v>40386</c:v>
                </c:pt>
                <c:pt idx="1014">
                  <c:v>40387</c:v>
                </c:pt>
                <c:pt idx="1015">
                  <c:v>40388</c:v>
                </c:pt>
                <c:pt idx="1016">
                  <c:v>40389</c:v>
                </c:pt>
                <c:pt idx="1017">
                  <c:v>40392</c:v>
                </c:pt>
                <c:pt idx="1018">
                  <c:v>40393</c:v>
                </c:pt>
                <c:pt idx="1019">
                  <c:v>40394</c:v>
                </c:pt>
                <c:pt idx="1020">
                  <c:v>40395</c:v>
                </c:pt>
                <c:pt idx="1021">
                  <c:v>40396</c:v>
                </c:pt>
                <c:pt idx="1022">
                  <c:v>40399</c:v>
                </c:pt>
                <c:pt idx="1023">
                  <c:v>40400</c:v>
                </c:pt>
                <c:pt idx="1024">
                  <c:v>40402</c:v>
                </c:pt>
                <c:pt idx="1025">
                  <c:v>40403</c:v>
                </c:pt>
                <c:pt idx="1026">
                  <c:v>40406</c:v>
                </c:pt>
                <c:pt idx="1027">
                  <c:v>40407</c:v>
                </c:pt>
                <c:pt idx="1028">
                  <c:v>40409</c:v>
                </c:pt>
                <c:pt idx="1029">
                  <c:v>40410</c:v>
                </c:pt>
                <c:pt idx="1030">
                  <c:v>40413</c:v>
                </c:pt>
                <c:pt idx="1031">
                  <c:v>40414</c:v>
                </c:pt>
                <c:pt idx="1032">
                  <c:v>40417</c:v>
                </c:pt>
                <c:pt idx="1033">
                  <c:v>40421</c:v>
                </c:pt>
                <c:pt idx="1034">
                  <c:v>40422</c:v>
                </c:pt>
                <c:pt idx="1035">
                  <c:v>40423</c:v>
                </c:pt>
                <c:pt idx="1036">
                  <c:v>40424</c:v>
                </c:pt>
                <c:pt idx="1037">
                  <c:v>40428</c:v>
                </c:pt>
                <c:pt idx="1038">
                  <c:v>40429</c:v>
                </c:pt>
                <c:pt idx="1039">
                  <c:v>40430</c:v>
                </c:pt>
                <c:pt idx="1040">
                  <c:v>40431</c:v>
                </c:pt>
                <c:pt idx="1041">
                  <c:v>40434</c:v>
                </c:pt>
                <c:pt idx="1042">
                  <c:v>40435</c:v>
                </c:pt>
                <c:pt idx="1043">
                  <c:v>40436</c:v>
                </c:pt>
                <c:pt idx="1044">
                  <c:v>40437</c:v>
                </c:pt>
                <c:pt idx="1045">
                  <c:v>40438</c:v>
                </c:pt>
                <c:pt idx="1046">
                  <c:v>40441</c:v>
                </c:pt>
                <c:pt idx="1047">
                  <c:v>40442</c:v>
                </c:pt>
                <c:pt idx="1048">
                  <c:v>40443</c:v>
                </c:pt>
                <c:pt idx="1049">
                  <c:v>40444</c:v>
                </c:pt>
                <c:pt idx="1050">
                  <c:v>40445</c:v>
                </c:pt>
                <c:pt idx="1051">
                  <c:v>40448</c:v>
                </c:pt>
                <c:pt idx="1052">
                  <c:v>40449</c:v>
                </c:pt>
                <c:pt idx="1053">
                  <c:v>40450</c:v>
                </c:pt>
                <c:pt idx="1054">
                  <c:v>40451</c:v>
                </c:pt>
                <c:pt idx="1055">
                  <c:v>40452</c:v>
                </c:pt>
                <c:pt idx="1056">
                  <c:v>40455</c:v>
                </c:pt>
                <c:pt idx="1057">
                  <c:v>40456</c:v>
                </c:pt>
                <c:pt idx="1058">
                  <c:v>40457</c:v>
                </c:pt>
                <c:pt idx="1059">
                  <c:v>40458</c:v>
                </c:pt>
                <c:pt idx="1060">
                  <c:v>40459</c:v>
                </c:pt>
                <c:pt idx="1061">
                  <c:v>40463</c:v>
                </c:pt>
                <c:pt idx="1062">
                  <c:v>40464</c:v>
                </c:pt>
                <c:pt idx="1063">
                  <c:v>40465</c:v>
                </c:pt>
                <c:pt idx="1064">
                  <c:v>40466</c:v>
                </c:pt>
                <c:pt idx="1065">
                  <c:v>40469</c:v>
                </c:pt>
                <c:pt idx="1066">
                  <c:v>40470</c:v>
                </c:pt>
                <c:pt idx="1067">
                  <c:v>40472</c:v>
                </c:pt>
                <c:pt idx="1068">
                  <c:v>40476</c:v>
                </c:pt>
                <c:pt idx="1069">
                  <c:v>40477</c:v>
                </c:pt>
                <c:pt idx="1070">
                  <c:v>40478</c:v>
                </c:pt>
                <c:pt idx="1071">
                  <c:v>40480</c:v>
                </c:pt>
                <c:pt idx="1072">
                  <c:v>40483</c:v>
                </c:pt>
                <c:pt idx="1073">
                  <c:v>40484</c:v>
                </c:pt>
                <c:pt idx="1074">
                  <c:v>40485</c:v>
                </c:pt>
                <c:pt idx="1075">
                  <c:v>40486</c:v>
                </c:pt>
                <c:pt idx="1076">
                  <c:v>40487</c:v>
                </c:pt>
                <c:pt idx="1077">
                  <c:v>40490</c:v>
                </c:pt>
                <c:pt idx="1078">
                  <c:v>40491</c:v>
                </c:pt>
                <c:pt idx="1079">
                  <c:v>40492</c:v>
                </c:pt>
                <c:pt idx="1080">
                  <c:v>40493</c:v>
                </c:pt>
                <c:pt idx="1081">
                  <c:v>40494</c:v>
                </c:pt>
                <c:pt idx="1082">
                  <c:v>40497</c:v>
                </c:pt>
                <c:pt idx="1083">
                  <c:v>40498</c:v>
                </c:pt>
                <c:pt idx="1084">
                  <c:v>40499</c:v>
                </c:pt>
                <c:pt idx="1085">
                  <c:v>40500</c:v>
                </c:pt>
                <c:pt idx="1086">
                  <c:v>40501</c:v>
                </c:pt>
                <c:pt idx="1087">
                  <c:v>40505</c:v>
                </c:pt>
                <c:pt idx="1088">
                  <c:v>40508</c:v>
                </c:pt>
                <c:pt idx="1089">
                  <c:v>40511</c:v>
                </c:pt>
                <c:pt idx="1090">
                  <c:v>40512</c:v>
                </c:pt>
                <c:pt idx="1091">
                  <c:v>40513</c:v>
                </c:pt>
                <c:pt idx="1092">
                  <c:v>40515</c:v>
                </c:pt>
                <c:pt idx="1093">
                  <c:v>40518</c:v>
                </c:pt>
                <c:pt idx="1094">
                  <c:v>40519</c:v>
                </c:pt>
                <c:pt idx="1095">
                  <c:v>40520</c:v>
                </c:pt>
                <c:pt idx="1096">
                  <c:v>40521</c:v>
                </c:pt>
                <c:pt idx="1097">
                  <c:v>40522</c:v>
                </c:pt>
                <c:pt idx="1098">
                  <c:v>40525</c:v>
                </c:pt>
                <c:pt idx="1099">
                  <c:v>40526</c:v>
                </c:pt>
                <c:pt idx="1100">
                  <c:v>40527</c:v>
                </c:pt>
                <c:pt idx="1101">
                  <c:v>40528</c:v>
                </c:pt>
                <c:pt idx="1102">
                  <c:v>40529</c:v>
                </c:pt>
                <c:pt idx="1103">
                  <c:v>40532</c:v>
                </c:pt>
                <c:pt idx="1104">
                  <c:v>40533</c:v>
                </c:pt>
                <c:pt idx="1105">
                  <c:v>40534</c:v>
                </c:pt>
                <c:pt idx="1106">
                  <c:v>40535</c:v>
                </c:pt>
                <c:pt idx="1107">
                  <c:v>40539</c:v>
                </c:pt>
                <c:pt idx="1108">
                  <c:v>40540</c:v>
                </c:pt>
                <c:pt idx="1109">
                  <c:v>40541</c:v>
                </c:pt>
                <c:pt idx="1110">
                  <c:v>40543</c:v>
                </c:pt>
                <c:pt idx="1111">
                  <c:v>40546</c:v>
                </c:pt>
                <c:pt idx="1112">
                  <c:v>40547</c:v>
                </c:pt>
                <c:pt idx="1113">
                  <c:v>40548</c:v>
                </c:pt>
                <c:pt idx="1114">
                  <c:v>40549</c:v>
                </c:pt>
                <c:pt idx="1115">
                  <c:v>40550</c:v>
                </c:pt>
                <c:pt idx="1116">
                  <c:v>40553</c:v>
                </c:pt>
                <c:pt idx="1117">
                  <c:v>40554</c:v>
                </c:pt>
                <c:pt idx="1118">
                  <c:v>40555</c:v>
                </c:pt>
                <c:pt idx="1119">
                  <c:v>40556</c:v>
                </c:pt>
                <c:pt idx="1120">
                  <c:v>40557</c:v>
                </c:pt>
                <c:pt idx="1121">
                  <c:v>40561</c:v>
                </c:pt>
                <c:pt idx="1122">
                  <c:v>40562</c:v>
                </c:pt>
                <c:pt idx="1123">
                  <c:v>40563</c:v>
                </c:pt>
                <c:pt idx="1124">
                  <c:v>40564</c:v>
                </c:pt>
                <c:pt idx="1125">
                  <c:v>40567</c:v>
                </c:pt>
                <c:pt idx="1126">
                  <c:v>40568</c:v>
                </c:pt>
                <c:pt idx="1127">
                  <c:v>40569</c:v>
                </c:pt>
                <c:pt idx="1128">
                  <c:v>40571</c:v>
                </c:pt>
                <c:pt idx="1129">
                  <c:v>40574</c:v>
                </c:pt>
                <c:pt idx="1130">
                  <c:v>40576</c:v>
                </c:pt>
                <c:pt idx="1131">
                  <c:v>40577</c:v>
                </c:pt>
                <c:pt idx="1132">
                  <c:v>40578</c:v>
                </c:pt>
                <c:pt idx="1133">
                  <c:v>40581</c:v>
                </c:pt>
                <c:pt idx="1134">
                  <c:v>40582</c:v>
                </c:pt>
                <c:pt idx="1135">
                  <c:v>40585</c:v>
                </c:pt>
                <c:pt idx="1136">
                  <c:v>40588</c:v>
                </c:pt>
                <c:pt idx="1137">
                  <c:v>40589</c:v>
                </c:pt>
                <c:pt idx="1138">
                  <c:v>40590</c:v>
                </c:pt>
                <c:pt idx="1139">
                  <c:v>40591</c:v>
                </c:pt>
                <c:pt idx="1140">
                  <c:v>40592</c:v>
                </c:pt>
                <c:pt idx="1141">
                  <c:v>40596</c:v>
                </c:pt>
                <c:pt idx="1142">
                  <c:v>40597</c:v>
                </c:pt>
                <c:pt idx="1143">
                  <c:v>40598</c:v>
                </c:pt>
                <c:pt idx="1144">
                  <c:v>40599</c:v>
                </c:pt>
                <c:pt idx="1145">
                  <c:v>40602</c:v>
                </c:pt>
                <c:pt idx="1146">
                  <c:v>40603</c:v>
                </c:pt>
                <c:pt idx="1147">
                  <c:v>40604</c:v>
                </c:pt>
                <c:pt idx="1148">
                  <c:v>40605</c:v>
                </c:pt>
                <c:pt idx="1149">
                  <c:v>40606</c:v>
                </c:pt>
                <c:pt idx="1150">
                  <c:v>40609</c:v>
                </c:pt>
                <c:pt idx="1151">
                  <c:v>40610</c:v>
                </c:pt>
                <c:pt idx="1152">
                  <c:v>40611</c:v>
                </c:pt>
                <c:pt idx="1153">
                  <c:v>40612</c:v>
                </c:pt>
                <c:pt idx="1154">
                  <c:v>40613</c:v>
                </c:pt>
                <c:pt idx="1155">
                  <c:v>40617</c:v>
                </c:pt>
                <c:pt idx="1156">
                  <c:v>40618</c:v>
                </c:pt>
                <c:pt idx="1157">
                  <c:v>40620</c:v>
                </c:pt>
                <c:pt idx="1158">
                  <c:v>40623</c:v>
                </c:pt>
                <c:pt idx="1159">
                  <c:v>40624</c:v>
                </c:pt>
                <c:pt idx="1160">
                  <c:v>40625</c:v>
                </c:pt>
                <c:pt idx="1161">
                  <c:v>40626</c:v>
                </c:pt>
                <c:pt idx="1162">
                  <c:v>40627</c:v>
                </c:pt>
                <c:pt idx="1163">
                  <c:v>40630</c:v>
                </c:pt>
                <c:pt idx="1164">
                  <c:v>40631</c:v>
                </c:pt>
                <c:pt idx="1165">
                  <c:v>40632</c:v>
                </c:pt>
                <c:pt idx="1166">
                  <c:v>40633</c:v>
                </c:pt>
                <c:pt idx="1167">
                  <c:v>40634</c:v>
                </c:pt>
                <c:pt idx="1168">
                  <c:v>40637</c:v>
                </c:pt>
                <c:pt idx="1169">
                  <c:v>40638</c:v>
                </c:pt>
                <c:pt idx="1170">
                  <c:v>40639</c:v>
                </c:pt>
                <c:pt idx="1171">
                  <c:v>40640</c:v>
                </c:pt>
                <c:pt idx="1172">
                  <c:v>40641</c:v>
                </c:pt>
                <c:pt idx="1173">
                  <c:v>40645</c:v>
                </c:pt>
                <c:pt idx="1174">
                  <c:v>40646</c:v>
                </c:pt>
                <c:pt idx="1175">
                  <c:v>40647</c:v>
                </c:pt>
                <c:pt idx="1176">
                  <c:v>40648</c:v>
                </c:pt>
                <c:pt idx="1177">
                  <c:v>40651</c:v>
                </c:pt>
                <c:pt idx="1178">
                  <c:v>40652</c:v>
                </c:pt>
                <c:pt idx="1179">
                  <c:v>40653</c:v>
                </c:pt>
                <c:pt idx="1180">
                  <c:v>40654</c:v>
                </c:pt>
                <c:pt idx="1181">
                  <c:v>40658</c:v>
                </c:pt>
                <c:pt idx="1182">
                  <c:v>40659</c:v>
                </c:pt>
                <c:pt idx="1183">
                  <c:v>40660</c:v>
                </c:pt>
                <c:pt idx="1184">
                  <c:v>40661</c:v>
                </c:pt>
                <c:pt idx="1185">
                  <c:v>40665</c:v>
                </c:pt>
                <c:pt idx="1186">
                  <c:v>40667</c:v>
                </c:pt>
                <c:pt idx="1187">
                  <c:v>40668</c:v>
                </c:pt>
                <c:pt idx="1188">
                  <c:v>40669</c:v>
                </c:pt>
                <c:pt idx="1189">
                  <c:v>40672</c:v>
                </c:pt>
                <c:pt idx="1190">
                  <c:v>40673</c:v>
                </c:pt>
                <c:pt idx="1191">
                  <c:v>40674</c:v>
                </c:pt>
                <c:pt idx="1192">
                  <c:v>40676</c:v>
                </c:pt>
                <c:pt idx="1193">
                  <c:v>40679</c:v>
                </c:pt>
                <c:pt idx="1194">
                  <c:v>40680</c:v>
                </c:pt>
                <c:pt idx="1195">
                  <c:v>40681</c:v>
                </c:pt>
                <c:pt idx="1196">
                  <c:v>40682</c:v>
                </c:pt>
                <c:pt idx="1197">
                  <c:v>40683</c:v>
                </c:pt>
                <c:pt idx="1198">
                  <c:v>40686</c:v>
                </c:pt>
                <c:pt idx="1199">
                  <c:v>40687</c:v>
                </c:pt>
                <c:pt idx="1200">
                  <c:v>40688</c:v>
                </c:pt>
                <c:pt idx="1201">
                  <c:v>40689</c:v>
                </c:pt>
                <c:pt idx="1202">
                  <c:v>40694</c:v>
                </c:pt>
                <c:pt idx="1203">
                  <c:v>40695</c:v>
                </c:pt>
                <c:pt idx="1204">
                  <c:v>40696</c:v>
                </c:pt>
                <c:pt idx="1205">
                  <c:v>40697</c:v>
                </c:pt>
                <c:pt idx="1206">
                  <c:v>40700</c:v>
                </c:pt>
                <c:pt idx="1207">
                  <c:v>40701</c:v>
                </c:pt>
                <c:pt idx="1208">
                  <c:v>40702</c:v>
                </c:pt>
                <c:pt idx="1209">
                  <c:v>40703</c:v>
                </c:pt>
                <c:pt idx="1210">
                  <c:v>40704</c:v>
                </c:pt>
                <c:pt idx="1211">
                  <c:v>40707</c:v>
                </c:pt>
                <c:pt idx="1212">
                  <c:v>40708</c:v>
                </c:pt>
                <c:pt idx="1213">
                  <c:v>40709</c:v>
                </c:pt>
                <c:pt idx="1214">
                  <c:v>40710</c:v>
                </c:pt>
                <c:pt idx="1215">
                  <c:v>40711</c:v>
                </c:pt>
                <c:pt idx="1216">
                  <c:v>40714</c:v>
                </c:pt>
                <c:pt idx="1217">
                  <c:v>40715</c:v>
                </c:pt>
                <c:pt idx="1218">
                  <c:v>40717</c:v>
                </c:pt>
                <c:pt idx="1219">
                  <c:v>40718</c:v>
                </c:pt>
                <c:pt idx="1220">
                  <c:v>40721</c:v>
                </c:pt>
                <c:pt idx="1221">
                  <c:v>40722</c:v>
                </c:pt>
                <c:pt idx="1222">
                  <c:v>40723</c:v>
                </c:pt>
                <c:pt idx="1223">
                  <c:v>40729</c:v>
                </c:pt>
                <c:pt idx="1224">
                  <c:v>40730</c:v>
                </c:pt>
                <c:pt idx="1225">
                  <c:v>40731</c:v>
                </c:pt>
                <c:pt idx="1226">
                  <c:v>40732</c:v>
                </c:pt>
                <c:pt idx="1227">
                  <c:v>40736</c:v>
                </c:pt>
                <c:pt idx="1228">
                  <c:v>40737</c:v>
                </c:pt>
                <c:pt idx="1229">
                  <c:v>40738</c:v>
                </c:pt>
                <c:pt idx="1230">
                  <c:v>40739</c:v>
                </c:pt>
                <c:pt idx="1231">
                  <c:v>40742</c:v>
                </c:pt>
                <c:pt idx="1232">
                  <c:v>40743</c:v>
                </c:pt>
                <c:pt idx="1233">
                  <c:v>40744</c:v>
                </c:pt>
                <c:pt idx="1234">
                  <c:v>40745</c:v>
                </c:pt>
                <c:pt idx="1235">
                  <c:v>40746</c:v>
                </c:pt>
                <c:pt idx="1236">
                  <c:v>40749</c:v>
                </c:pt>
                <c:pt idx="1237">
                  <c:v>40750</c:v>
                </c:pt>
                <c:pt idx="1238">
                  <c:v>40751</c:v>
                </c:pt>
                <c:pt idx="1239">
                  <c:v>40752</c:v>
                </c:pt>
                <c:pt idx="1240">
                  <c:v>40753</c:v>
                </c:pt>
                <c:pt idx="1241">
                  <c:v>40756</c:v>
                </c:pt>
                <c:pt idx="1242">
                  <c:v>40757</c:v>
                </c:pt>
                <c:pt idx="1243">
                  <c:v>40758</c:v>
                </c:pt>
                <c:pt idx="1244">
                  <c:v>40759</c:v>
                </c:pt>
                <c:pt idx="1245">
                  <c:v>40760</c:v>
                </c:pt>
                <c:pt idx="1246">
                  <c:v>40763</c:v>
                </c:pt>
                <c:pt idx="1247">
                  <c:v>40764</c:v>
                </c:pt>
                <c:pt idx="1248">
                  <c:v>40765</c:v>
                </c:pt>
                <c:pt idx="1249">
                  <c:v>40766</c:v>
                </c:pt>
                <c:pt idx="1250">
                  <c:v>40767</c:v>
                </c:pt>
                <c:pt idx="1251">
                  <c:v>40770</c:v>
                </c:pt>
                <c:pt idx="1252">
                  <c:v>40771</c:v>
                </c:pt>
                <c:pt idx="1253">
                  <c:v>40772</c:v>
                </c:pt>
                <c:pt idx="1254">
                  <c:v>40773</c:v>
                </c:pt>
                <c:pt idx="1255">
                  <c:v>40774</c:v>
                </c:pt>
                <c:pt idx="1256">
                  <c:v>40777</c:v>
                </c:pt>
                <c:pt idx="1257">
                  <c:v>40778</c:v>
                </c:pt>
                <c:pt idx="1258">
                  <c:v>40779</c:v>
                </c:pt>
                <c:pt idx="1259">
                  <c:v>40780</c:v>
                </c:pt>
                <c:pt idx="1260">
                  <c:v>40781</c:v>
                </c:pt>
                <c:pt idx="1261">
                  <c:v>40784</c:v>
                </c:pt>
                <c:pt idx="1262">
                  <c:v>40785</c:v>
                </c:pt>
                <c:pt idx="1263">
                  <c:v>40786</c:v>
                </c:pt>
                <c:pt idx="1264">
                  <c:v>40787</c:v>
                </c:pt>
                <c:pt idx="1265">
                  <c:v>40788</c:v>
                </c:pt>
                <c:pt idx="1266">
                  <c:v>40792</c:v>
                </c:pt>
                <c:pt idx="1267">
                  <c:v>40793</c:v>
                </c:pt>
                <c:pt idx="1268">
                  <c:v>40795</c:v>
                </c:pt>
                <c:pt idx="1269">
                  <c:v>40798</c:v>
                </c:pt>
                <c:pt idx="1270">
                  <c:v>40799</c:v>
                </c:pt>
                <c:pt idx="1271">
                  <c:v>40800</c:v>
                </c:pt>
                <c:pt idx="1272">
                  <c:v>40801</c:v>
                </c:pt>
                <c:pt idx="1273">
                  <c:v>40802</c:v>
                </c:pt>
                <c:pt idx="1274">
                  <c:v>40805</c:v>
                </c:pt>
                <c:pt idx="1275">
                  <c:v>40807</c:v>
                </c:pt>
                <c:pt idx="1276">
                  <c:v>40808</c:v>
                </c:pt>
                <c:pt idx="1277">
                  <c:v>40809</c:v>
                </c:pt>
                <c:pt idx="1278">
                  <c:v>40813</c:v>
                </c:pt>
                <c:pt idx="1279">
                  <c:v>40814</c:v>
                </c:pt>
                <c:pt idx="1280">
                  <c:v>40816</c:v>
                </c:pt>
                <c:pt idx="1281">
                  <c:v>40819</c:v>
                </c:pt>
                <c:pt idx="1282">
                  <c:v>40820</c:v>
                </c:pt>
                <c:pt idx="1283">
                  <c:v>40821</c:v>
                </c:pt>
                <c:pt idx="1284">
                  <c:v>40822</c:v>
                </c:pt>
                <c:pt idx="1285">
                  <c:v>40823</c:v>
                </c:pt>
                <c:pt idx="1286">
                  <c:v>40827</c:v>
                </c:pt>
                <c:pt idx="1287">
                  <c:v>40828</c:v>
                </c:pt>
                <c:pt idx="1288">
                  <c:v>40829</c:v>
                </c:pt>
                <c:pt idx="1289">
                  <c:v>40830</c:v>
                </c:pt>
                <c:pt idx="1290">
                  <c:v>40833</c:v>
                </c:pt>
                <c:pt idx="1291">
                  <c:v>40834</c:v>
                </c:pt>
                <c:pt idx="1292">
                  <c:v>40835</c:v>
                </c:pt>
                <c:pt idx="1293">
                  <c:v>40837</c:v>
                </c:pt>
                <c:pt idx="1294">
                  <c:v>40840</c:v>
                </c:pt>
                <c:pt idx="1295">
                  <c:v>40841</c:v>
                </c:pt>
                <c:pt idx="1296">
                  <c:v>40842</c:v>
                </c:pt>
                <c:pt idx="1297">
                  <c:v>40843</c:v>
                </c:pt>
                <c:pt idx="1298">
                  <c:v>40856</c:v>
                </c:pt>
                <c:pt idx="1299">
                  <c:v>40857</c:v>
                </c:pt>
                <c:pt idx="1300">
                  <c:v>40861</c:v>
                </c:pt>
                <c:pt idx="1301">
                  <c:v>40862</c:v>
                </c:pt>
                <c:pt idx="1302">
                  <c:v>40863</c:v>
                </c:pt>
                <c:pt idx="1303">
                  <c:v>40864</c:v>
                </c:pt>
                <c:pt idx="1304">
                  <c:v>40868</c:v>
                </c:pt>
                <c:pt idx="1305">
                  <c:v>40869</c:v>
                </c:pt>
                <c:pt idx="1306">
                  <c:v>40872</c:v>
                </c:pt>
                <c:pt idx="1307">
                  <c:v>40875</c:v>
                </c:pt>
                <c:pt idx="1308">
                  <c:v>40876</c:v>
                </c:pt>
                <c:pt idx="1309">
                  <c:v>40877</c:v>
                </c:pt>
                <c:pt idx="1310">
                  <c:v>40878</c:v>
                </c:pt>
                <c:pt idx="1311">
                  <c:v>40879</c:v>
                </c:pt>
                <c:pt idx="1312">
                  <c:v>40882</c:v>
                </c:pt>
                <c:pt idx="1313">
                  <c:v>40883</c:v>
                </c:pt>
                <c:pt idx="1314">
                  <c:v>40885</c:v>
                </c:pt>
                <c:pt idx="1315">
                  <c:v>40886</c:v>
                </c:pt>
                <c:pt idx="1316">
                  <c:v>40889</c:v>
                </c:pt>
                <c:pt idx="1317">
                  <c:v>40891</c:v>
                </c:pt>
                <c:pt idx="1318">
                  <c:v>40892</c:v>
                </c:pt>
                <c:pt idx="1319">
                  <c:v>40893</c:v>
                </c:pt>
                <c:pt idx="1320">
                  <c:v>40896</c:v>
                </c:pt>
                <c:pt idx="1321">
                  <c:v>40897</c:v>
                </c:pt>
                <c:pt idx="1322">
                  <c:v>40898</c:v>
                </c:pt>
                <c:pt idx="1323">
                  <c:v>40900</c:v>
                </c:pt>
                <c:pt idx="1324">
                  <c:v>40904</c:v>
                </c:pt>
                <c:pt idx="1325">
                  <c:v>40905</c:v>
                </c:pt>
                <c:pt idx="1326">
                  <c:v>40907</c:v>
                </c:pt>
                <c:pt idx="1327">
                  <c:v>40911</c:v>
                </c:pt>
                <c:pt idx="1328">
                  <c:v>40912</c:v>
                </c:pt>
                <c:pt idx="1329">
                  <c:v>40913</c:v>
                </c:pt>
                <c:pt idx="1330">
                  <c:v>40914</c:v>
                </c:pt>
                <c:pt idx="1331">
                  <c:v>40918</c:v>
                </c:pt>
                <c:pt idx="1332">
                  <c:v>40919</c:v>
                </c:pt>
                <c:pt idx="1333">
                  <c:v>40920</c:v>
                </c:pt>
                <c:pt idx="1334">
                  <c:v>40921</c:v>
                </c:pt>
                <c:pt idx="1335">
                  <c:v>40925</c:v>
                </c:pt>
                <c:pt idx="1336">
                  <c:v>40926</c:v>
                </c:pt>
                <c:pt idx="1337">
                  <c:v>40927</c:v>
                </c:pt>
                <c:pt idx="1338">
                  <c:v>40928</c:v>
                </c:pt>
                <c:pt idx="1339">
                  <c:v>40931</c:v>
                </c:pt>
                <c:pt idx="1340">
                  <c:v>40933</c:v>
                </c:pt>
                <c:pt idx="1341">
                  <c:v>40934</c:v>
                </c:pt>
                <c:pt idx="1342">
                  <c:v>40935</c:v>
                </c:pt>
                <c:pt idx="1343">
                  <c:v>40939</c:v>
                </c:pt>
                <c:pt idx="1344">
                  <c:v>40940</c:v>
                </c:pt>
                <c:pt idx="1345">
                  <c:v>40942</c:v>
                </c:pt>
                <c:pt idx="1346">
                  <c:v>40945</c:v>
                </c:pt>
                <c:pt idx="1347">
                  <c:v>40946</c:v>
                </c:pt>
                <c:pt idx="1348">
                  <c:v>40947</c:v>
                </c:pt>
                <c:pt idx="1349">
                  <c:v>40948</c:v>
                </c:pt>
                <c:pt idx="1350">
                  <c:v>40949</c:v>
                </c:pt>
                <c:pt idx="1351">
                  <c:v>40953</c:v>
                </c:pt>
                <c:pt idx="1352">
                  <c:v>40954</c:v>
                </c:pt>
                <c:pt idx="1353">
                  <c:v>40955</c:v>
                </c:pt>
                <c:pt idx="1354">
                  <c:v>40956</c:v>
                </c:pt>
                <c:pt idx="1355">
                  <c:v>40960</c:v>
                </c:pt>
                <c:pt idx="1356">
                  <c:v>40961</c:v>
                </c:pt>
                <c:pt idx="1357">
                  <c:v>40962</c:v>
                </c:pt>
                <c:pt idx="1358">
                  <c:v>40963</c:v>
                </c:pt>
                <c:pt idx="1359">
                  <c:v>40966</c:v>
                </c:pt>
                <c:pt idx="1360">
                  <c:v>40967</c:v>
                </c:pt>
                <c:pt idx="1361">
                  <c:v>40969</c:v>
                </c:pt>
                <c:pt idx="1362">
                  <c:v>40970</c:v>
                </c:pt>
                <c:pt idx="1363">
                  <c:v>40973</c:v>
                </c:pt>
                <c:pt idx="1364">
                  <c:v>40975</c:v>
                </c:pt>
                <c:pt idx="1365">
                  <c:v>40976</c:v>
                </c:pt>
                <c:pt idx="1366">
                  <c:v>40977</c:v>
                </c:pt>
                <c:pt idx="1367">
                  <c:v>40980</c:v>
                </c:pt>
                <c:pt idx="1368">
                  <c:v>40982</c:v>
                </c:pt>
                <c:pt idx="1369">
                  <c:v>40983</c:v>
                </c:pt>
                <c:pt idx="1370">
                  <c:v>40987</c:v>
                </c:pt>
                <c:pt idx="1371">
                  <c:v>40988</c:v>
                </c:pt>
                <c:pt idx="1372">
                  <c:v>40989</c:v>
                </c:pt>
                <c:pt idx="1373">
                  <c:v>40990</c:v>
                </c:pt>
                <c:pt idx="1374">
                  <c:v>40991</c:v>
                </c:pt>
                <c:pt idx="1375">
                  <c:v>40994</c:v>
                </c:pt>
                <c:pt idx="1376">
                  <c:v>40995</c:v>
                </c:pt>
                <c:pt idx="1377">
                  <c:v>40996</c:v>
                </c:pt>
                <c:pt idx="1378">
                  <c:v>40997</c:v>
                </c:pt>
                <c:pt idx="1379">
                  <c:v>40998</c:v>
                </c:pt>
                <c:pt idx="1380">
                  <c:v>41001</c:v>
                </c:pt>
                <c:pt idx="1381">
                  <c:v>41002</c:v>
                </c:pt>
                <c:pt idx="1382">
                  <c:v>41003</c:v>
                </c:pt>
                <c:pt idx="1383">
                  <c:v>41004</c:v>
                </c:pt>
                <c:pt idx="1384">
                  <c:v>41005</c:v>
                </c:pt>
                <c:pt idx="1385">
                  <c:v>41008</c:v>
                </c:pt>
                <c:pt idx="1386">
                  <c:v>41009</c:v>
                </c:pt>
                <c:pt idx="1387">
                  <c:v>41010</c:v>
                </c:pt>
                <c:pt idx="1388">
                  <c:v>41011</c:v>
                </c:pt>
                <c:pt idx="1389">
                  <c:v>41012</c:v>
                </c:pt>
                <c:pt idx="1390">
                  <c:v>41015</c:v>
                </c:pt>
                <c:pt idx="1391">
                  <c:v>41016</c:v>
                </c:pt>
                <c:pt idx="1392">
                  <c:v>41017</c:v>
                </c:pt>
                <c:pt idx="1393">
                  <c:v>41018</c:v>
                </c:pt>
                <c:pt idx="1394">
                  <c:v>41019</c:v>
                </c:pt>
                <c:pt idx="1395">
                  <c:v>41022</c:v>
                </c:pt>
                <c:pt idx="1396">
                  <c:v>41023</c:v>
                </c:pt>
                <c:pt idx="1397">
                  <c:v>41024</c:v>
                </c:pt>
                <c:pt idx="1398">
                  <c:v>41025</c:v>
                </c:pt>
                <c:pt idx="1399">
                  <c:v>41026</c:v>
                </c:pt>
                <c:pt idx="1400">
                  <c:v>41029</c:v>
                </c:pt>
                <c:pt idx="1401">
                  <c:v>41030</c:v>
                </c:pt>
                <c:pt idx="1402">
                  <c:v>41031</c:v>
                </c:pt>
                <c:pt idx="1403">
                  <c:v>41032</c:v>
                </c:pt>
                <c:pt idx="1404">
                  <c:v>41033</c:v>
                </c:pt>
                <c:pt idx="1405">
                  <c:v>41036</c:v>
                </c:pt>
                <c:pt idx="1406">
                  <c:v>41037</c:v>
                </c:pt>
                <c:pt idx="1407">
                  <c:v>41038</c:v>
                </c:pt>
                <c:pt idx="1408">
                  <c:v>41039</c:v>
                </c:pt>
                <c:pt idx="1409">
                  <c:v>41040</c:v>
                </c:pt>
                <c:pt idx="1410">
                  <c:v>41043</c:v>
                </c:pt>
                <c:pt idx="1411">
                  <c:v>41044</c:v>
                </c:pt>
                <c:pt idx="1412">
                  <c:v>41045</c:v>
                </c:pt>
                <c:pt idx="1413">
                  <c:v>41046</c:v>
                </c:pt>
                <c:pt idx="1414">
                  <c:v>41047</c:v>
                </c:pt>
                <c:pt idx="1415">
                  <c:v>41050</c:v>
                </c:pt>
                <c:pt idx="1416">
                  <c:v>41051</c:v>
                </c:pt>
                <c:pt idx="1417">
                  <c:v>41052</c:v>
                </c:pt>
                <c:pt idx="1418">
                  <c:v>41053</c:v>
                </c:pt>
                <c:pt idx="1419">
                  <c:v>41054</c:v>
                </c:pt>
                <c:pt idx="1420">
                  <c:v>41058</c:v>
                </c:pt>
                <c:pt idx="1421">
                  <c:v>41060</c:v>
                </c:pt>
                <c:pt idx="1422">
                  <c:v>41061</c:v>
                </c:pt>
                <c:pt idx="1423">
                  <c:v>41064</c:v>
                </c:pt>
                <c:pt idx="1424">
                  <c:v>41065</c:v>
                </c:pt>
                <c:pt idx="1425">
                  <c:v>41066</c:v>
                </c:pt>
                <c:pt idx="1426">
                  <c:v>41067</c:v>
                </c:pt>
                <c:pt idx="1427">
                  <c:v>41068</c:v>
                </c:pt>
                <c:pt idx="1428">
                  <c:v>41071</c:v>
                </c:pt>
                <c:pt idx="1429">
                  <c:v>41072</c:v>
                </c:pt>
                <c:pt idx="1430">
                  <c:v>41073</c:v>
                </c:pt>
                <c:pt idx="1431">
                  <c:v>41074</c:v>
                </c:pt>
                <c:pt idx="1432">
                  <c:v>41075</c:v>
                </c:pt>
                <c:pt idx="1433">
                  <c:v>41078</c:v>
                </c:pt>
                <c:pt idx="1434">
                  <c:v>41079</c:v>
                </c:pt>
                <c:pt idx="1435">
                  <c:v>41081</c:v>
                </c:pt>
                <c:pt idx="1436">
                  <c:v>41082</c:v>
                </c:pt>
                <c:pt idx="1437">
                  <c:v>41085</c:v>
                </c:pt>
                <c:pt idx="1438">
                  <c:v>41086</c:v>
                </c:pt>
                <c:pt idx="1439">
                  <c:v>41087</c:v>
                </c:pt>
                <c:pt idx="1440">
                  <c:v>41088</c:v>
                </c:pt>
                <c:pt idx="1441">
                  <c:v>41089</c:v>
                </c:pt>
                <c:pt idx="1442">
                  <c:v>41092</c:v>
                </c:pt>
                <c:pt idx="1443">
                  <c:v>41093</c:v>
                </c:pt>
                <c:pt idx="1444">
                  <c:v>41095</c:v>
                </c:pt>
                <c:pt idx="1445">
                  <c:v>41096</c:v>
                </c:pt>
                <c:pt idx="1446">
                  <c:v>41099</c:v>
                </c:pt>
                <c:pt idx="1447">
                  <c:v>41100</c:v>
                </c:pt>
                <c:pt idx="1448">
                  <c:v>41101</c:v>
                </c:pt>
                <c:pt idx="1449">
                  <c:v>41102</c:v>
                </c:pt>
                <c:pt idx="1450">
                  <c:v>41103</c:v>
                </c:pt>
                <c:pt idx="1451">
                  <c:v>41106</c:v>
                </c:pt>
                <c:pt idx="1452">
                  <c:v>41107</c:v>
                </c:pt>
                <c:pt idx="1453">
                  <c:v>41108</c:v>
                </c:pt>
                <c:pt idx="1454">
                  <c:v>41109</c:v>
                </c:pt>
                <c:pt idx="1455">
                  <c:v>41110</c:v>
                </c:pt>
                <c:pt idx="1456">
                  <c:v>41113</c:v>
                </c:pt>
                <c:pt idx="1457">
                  <c:v>41114</c:v>
                </c:pt>
                <c:pt idx="1458">
                  <c:v>41115</c:v>
                </c:pt>
                <c:pt idx="1459">
                  <c:v>41117</c:v>
                </c:pt>
                <c:pt idx="1460">
                  <c:v>41120</c:v>
                </c:pt>
                <c:pt idx="1461">
                  <c:v>41121</c:v>
                </c:pt>
                <c:pt idx="1462">
                  <c:v>41122</c:v>
                </c:pt>
                <c:pt idx="1463">
                  <c:v>41124</c:v>
                </c:pt>
                <c:pt idx="1464">
                  <c:v>41127</c:v>
                </c:pt>
                <c:pt idx="1465">
                  <c:v>41129</c:v>
                </c:pt>
                <c:pt idx="1466">
                  <c:v>41130</c:v>
                </c:pt>
                <c:pt idx="1467">
                  <c:v>41131</c:v>
                </c:pt>
                <c:pt idx="1468">
                  <c:v>41134</c:v>
                </c:pt>
                <c:pt idx="1469">
                  <c:v>41136</c:v>
                </c:pt>
                <c:pt idx="1470">
                  <c:v>41137</c:v>
                </c:pt>
                <c:pt idx="1471">
                  <c:v>41138</c:v>
                </c:pt>
                <c:pt idx="1472">
                  <c:v>41141</c:v>
                </c:pt>
                <c:pt idx="1473">
                  <c:v>41142</c:v>
                </c:pt>
                <c:pt idx="1474">
                  <c:v>41143</c:v>
                </c:pt>
                <c:pt idx="1475">
                  <c:v>41144</c:v>
                </c:pt>
                <c:pt idx="1476">
                  <c:v>41145</c:v>
                </c:pt>
                <c:pt idx="1477">
                  <c:v>41148</c:v>
                </c:pt>
                <c:pt idx="1478">
                  <c:v>41149</c:v>
                </c:pt>
                <c:pt idx="1479">
                  <c:v>41150</c:v>
                </c:pt>
                <c:pt idx="1480">
                  <c:v>41151</c:v>
                </c:pt>
                <c:pt idx="1481">
                  <c:v>41152</c:v>
                </c:pt>
                <c:pt idx="1482">
                  <c:v>41156</c:v>
                </c:pt>
                <c:pt idx="1483">
                  <c:v>41157</c:v>
                </c:pt>
                <c:pt idx="1484">
                  <c:v>41158</c:v>
                </c:pt>
                <c:pt idx="1485">
                  <c:v>41159</c:v>
                </c:pt>
                <c:pt idx="1486">
                  <c:v>41162</c:v>
                </c:pt>
                <c:pt idx="1487">
                  <c:v>41163</c:v>
                </c:pt>
                <c:pt idx="1488">
                  <c:v>41164</c:v>
                </c:pt>
                <c:pt idx="1489">
                  <c:v>41165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41191</c:v>
                </c:pt>
                <c:pt idx="1506">
                  <c:v>41192</c:v>
                </c:pt>
                <c:pt idx="1507">
                  <c:v>41193</c:v>
                </c:pt>
                <c:pt idx="1508">
                  <c:v>41194</c:v>
                </c:pt>
                <c:pt idx="1509">
                  <c:v>41197</c:v>
                </c:pt>
                <c:pt idx="1510">
                  <c:v>41198</c:v>
                </c:pt>
                <c:pt idx="1511">
                  <c:v>41199</c:v>
                </c:pt>
                <c:pt idx="1512">
                  <c:v>41200</c:v>
                </c:pt>
                <c:pt idx="1513">
                  <c:v>41201</c:v>
                </c:pt>
                <c:pt idx="1514">
                  <c:v>41204</c:v>
                </c:pt>
                <c:pt idx="1515">
                  <c:v>41205</c:v>
                </c:pt>
                <c:pt idx="1516">
                  <c:v>41206</c:v>
                </c:pt>
                <c:pt idx="1517">
                  <c:v>41207</c:v>
                </c:pt>
                <c:pt idx="1518">
                  <c:v>41215</c:v>
                </c:pt>
                <c:pt idx="1519">
                  <c:v>41218</c:v>
                </c:pt>
                <c:pt idx="1520">
                  <c:v>41219</c:v>
                </c:pt>
                <c:pt idx="1521">
                  <c:v>41220</c:v>
                </c:pt>
                <c:pt idx="1522">
                  <c:v>41221</c:v>
                </c:pt>
                <c:pt idx="1523">
                  <c:v>41222</c:v>
                </c:pt>
                <c:pt idx="1524">
                  <c:v>41226</c:v>
                </c:pt>
                <c:pt idx="1525">
                  <c:v>41227</c:v>
                </c:pt>
                <c:pt idx="1526">
                  <c:v>41228</c:v>
                </c:pt>
                <c:pt idx="1527">
                  <c:v>41229</c:v>
                </c:pt>
                <c:pt idx="1528">
                  <c:v>41232</c:v>
                </c:pt>
                <c:pt idx="1529">
                  <c:v>41233</c:v>
                </c:pt>
                <c:pt idx="1530">
                  <c:v>41236</c:v>
                </c:pt>
                <c:pt idx="1531">
                  <c:v>41239</c:v>
                </c:pt>
                <c:pt idx="1532">
                  <c:v>41240</c:v>
                </c:pt>
                <c:pt idx="1533">
                  <c:v>41241</c:v>
                </c:pt>
                <c:pt idx="1534">
                  <c:v>41242</c:v>
                </c:pt>
                <c:pt idx="1535">
                  <c:v>41243</c:v>
                </c:pt>
                <c:pt idx="1536">
                  <c:v>41246</c:v>
                </c:pt>
                <c:pt idx="1537">
                  <c:v>41247</c:v>
                </c:pt>
                <c:pt idx="1538">
                  <c:v>41248</c:v>
                </c:pt>
                <c:pt idx="1539">
                  <c:v>41249</c:v>
                </c:pt>
                <c:pt idx="1540">
                  <c:v>41250</c:v>
                </c:pt>
                <c:pt idx="1541">
                  <c:v>41253</c:v>
                </c:pt>
                <c:pt idx="1542">
                  <c:v>41254</c:v>
                </c:pt>
                <c:pt idx="1543">
                  <c:v>41255</c:v>
                </c:pt>
                <c:pt idx="1544">
                  <c:v>41256</c:v>
                </c:pt>
                <c:pt idx="1545">
                  <c:v>41257</c:v>
                </c:pt>
                <c:pt idx="1546">
                  <c:v>41260</c:v>
                </c:pt>
                <c:pt idx="1547">
                  <c:v>41261</c:v>
                </c:pt>
                <c:pt idx="1548">
                  <c:v>41262</c:v>
                </c:pt>
                <c:pt idx="1549">
                  <c:v>41263</c:v>
                </c:pt>
                <c:pt idx="1550">
                  <c:v>41267</c:v>
                </c:pt>
                <c:pt idx="1551">
                  <c:v>41269</c:v>
                </c:pt>
                <c:pt idx="1552">
                  <c:v>41270</c:v>
                </c:pt>
                <c:pt idx="1553">
                  <c:v>41274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41281</c:v>
                </c:pt>
                <c:pt idx="1558">
                  <c:v>41282</c:v>
                </c:pt>
                <c:pt idx="1559">
                  <c:v>41283</c:v>
                </c:pt>
                <c:pt idx="1560">
                  <c:v>41284</c:v>
                </c:pt>
                <c:pt idx="1561">
                  <c:v>41285</c:v>
                </c:pt>
                <c:pt idx="1562">
                  <c:v>41288</c:v>
                </c:pt>
                <c:pt idx="1563">
                  <c:v>41289</c:v>
                </c:pt>
                <c:pt idx="1564">
                  <c:v>41290</c:v>
                </c:pt>
                <c:pt idx="1565">
                  <c:v>41291</c:v>
                </c:pt>
                <c:pt idx="1566">
                  <c:v>41292</c:v>
                </c:pt>
                <c:pt idx="1567">
                  <c:v>41296</c:v>
                </c:pt>
                <c:pt idx="1568">
                  <c:v>41297</c:v>
                </c:pt>
                <c:pt idx="1569">
                  <c:v>41298</c:v>
                </c:pt>
                <c:pt idx="1570">
                  <c:v>41299</c:v>
                </c:pt>
                <c:pt idx="1571">
                  <c:v>41302</c:v>
                </c:pt>
                <c:pt idx="1572">
                  <c:v>41303</c:v>
                </c:pt>
                <c:pt idx="1573">
                  <c:v>41304</c:v>
                </c:pt>
                <c:pt idx="1574">
                  <c:v>41305</c:v>
                </c:pt>
                <c:pt idx="1575">
                  <c:v>41306</c:v>
                </c:pt>
                <c:pt idx="1576">
                  <c:v>41309</c:v>
                </c:pt>
                <c:pt idx="1577">
                  <c:v>41310</c:v>
                </c:pt>
                <c:pt idx="1578">
                  <c:v>41311</c:v>
                </c:pt>
                <c:pt idx="1579">
                  <c:v>41312</c:v>
                </c:pt>
                <c:pt idx="1580">
                  <c:v>41313</c:v>
                </c:pt>
                <c:pt idx="1581">
                  <c:v>41316</c:v>
                </c:pt>
                <c:pt idx="1582">
                  <c:v>41317</c:v>
                </c:pt>
                <c:pt idx="1583">
                  <c:v>41318</c:v>
                </c:pt>
                <c:pt idx="1584">
                  <c:v>41319</c:v>
                </c:pt>
                <c:pt idx="1585">
                  <c:v>41320</c:v>
                </c:pt>
                <c:pt idx="1586">
                  <c:v>41324</c:v>
                </c:pt>
                <c:pt idx="1587">
                  <c:v>41325</c:v>
                </c:pt>
                <c:pt idx="1588">
                  <c:v>41326</c:v>
                </c:pt>
                <c:pt idx="1589">
                  <c:v>41327</c:v>
                </c:pt>
                <c:pt idx="1590">
                  <c:v>41330</c:v>
                </c:pt>
                <c:pt idx="1591">
                  <c:v>41331</c:v>
                </c:pt>
                <c:pt idx="1592">
                  <c:v>41332</c:v>
                </c:pt>
                <c:pt idx="1593">
                  <c:v>41333</c:v>
                </c:pt>
                <c:pt idx="1594">
                  <c:v>41334</c:v>
                </c:pt>
                <c:pt idx="1595">
                  <c:v>41337</c:v>
                </c:pt>
                <c:pt idx="1596">
                  <c:v>41338</c:v>
                </c:pt>
                <c:pt idx="1597">
                  <c:v>41339</c:v>
                </c:pt>
                <c:pt idx="1598">
                  <c:v>41340</c:v>
                </c:pt>
                <c:pt idx="1599">
                  <c:v>41341</c:v>
                </c:pt>
                <c:pt idx="1600">
                  <c:v>41344</c:v>
                </c:pt>
                <c:pt idx="1601">
                  <c:v>41345</c:v>
                </c:pt>
                <c:pt idx="1602">
                  <c:v>41346</c:v>
                </c:pt>
                <c:pt idx="1603">
                  <c:v>41347</c:v>
                </c:pt>
                <c:pt idx="1604">
                  <c:v>41348</c:v>
                </c:pt>
                <c:pt idx="1605">
                  <c:v>41351</c:v>
                </c:pt>
                <c:pt idx="1606">
                  <c:v>41352</c:v>
                </c:pt>
                <c:pt idx="1607">
                  <c:v>41353</c:v>
                </c:pt>
                <c:pt idx="1608">
                  <c:v>41354</c:v>
                </c:pt>
                <c:pt idx="1609">
                  <c:v>41355</c:v>
                </c:pt>
                <c:pt idx="1610">
                  <c:v>41358</c:v>
                </c:pt>
                <c:pt idx="1611">
                  <c:v>41360</c:v>
                </c:pt>
                <c:pt idx="1612">
                  <c:v>41361</c:v>
                </c:pt>
                <c:pt idx="1613">
                  <c:v>41365</c:v>
                </c:pt>
                <c:pt idx="1614">
                  <c:v>41366</c:v>
                </c:pt>
                <c:pt idx="1615">
                  <c:v>41367</c:v>
                </c:pt>
                <c:pt idx="1616">
                  <c:v>41368</c:v>
                </c:pt>
                <c:pt idx="1617">
                  <c:v>41369</c:v>
                </c:pt>
                <c:pt idx="1618">
                  <c:v>41372</c:v>
                </c:pt>
                <c:pt idx="1619">
                  <c:v>41374</c:v>
                </c:pt>
                <c:pt idx="1620">
                  <c:v>41379</c:v>
                </c:pt>
                <c:pt idx="1621">
                  <c:v>41380</c:v>
                </c:pt>
                <c:pt idx="1622">
                  <c:v>41381</c:v>
                </c:pt>
                <c:pt idx="1623">
                  <c:v>41382</c:v>
                </c:pt>
                <c:pt idx="1624">
                  <c:v>41383</c:v>
                </c:pt>
                <c:pt idx="1625">
                  <c:v>41386</c:v>
                </c:pt>
                <c:pt idx="1626">
                  <c:v>41387</c:v>
                </c:pt>
                <c:pt idx="1627">
                  <c:v>41388</c:v>
                </c:pt>
                <c:pt idx="1628">
                  <c:v>41389</c:v>
                </c:pt>
                <c:pt idx="1629">
                  <c:v>41390</c:v>
                </c:pt>
                <c:pt idx="1630">
                  <c:v>41393</c:v>
                </c:pt>
                <c:pt idx="1631">
                  <c:v>41394</c:v>
                </c:pt>
                <c:pt idx="1632">
                  <c:v>41395</c:v>
                </c:pt>
                <c:pt idx="1633">
                  <c:v>41396</c:v>
                </c:pt>
                <c:pt idx="1634">
                  <c:v>41397</c:v>
                </c:pt>
                <c:pt idx="1635">
                  <c:v>41400</c:v>
                </c:pt>
                <c:pt idx="1636">
                  <c:v>41401</c:v>
                </c:pt>
                <c:pt idx="1637">
                  <c:v>41402</c:v>
                </c:pt>
                <c:pt idx="1638">
                  <c:v>41403</c:v>
                </c:pt>
                <c:pt idx="1639">
                  <c:v>41404</c:v>
                </c:pt>
                <c:pt idx="1640">
                  <c:v>41407</c:v>
                </c:pt>
                <c:pt idx="1641">
                  <c:v>41408</c:v>
                </c:pt>
                <c:pt idx="1642">
                  <c:v>41409</c:v>
                </c:pt>
                <c:pt idx="1643">
                  <c:v>41410</c:v>
                </c:pt>
                <c:pt idx="1644">
                  <c:v>41411</c:v>
                </c:pt>
                <c:pt idx="1645">
                  <c:v>41414</c:v>
                </c:pt>
                <c:pt idx="1646">
                  <c:v>41415</c:v>
                </c:pt>
                <c:pt idx="1647">
                  <c:v>41416</c:v>
                </c:pt>
                <c:pt idx="1648">
                  <c:v>41417</c:v>
                </c:pt>
                <c:pt idx="1649">
                  <c:v>41418</c:v>
                </c:pt>
                <c:pt idx="1650">
                  <c:v>41423</c:v>
                </c:pt>
                <c:pt idx="1651">
                  <c:v>41424</c:v>
                </c:pt>
                <c:pt idx="1652">
                  <c:v>41425</c:v>
                </c:pt>
                <c:pt idx="1653">
                  <c:v>41428</c:v>
                </c:pt>
                <c:pt idx="1654">
                  <c:v>41429</c:v>
                </c:pt>
                <c:pt idx="1655">
                  <c:v>41430</c:v>
                </c:pt>
                <c:pt idx="1656">
                  <c:v>41431</c:v>
                </c:pt>
                <c:pt idx="1657">
                  <c:v>41432</c:v>
                </c:pt>
                <c:pt idx="1658">
                  <c:v>41435</c:v>
                </c:pt>
                <c:pt idx="1659">
                  <c:v>41436</c:v>
                </c:pt>
                <c:pt idx="1660">
                  <c:v>41437</c:v>
                </c:pt>
                <c:pt idx="1661">
                  <c:v>41438</c:v>
                </c:pt>
                <c:pt idx="1662">
                  <c:v>41439</c:v>
                </c:pt>
                <c:pt idx="1663">
                  <c:v>41442</c:v>
                </c:pt>
                <c:pt idx="1664">
                  <c:v>41443</c:v>
                </c:pt>
                <c:pt idx="1665">
                  <c:v>41444</c:v>
                </c:pt>
                <c:pt idx="1666">
                  <c:v>41446</c:v>
                </c:pt>
                <c:pt idx="1667">
                  <c:v>41449</c:v>
                </c:pt>
                <c:pt idx="1668">
                  <c:v>41450</c:v>
                </c:pt>
                <c:pt idx="1669">
                  <c:v>41451</c:v>
                </c:pt>
                <c:pt idx="1670">
                  <c:v>41452</c:v>
                </c:pt>
                <c:pt idx="1671">
                  <c:v>41453</c:v>
                </c:pt>
                <c:pt idx="1672">
                  <c:v>41456</c:v>
                </c:pt>
                <c:pt idx="1673">
                  <c:v>41457</c:v>
                </c:pt>
                <c:pt idx="1674">
                  <c:v>41460</c:v>
                </c:pt>
                <c:pt idx="1675">
                  <c:v>41463</c:v>
                </c:pt>
                <c:pt idx="1676">
                  <c:v>41464</c:v>
                </c:pt>
                <c:pt idx="1677">
                  <c:v>41465</c:v>
                </c:pt>
                <c:pt idx="1678">
                  <c:v>41466</c:v>
                </c:pt>
                <c:pt idx="1679">
                  <c:v>41467</c:v>
                </c:pt>
                <c:pt idx="1680">
                  <c:v>41470</c:v>
                </c:pt>
                <c:pt idx="1681">
                  <c:v>41471</c:v>
                </c:pt>
                <c:pt idx="1682">
                  <c:v>41472</c:v>
                </c:pt>
                <c:pt idx="1683">
                  <c:v>41473</c:v>
                </c:pt>
                <c:pt idx="1684">
                  <c:v>41474</c:v>
                </c:pt>
                <c:pt idx="1685">
                  <c:v>41477</c:v>
                </c:pt>
                <c:pt idx="1686">
                  <c:v>41478</c:v>
                </c:pt>
                <c:pt idx="1687">
                  <c:v>41479</c:v>
                </c:pt>
                <c:pt idx="1688">
                  <c:v>41480</c:v>
                </c:pt>
                <c:pt idx="1689">
                  <c:v>41481</c:v>
                </c:pt>
                <c:pt idx="1690">
                  <c:v>41484</c:v>
                </c:pt>
                <c:pt idx="1691">
                  <c:v>41485</c:v>
                </c:pt>
                <c:pt idx="1692">
                  <c:v>41486</c:v>
                </c:pt>
                <c:pt idx="1693">
                  <c:v>41487</c:v>
                </c:pt>
                <c:pt idx="1694">
                  <c:v>41488</c:v>
                </c:pt>
                <c:pt idx="1695">
                  <c:v>41491</c:v>
                </c:pt>
                <c:pt idx="1696">
                  <c:v>41492</c:v>
                </c:pt>
                <c:pt idx="1697">
                  <c:v>41493</c:v>
                </c:pt>
                <c:pt idx="1698">
                  <c:v>41494</c:v>
                </c:pt>
                <c:pt idx="1699">
                  <c:v>41495</c:v>
                </c:pt>
                <c:pt idx="1700">
                  <c:v>41498</c:v>
                </c:pt>
                <c:pt idx="1701">
                  <c:v>41499</c:v>
                </c:pt>
                <c:pt idx="1702">
                  <c:v>41500</c:v>
                </c:pt>
                <c:pt idx="1703">
                  <c:v>41501</c:v>
                </c:pt>
                <c:pt idx="1704">
                  <c:v>41502</c:v>
                </c:pt>
                <c:pt idx="1705">
                  <c:v>41505</c:v>
                </c:pt>
                <c:pt idx="1706">
                  <c:v>41506</c:v>
                </c:pt>
                <c:pt idx="1707">
                  <c:v>41507</c:v>
                </c:pt>
                <c:pt idx="1708">
                  <c:v>41508</c:v>
                </c:pt>
                <c:pt idx="1709">
                  <c:v>41509</c:v>
                </c:pt>
                <c:pt idx="1710">
                  <c:v>41512</c:v>
                </c:pt>
                <c:pt idx="1711">
                  <c:v>41513</c:v>
                </c:pt>
                <c:pt idx="1712">
                  <c:v>41514</c:v>
                </c:pt>
                <c:pt idx="1713">
                  <c:v>41515</c:v>
                </c:pt>
                <c:pt idx="1714">
                  <c:v>41516</c:v>
                </c:pt>
                <c:pt idx="1715">
                  <c:v>41521</c:v>
                </c:pt>
                <c:pt idx="1716">
                  <c:v>41522</c:v>
                </c:pt>
                <c:pt idx="1717">
                  <c:v>41523</c:v>
                </c:pt>
                <c:pt idx="1718">
                  <c:v>41526</c:v>
                </c:pt>
                <c:pt idx="1719">
                  <c:v>41527</c:v>
                </c:pt>
                <c:pt idx="1720">
                  <c:v>41528</c:v>
                </c:pt>
                <c:pt idx="1721">
                  <c:v>41529</c:v>
                </c:pt>
                <c:pt idx="1722">
                  <c:v>41530</c:v>
                </c:pt>
                <c:pt idx="1723">
                  <c:v>41533</c:v>
                </c:pt>
                <c:pt idx="1724">
                  <c:v>41534</c:v>
                </c:pt>
                <c:pt idx="1725">
                  <c:v>41535</c:v>
                </c:pt>
                <c:pt idx="1726">
                  <c:v>41536</c:v>
                </c:pt>
                <c:pt idx="1727">
                  <c:v>41537</c:v>
                </c:pt>
                <c:pt idx="1728">
                  <c:v>41540</c:v>
                </c:pt>
                <c:pt idx="1729">
                  <c:v>41541</c:v>
                </c:pt>
                <c:pt idx="1730">
                  <c:v>41542</c:v>
                </c:pt>
                <c:pt idx="1731">
                  <c:v>41543</c:v>
                </c:pt>
                <c:pt idx="1732">
                  <c:v>41544</c:v>
                </c:pt>
                <c:pt idx="1733">
                  <c:v>41547</c:v>
                </c:pt>
                <c:pt idx="1734">
                  <c:v>41548</c:v>
                </c:pt>
                <c:pt idx="1735">
                  <c:v>41549</c:v>
                </c:pt>
                <c:pt idx="1736">
                  <c:v>41550</c:v>
                </c:pt>
                <c:pt idx="1737">
                  <c:v>41551</c:v>
                </c:pt>
                <c:pt idx="1738">
                  <c:v>41554</c:v>
                </c:pt>
                <c:pt idx="1739">
                  <c:v>41555</c:v>
                </c:pt>
                <c:pt idx="1740">
                  <c:v>41556</c:v>
                </c:pt>
                <c:pt idx="1741">
                  <c:v>41557</c:v>
                </c:pt>
                <c:pt idx="1742">
                  <c:v>41558</c:v>
                </c:pt>
                <c:pt idx="1743">
                  <c:v>41562</c:v>
                </c:pt>
                <c:pt idx="1744">
                  <c:v>41563</c:v>
                </c:pt>
                <c:pt idx="1745">
                  <c:v>41564</c:v>
                </c:pt>
                <c:pt idx="1746">
                  <c:v>41565</c:v>
                </c:pt>
                <c:pt idx="1747">
                  <c:v>41568</c:v>
                </c:pt>
                <c:pt idx="1748">
                  <c:v>41569</c:v>
                </c:pt>
                <c:pt idx="1749">
                  <c:v>41570</c:v>
                </c:pt>
                <c:pt idx="1750">
                  <c:v>41571</c:v>
                </c:pt>
                <c:pt idx="1751">
                  <c:v>41572</c:v>
                </c:pt>
                <c:pt idx="1752">
                  <c:v>41575</c:v>
                </c:pt>
                <c:pt idx="1753">
                  <c:v>41576</c:v>
                </c:pt>
                <c:pt idx="1754">
                  <c:v>41577</c:v>
                </c:pt>
                <c:pt idx="1755">
                  <c:v>41578</c:v>
                </c:pt>
                <c:pt idx="1756">
                  <c:v>41579</c:v>
                </c:pt>
                <c:pt idx="1757">
                  <c:v>41582</c:v>
                </c:pt>
                <c:pt idx="1758">
                  <c:v>41583</c:v>
                </c:pt>
                <c:pt idx="1759">
                  <c:v>41584</c:v>
                </c:pt>
                <c:pt idx="1760">
                  <c:v>41585</c:v>
                </c:pt>
                <c:pt idx="1761">
                  <c:v>41586</c:v>
                </c:pt>
                <c:pt idx="1762">
                  <c:v>41590</c:v>
                </c:pt>
                <c:pt idx="1763">
                  <c:v>41591</c:v>
                </c:pt>
                <c:pt idx="1764">
                  <c:v>41592</c:v>
                </c:pt>
                <c:pt idx="1765">
                  <c:v>41593</c:v>
                </c:pt>
                <c:pt idx="1766">
                  <c:v>41596</c:v>
                </c:pt>
                <c:pt idx="1767">
                  <c:v>41597</c:v>
                </c:pt>
                <c:pt idx="1768">
                  <c:v>41598</c:v>
                </c:pt>
                <c:pt idx="1769">
                  <c:v>41599</c:v>
                </c:pt>
                <c:pt idx="1770">
                  <c:v>41600</c:v>
                </c:pt>
                <c:pt idx="1771">
                  <c:v>41604</c:v>
                </c:pt>
                <c:pt idx="1772">
                  <c:v>41607</c:v>
                </c:pt>
                <c:pt idx="1773">
                  <c:v>41610</c:v>
                </c:pt>
                <c:pt idx="1774">
                  <c:v>41611</c:v>
                </c:pt>
                <c:pt idx="1775">
                  <c:v>41612</c:v>
                </c:pt>
                <c:pt idx="1776">
                  <c:v>41613</c:v>
                </c:pt>
                <c:pt idx="1777">
                  <c:v>41614</c:v>
                </c:pt>
                <c:pt idx="1778">
                  <c:v>41617</c:v>
                </c:pt>
                <c:pt idx="1779">
                  <c:v>41618</c:v>
                </c:pt>
                <c:pt idx="1780">
                  <c:v>41619</c:v>
                </c:pt>
                <c:pt idx="1781">
                  <c:v>41620</c:v>
                </c:pt>
                <c:pt idx="1782">
                  <c:v>41621</c:v>
                </c:pt>
                <c:pt idx="1783">
                  <c:v>41624</c:v>
                </c:pt>
                <c:pt idx="1784">
                  <c:v>41625</c:v>
                </c:pt>
                <c:pt idx="1785">
                  <c:v>41626</c:v>
                </c:pt>
                <c:pt idx="1786">
                  <c:v>41627</c:v>
                </c:pt>
                <c:pt idx="1787">
                  <c:v>41628</c:v>
                </c:pt>
                <c:pt idx="1788">
                  <c:v>41631</c:v>
                </c:pt>
                <c:pt idx="1789">
                  <c:v>41632</c:v>
                </c:pt>
                <c:pt idx="1790">
                  <c:v>41634</c:v>
                </c:pt>
                <c:pt idx="1791">
                  <c:v>41639</c:v>
                </c:pt>
                <c:pt idx="1792">
                  <c:v>41641</c:v>
                </c:pt>
                <c:pt idx="1793">
                  <c:v>41642</c:v>
                </c:pt>
                <c:pt idx="1794">
                  <c:v>41645</c:v>
                </c:pt>
                <c:pt idx="1795">
                  <c:v>41646</c:v>
                </c:pt>
                <c:pt idx="1796">
                  <c:v>41647</c:v>
                </c:pt>
                <c:pt idx="1797">
                  <c:v>41648</c:v>
                </c:pt>
                <c:pt idx="1798">
                  <c:v>41649</c:v>
                </c:pt>
                <c:pt idx="1799">
                  <c:v>41652</c:v>
                </c:pt>
                <c:pt idx="1800">
                  <c:v>41653</c:v>
                </c:pt>
                <c:pt idx="1801">
                  <c:v>41654</c:v>
                </c:pt>
                <c:pt idx="1802">
                  <c:v>41655</c:v>
                </c:pt>
                <c:pt idx="1803">
                  <c:v>41656</c:v>
                </c:pt>
                <c:pt idx="1804">
                  <c:v>41660</c:v>
                </c:pt>
                <c:pt idx="1805">
                  <c:v>41661</c:v>
                </c:pt>
                <c:pt idx="1806">
                  <c:v>41662</c:v>
                </c:pt>
                <c:pt idx="1807">
                  <c:v>41663</c:v>
                </c:pt>
                <c:pt idx="1808">
                  <c:v>41667</c:v>
                </c:pt>
                <c:pt idx="1809">
                  <c:v>41668</c:v>
                </c:pt>
                <c:pt idx="1810">
                  <c:v>41669</c:v>
                </c:pt>
                <c:pt idx="1811">
                  <c:v>41670</c:v>
                </c:pt>
                <c:pt idx="1812">
                  <c:v>41673</c:v>
                </c:pt>
                <c:pt idx="1813">
                  <c:v>41674</c:v>
                </c:pt>
                <c:pt idx="1814">
                  <c:v>41675</c:v>
                </c:pt>
                <c:pt idx="1815">
                  <c:v>41676</c:v>
                </c:pt>
                <c:pt idx="1816">
                  <c:v>41677</c:v>
                </c:pt>
                <c:pt idx="1817">
                  <c:v>41680</c:v>
                </c:pt>
                <c:pt idx="1818">
                  <c:v>41681</c:v>
                </c:pt>
                <c:pt idx="1819">
                  <c:v>41682</c:v>
                </c:pt>
                <c:pt idx="1820">
                  <c:v>41683</c:v>
                </c:pt>
                <c:pt idx="1821">
                  <c:v>41684</c:v>
                </c:pt>
                <c:pt idx="1822">
                  <c:v>41688</c:v>
                </c:pt>
                <c:pt idx="1823">
                  <c:v>41690</c:v>
                </c:pt>
                <c:pt idx="1824">
                  <c:v>41691</c:v>
                </c:pt>
                <c:pt idx="1825">
                  <c:v>41694</c:v>
                </c:pt>
                <c:pt idx="1826">
                  <c:v>41695</c:v>
                </c:pt>
                <c:pt idx="1827">
                  <c:v>41696</c:v>
                </c:pt>
                <c:pt idx="1828">
                  <c:v>41697</c:v>
                </c:pt>
                <c:pt idx="1829">
                  <c:v>41698</c:v>
                </c:pt>
                <c:pt idx="1830">
                  <c:v>41701</c:v>
                </c:pt>
                <c:pt idx="1831">
                  <c:v>41702</c:v>
                </c:pt>
                <c:pt idx="1832">
                  <c:v>41703</c:v>
                </c:pt>
                <c:pt idx="1833">
                  <c:v>41704</c:v>
                </c:pt>
                <c:pt idx="1834">
                  <c:v>41705</c:v>
                </c:pt>
                <c:pt idx="1835">
                  <c:v>41708</c:v>
                </c:pt>
                <c:pt idx="1836">
                  <c:v>41709</c:v>
                </c:pt>
                <c:pt idx="1837">
                  <c:v>41710</c:v>
                </c:pt>
                <c:pt idx="1838">
                  <c:v>41711</c:v>
                </c:pt>
                <c:pt idx="1839">
                  <c:v>41712</c:v>
                </c:pt>
                <c:pt idx="1840">
                  <c:v>41715</c:v>
                </c:pt>
                <c:pt idx="1841">
                  <c:v>41716</c:v>
                </c:pt>
                <c:pt idx="1842">
                  <c:v>41717</c:v>
                </c:pt>
                <c:pt idx="1843">
                  <c:v>41718</c:v>
                </c:pt>
                <c:pt idx="1844">
                  <c:v>41719</c:v>
                </c:pt>
                <c:pt idx="1845">
                  <c:v>41722</c:v>
                </c:pt>
                <c:pt idx="1846">
                  <c:v>41723</c:v>
                </c:pt>
                <c:pt idx="1847">
                  <c:v>41724</c:v>
                </c:pt>
                <c:pt idx="1848">
                  <c:v>41725</c:v>
                </c:pt>
                <c:pt idx="1849">
                  <c:v>41726</c:v>
                </c:pt>
                <c:pt idx="1850">
                  <c:v>41729</c:v>
                </c:pt>
                <c:pt idx="1851">
                  <c:v>41730</c:v>
                </c:pt>
                <c:pt idx="1852">
                  <c:v>41731</c:v>
                </c:pt>
                <c:pt idx="1853">
                  <c:v>41732</c:v>
                </c:pt>
                <c:pt idx="1854">
                  <c:v>41733</c:v>
                </c:pt>
                <c:pt idx="1855">
                  <c:v>41736</c:v>
                </c:pt>
                <c:pt idx="1856">
                  <c:v>41737</c:v>
                </c:pt>
                <c:pt idx="1857">
                  <c:v>41738</c:v>
                </c:pt>
                <c:pt idx="1858">
                  <c:v>41739</c:v>
                </c:pt>
                <c:pt idx="1859">
                  <c:v>41740</c:v>
                </c:pt>
                <c:pt idx="1860">
                  <c:v>41743</c:v>
                </c:pt>
                <c:pt idx="1861">
                  <c:v>41744</c:v>
                </c:pt>
                <c:pt idx="1862">
                  <c:v>41745</c:v>
                </c:pt>
                <c:pt idx="1863">
                  <c:v>41746</c:v>
                </c:pt>
                <c:pt idx="1864">
                  <c:v>41750</c:v>
                </c:pt>
                <c:pt idx="1865">
                  <c:v>41751</c:v>
                </c:pt>
                <c:pt idx="1866">
                  <c:v>41752</c:v>
                </c:pt>
                <c:pt idx="1867">
                  <c:v>41753</c:v>
                </c:pt>
                <c:pt idx="1868">
                  <c:v>41754</c:v>
                </c:pt>
                <c:pt idx="1869">
                  <c:v>41757</c:v>
                </c:pt>
                <c:pt idx="1870">
                  <c:v>41759</c:v>
                </c:pt>
                <c:pt idx="1871">
                  <c:v>41760</c:v>
                </c:pt>
                <c:pt idx="1872">
                  <c:v>41761</c:v>
                </c:pt>
                <c:pt idx="1873">
                  <c:v>41764</c:v>
                </c:pt>
                <c:pt idx="1874">
                  <c:v>41765</c:v>
                </c:pt>
                <c:pt idx="1875">
                  <c:v>41766</c:v>
                </c:pt>
                <c:pt idx="1876">
                  <c:v>41767</c:v>
                </c:pt>
                <c:pt idx="1877">
                  <c:v>41768</c:v>
                </c:pt>
                <c:pt idx="1878">
                  <c:v>41771</c:v>
                </c:pt>
                <c:pt idx="1879">
                  <c:v>41773</c:v>
                </c:pt>
                <c:pt idx="1880">
                  <c:v>41774</c:v>
                </c:pt>
                <c:pt idx="1881">
                  <c:v>41775</c:v>
                </c:pt>
                <c:pt idx="1882">
                  <c:v>41778</c:v>
                </c:pt>
                <c:pt idx="1883">
                  <c:v>41779</c:v>
                </c:pt>
                <c:pt idx="1884">
                  <c:v>41780</c:v>
                </c:pt>
                <c:pt idx="1885">
                  <c:v>41781</c:v>
                </c:pt>
                <c:pt idx="1886">
                  <c:v>41782</c:v>
                </c:pt>
                <c:pt idx="1887">
                  <c:v>41786</c:v>
                </c:pt>
                <c:pt idx="1888">
                  <c:v>41787</c:v>
                </c:pt>
                <c:pt idx="1889">
                  <c:v>41788</c:v>
                </c:pt>
                <c:pt idx="1890">
                  <c:v>41789</c:v>
                </c:pt>
                <c:pt idx="1891">
                  <c:v>41792</c:v>
                </c:pt>
                <c:pt idx="1892">
                  <c:v>41793</c:v>
                </c:pt>
                <c:pt idx="1893">
                  <c:v>41794</c:v>
                </c:pt>
                <c:pt idx="1894">
                  <c:v>41795</c:v>
                </c:pt>
                <c:pt idx="1895">
                  <c:v>41796</c:v>
                </c:pt>
                <c:pt idx="1896">
                  <c:v>41799</c:v>
                </c:pt>
                <c:pt idx="1897">
                  <c:v>41800</c:v>
                </c:pt>
                <c:pt idx="1898">
                  <c:v>41801</c:v>
                </c:pt>
                <c:pt idx="1899">
                  <c:v>41802</c:v>
                </c:pt>
                <c:pt idx="1900">
                  <c:v>41803</c:v>
                </c:pt>
                <c:pt idx="1901">
                  <c:v>41806</c:v>
                </c:pt>
                <c:pt idx="1902">
                  <c:v>41807</c:v>
                </c:pt>
                <c:pt idx="1903">
                  <c:v>41808</c:v>
                </c:pt>
                <c:pt idx="1904">
                  <c:v>41809</c:v>
                </c:pt>
                <c:pt idx="1905">
                  <c:v>41810</c:v>
                </c:pt>
                <c:pt idx="1906">
                  <c:v>41813</c:v>
                </c:pt>
                <c:pt idx="1907">
                  <c:v>41814</c:v>
                </c:pt>
                <c:pt idx="1908">
                  <c:v>41815</c:v>
                </c:pt>
                <c:pt idx="1909">
                  <c:v>41816</c:v>
                </c:pt>
                <c:pt idx="1910">
                  <c:v>41817</c:v>
                </c:pt>
                <c:pt idx="1911">
                  <c:v>41820</c:v>
                </c:pt>
                <c:pt idx="1912">
                  <c:v>41821</c:v>
                </c:pt>
                <c:pt idx="1913">
                  <c:v>41822</c:v>
                </c:pt>
                <c:pt idx="1914">
                  <c:v>41823</c:v>
                </c:pt>
                <c:pt idx="1915">
                  <c:v>41827</c:v>
                </c:pt>
                <c:pt idx="1916">
                  <c:v>41828</c:v>
                </c:pt>
                <c:pt idx="1917">
                  <c:v>41829</c:v>
                </c:pt>
                <c:pt idx="1918">
                  <c:v>41830</c:v>
                </c:pt>
                <c:pt idx="1919">
                  <c:v>41831</c:v>
                </c:pt>
                <c:pt idx="1920">
                  <c:v>41834</c:v>
                </c:pt>
                <c:pt idx="1921">
                  <c:v>41835</c:v>
                </c:pt>
                <c:pt idx="1922">
                  <c:v>41836</c:v>
                </c:pt>
                <c:pt idx="1923">
                  <c:v>41837</c:v>
                </c:pt>
                <c:pt idx="1924">
                  <c:v>41838</c:v>
                </c:pt>
                <c:pt idx="1925">
                  <c:v>41841</c:v>
                </c:pt>
                <c:pt idx="1926">
                  <c:v>41842</c:v>
                </c:pt>
                <c:pt idx="1927">
                  <c:v>41843</c:v>
                </c:pt>
                <c:pt idx="1928">
                  <c:v>41844</c:v>
                </c:pt>
                <c:pt idx="1929">
                  <c:v>41845</c:v>
                </c:pt>
                <c:pt idx="1930">
                  <c:v>41848</c:v>
                </c:pt>
                <c:pt idx="1931">
                  <c:v>41849</c:v>
                </c:pt>
                <c:pt idx="1932">
                  <c:v>41850</c:v>
                </c:pt>
                <c:pt idx="1933">
                  <c:v>41851</c:v>
                </c:pt>
                <c:pt idx="1934">
                  <c:v>41852</c:v>
                </c:pt>
                <c:pt idx="1935">
                  <c:v>41855</c:v>
                </c:pt>
                <c:pt idx="1936">
                  <c:v>41856</c:v>
                </c:pt>
                <c:pt idx="1937">
                  <c:v>41857</c:v>
                </c:pt>
                <c:pt idx="1938">
                  <c:v>41858</c:v>
                </c:pt>
                <c:pt idx="1939">
                  <c:v>41859</c:v>
                </c:pt>
                <c:pt idx="1940">
                  <c:v>41862</c:v>
                </c:pt>
                <c:pt idx="1941">
                  <c:v>41863</c:v>
                </c:pt>
                <c:pt idx="1942">
                  <c:v>41864</c:v>
                </c:pt>
                <c:pt idx="1943">
                  <c:v>41865</c:v>
                </c:pt>
                <c:pt idx="1944">
                  <c:v>41866</c:v>
                </c:pt>
                <c:pt idx="1945">
                  <c:v>41869</c:v>
                </c:pt>
                <c:pt idx="1946">
                  <c:v>41870</c:v>
                </c:pt>
                <c:pt idx="1947">
                  <c:v>41871</c:v>
                </c:pt>
                <c:pt idx="1948">
                  <c:v>41872</c:v>
                </c:pt>
                <c:pt idx="1949">
                  <c:v>41873</c:v>
                </c:pt>
                <c:pt idx="1950">
                  <c:v>41876</c:v>
                </c:pt>
                <c:pt idx="1951">
                  <c:v>41877</c:v>
                </c:pt>
                <c:pt idx="1952">
                  <c:v>41878</c:v>
                </c:pt>
                <c:pt idx="1953">
                  <c:v>41879</c:v>
                </c:pt>
                <c:pt idx="1954">
                  <c:v>41880</c:v>
                </c:pt>
                <c:pt idx="1955">
                  <c:v>41884</c:v>
                </c:pt>
                <c:pt idx="1956">
                  <c:v>41885</c:v>
                </c:pt>
                <c:pt idx="1957">
                  <c:v>41886</c:v>
                </c:pt>
                <c:pt idx="1958">
                  <c:v>41887</c:v>
                </c:pt>
                <c:pt idx="1959">
                  <c:v>41890</c:v>
                </c:pt>
                <c:pt idx="1960">
                  <c:v>41891</c:v>
                </c:pt>
                <c:pt idx="1961">
                  <c:v>41892</c:v>
                </c:pt>
                <c:pt idx="1962">
                  <c:v>41893</c:v>
                </c:pt>
                <c:pt idx="1963">
                  <c:v>41894</c:v>
                </c:pt>
                <c:pt idx="1964">
                  <c:v>41897</c:v>
                </c:pt>
                <c:pt idx="1965">
                  <c:v>41898</c:v>
                </c:pt>
                <c:pt idx="1966">
                  <c:v>41899</c:v>
                </c:pt>
                <c:pt idx="1967">
                  <c:v>41900</c:v>
                </c:pt>
                <c:pt idx="1968">
                  <c:v>41901</c:v>
                </c:pt>
                <c:pt idx="1969">
                  <c:v>41904</c:v>
                </c:pt>
                <c:pt idx="1970">
                  <c:v>41905</c:v>
                </c:pt>
                <c:pt idx="1971">
                  <c:v>41906</c:v>
                </c:pt>
                <c:pt idx="1972">
                  <c:v>41907</c:v>
                </c:pt>
                <c:pt idx="1973">
                  <c:v>41908</c:v>
                </c:pt>
                <c:pt idx="1974">
                  <c:v>41911</c:v>
                </c:pt>
                <c:pt idx="1975">
                  <c:v>41912</c:v>
                </c:pt>
                <c:pt idx="1976">
                  <c:v>41913</c:v>
                </c:pt>
                <c:pt idx="1977">
                  <c:v>41914</c:v>
                </c:pt>
                <c:pt idx="1978">
                  <c:v>41915</c:v>
                </c:pt>
                <c:pt idx="1979">
                  <c:v>41918</c:v>
                </c:pt>
                <c:pt idx="1980">
                  <c:v>41919</c:v>
                </c:pt>
                <c:pt idx="1981">
                  <c:v>41920</c:v>
                </c:pt>
                <c:pt idx="1982">
                  <c:v>41921</c:v>
                </c:pt>
                <c:pt idx="1983">
                  <c:v>41922</c:v>
                </c:pt>
                <c:pt idx="1984">
                  <c:v>41926</c:v>
                </c:pt>
                <c:pt idx="1985">
                  <c:v>41927</c:v>
                </c:pt>
                <c:pt idx="1986">
                  <c:v>41928</c:v>
                </c:pt>
                <c:pt idx="1987">
                  <c:v>41929</c:v>
                </c:pt>
                <c:pt idx="1988">
                  <c:v>41932</c:v>
                </c:pt>
                <c:pt idx="1989">
                  <c:v>41933</c:v>
                </c:pt>
                <c:pt idx="1990">
                  <c:v>41934</c:v>
                </c:pt>
                <c:pt idx="1991">
                  <c:v>41935</c:v>
                </c:pt>
                <c:pt idx="1992">
                  <c:v>41936</c:v>
                </c:pt>
                <c:pt idx="1993">
                  <c:v>41939</c:v>
                </c:pt>
                <c:pt idx="1994">
                  <c:v>41940</c:v>
                </c:pt>
                <c:pt idx="1995">
                  <c:v>41941</c:v>
                </c:pt>
                <c:pt idx="1996">
                  <c:v>41942</c:v>
                </c:pt>
                <c:pt idx="1997">
                  <c:v>41943</c:v>
                </c:pt>
                <c:pt idx="1998">
                  <c:v>41946</c:v>
                </c:pt>
                <c:pt idx="1999">
                  <c:v>41947</c:v>
                </c:pt>
                <c:pt idx="2000">
                  <c:v>41948</c:v>
                </c:pt>
                <c:pt idx="2001">
                  <c:v>41949</c:v>
                </c:pt>
                <c:pt idx="2002">
                  <c:v>41950</c:v>
                </c:pt>
                <c:pt idx="2003">
                  <c:v>41953</c:v>
                </c:pt>
                <c:pt idx="2004">
                  <c:v>41955</c:v>
                </c:pt>
                <c:pt idx="2005">
                  <c:v>41956</c:v>
                </c:pt>
                <c:pt idx="2006">
                  <c:v>41957</c:v>
                </c:pt>
                <c:pt idx="2007">
                  <c:v>41960</c:v>
                </c:pt>
                <c:pt idx="2008">
                  <c:v>41961</c:v>
                </c:pt>
                <c:pt idx="2009">
                  <c:v>41962</c:v>
                </c:pt>
                <c:pt idx="2010">
                  <c:v>41963</c:v>
                </c:pt>
                <c:pt idx="2011">
                  <c:v>41964</c:v>
                </c:pt>
                <c:pt idx="2012">
                  <c:v>41967</c:v>
                </c:pt>
                <c:pt idx="2013">
                  <c:v>41968</c:v>
                </c:pt>
                <c:pt idx="2014">
                  <c:v>41971</c:v>
                </c:pt>
                <c:pt idx="2015">
                  <c:v>41974</c:v>
                </c:pt>
                <c:pt idx="2016">
                  <c:v>41975</c:v>
                </c:pt>
                <c:pt idx="2017">
                  <c:v>41976</c:v>
                </c:pt>
                <c:pt idx="2018">
                  <c:v>41977</c:v>
                </c:pt>
                <c:pt idx="2019">
                  <c:v>41978</c:v>
                </c:pt>
                <c:pt idx="2020">
                  <c:v>41981</c:v>
                </c:pt>
                <c:pt idx="2021">
                  <c:v>41982</c:v>
                </c:pt>
                <c:pt idx="2022">
                  <c:v>41983</c:v>
                </c:pt>
                <c:pt idx="2023">
                  <c:v>41984</c:v>
                </c:pt>
                <c:pt idx="2024">
                  <c:v>41985</c:v>
                </c:pt>
                <c:pt idx="2025">
                  <c:v>41988</c:v>
                </c:pt>
                <c:pt idx="2026">
                  <c:v>41989</c:v>
                </c:pt>
                <c:pt idx="2027">
                  <c:v>41990</c:v>
                </c:pt>
                <c:pt idx="2028">
                  <c:v>41991</c:v>
                </c:pt>
                <c:pt idx="2029">
                  <c:v>41992</c:v>
                </c:pt>
                <c:pt idx="2030">
                  <c:v>41995</c:v>
                </c:pt>
                <c:pt idx="2031">
                  <c:v>41996</c:v>
                </c:pt>
                <c:pt idx="2032">
                  <c:v>41999</c:v>
                </c:pt>
                <c:pt idx="2033">
                  <c:v>42002</c:v>
                </c:pt>
                <c:pt idx="2034">
                  <c:v>42003</c:v>
                </c:pt>
                <c:pt idx="2035">
                  <c:v>42006</c:v>
                </c:pt>
                <c:pt idx="2036">
                  <c:v>42009</c:v>
                </c:pt>
                <c:pt idx="2037">
                  <c:v>42010</c:v>
                </c:pt>
                <c:pt idx="2038">
                  <c:v>42011</c:v>
                </c:pt>
                <c:pt idx="2039">
                  <c:v>42012</c:v>
                </c:pt>
                <c:pt idx="2040">
                  <c:v>42013</c:v>
                </c:pt>
                <c:pt idx="2041">
                  <c:v>42016</c:v>
                </c:pt>
                <c:pt idx="2042">
                  <c:v>42017</c:v>
                </c:pt>
                <c:pt idx="2043">
                  <c:v>42018</c:v>
                </c:pt>
                <c:pt idx="2044">
                  <c:v>42019</c:v>
                </c:pt>
                <c:pt idx="2045">
                  <c:v>42020</c:v>
                </c:pt>
                <c:pt idx="2046">
                  <c:v>42024</c:v>
                </c:pt>
                <c:pt idx="2047">
                  <c:v>42025</c:v>
                </c:pt>
                <c:pt idx="2048">
                  <c:v>42026</c:v>
                </c:pt>
                <c:pt idx="2049">
                  <c:v>42027</c:v>
                </c:pt>
                <c:pt idx="2050">
                  <c:v>42030</c:v>
                </c:pt>
                <c:pt idx="2051">
                  <c:v>42031</c:v>
                </c:pt>
                <c:pt idx="2052">
                  <c:v>42032</c:v>
                </c:pt>
                <c:pt idx="2053">
                  <c:v>42033</c:v>
                </c:pt>
                <c:pt idx="2054">
                  <c:v>42034</c:v>
                </c:pt>
                <c:pt idx="2055">
                  <c:v>42037</c:v>
                </c:pt>
                <c:pt idx="2056">
                  <c:v>42038</c:v>
                </c:pt>
                <c:pt idx="2057">
                  <c:v>42039</c:v>
                </c:pt>
                <c:pt idx="2058">
                  <c:v>42040</c:v>
                </c:pt>
                <c:pt idx="2059">
                  <c:v>42041</c:v>
                </c:pt>
                <c:pt idx="2060">
                  <c:v>42044</c:v>
                </c:pt>
                <c:pt idx="2061">
                  <c:v>42045</c:v>
                </c:pt>
                <c:pt idx="2062">
                  <c:v>42046</c:v>
                </c:pt>
                <c:pt idx="2063">
                  <c:v>42047</c:v>
                </c:pt>
                <c:pt idx="2064">
                  <c:v>42048</c:v>
                </c:pt>
                <c:pt idx="2065">
                  <c:v>42052</c:v>
                </c:pt>
                <c:pt idx="2066">
                  <c:v>42053</c:v>
                </c:pt>
                <c:pt idx="2067">
                  <c:v>42054</c:v>
                </c:pt>
                <c:pt idx="2068">
                  <c:v>42055</c:v>
                </c:pt>
                <c:pt idx="2069">
                  <c:v>42058</c:v>
                </c:pt>
                <c:pt idx="2070">
                  <c:v>42059</c:v>
                </c:pt>
                <c:pt idx="2071">
                  <c:v>42060</c:v>
                </c:pt>
                <c:pt idx="2072">
                  <c:v>42061</c:v>
                </c:pt>
                <c:pt idx="2073">
                  <c:v>42062</c:v>
                </c:pt>
                <c:pt idx="2074">
                  <c:v>42065</c:v>
                </c:pt>
                <c:pt idx="2075">
                  <c:v>42066</c:v>
                </c:pt>
                <c:pt idx="2076">
                  <c:v>42067</c:v>
                </c:pt>
                <c:pt idx="2077">
                  <c:v>42068</c:v>
                </c:pt>
                <c:pt idx="2078">
                  <c:v>42069</c:v>
                </c:pt>
                <c:pt idx="2079">
                  <c:v>42072</c:v>
                </c:pt>
                <c:pt idx="2080">
                  <c:v>42073</c:v>
                </c:pt>
                <c:pt idx="2081">
                  <c:v>42074</c:v>
                </c:pt>
                <c:pt idx="2082">
                  <c:v>42075</c:v>
                </c:pt>
                <c:pt idx="2083">
                  <c:v>42076</c:v>
                </c:pt>
                <c:pt idx="2084">
                  <c:v>42079</c:v>
                </c:pt>
                <c:pt idx="2085">
                  <c:v>42080</c:v>
                </c:pt>
                <c:pt idx="2086">
                  <c:v>42081</c:v>
                </c:pt>
                <c:pt idx="2087">
                  <c:v>42082</c:v>
                </c:pt>
                <c:pt idx="2088">
                  <c:v>42083</c:v>
                </c:pt>
                <c:pt idx="2089">
                  <c:v>42086</c:v>
                </c:pt>
                <c:pt idx="2090">
                  <c:v>42087</c:v>
                </c:pt>
                <c:pt idx="2091">
                  <c:v>42088</c:v>
                </c:pt>
                <c:pt idx="2092">
                  <c:v>42089</c:v>
                </c:pt>
                <c:pt idx="2093">
                  <c:v>42090</c:v>
                </c:pt>
                <c:pt idx="2094">
                  <c:v>42093</c:v>
                </c:pt>
                <c:pt idx="2095">
                  <c:v>42094</c:v>
                </c:pt>
                <c:pt idx="2096">
                  <c:v>42095</c:v>
                </c:pt>
                <c:pt idx="2097">
                  <c:v>42096</c:v>
                </c:pt>
                <c:pt idx="2098">
                  <c:v>42097</c:v>
                </c:pt>
                <c:pt idx="2099">
                  <c:v>42100</c:v>
                </c:pt>
                <c:pt idx="2100">
                  <c:v>42101</c:v>
                </c:pt>
                <c:pt idx="2101">
                  <c:v>42102</c:v>
                </c:pt>
                <c:pt idx="2102">
                  <c:v>42103</c:v>
                </c:pt>
                <c:pt idx="2103">
                  <c:v>42104</c:v>
                </c:pt>
                <c:pt idx="2104">
                  <c:v>42107</c:v>
                </c:pt>
                <c:pt idx="2105">
                  <c:v>42108</c:v>
                </c:pt>
                <c:pt idx="2106">
                  <c:v>42109</c:v>
                </c:pt>
                <c:pt idx="2107">
                  <c:v>42110</c:v>
                </c:pt>
                <c:pt idx="2108">
                  <c:v>42111</c:v>
                </c:pt>
                <c:pt idx="2109">
                  <c:v>42114</c:v>
                </c:pt>
                <c:pt idx="2110">
                  <c:v>42115</c:v>
                </c:pt>
                <c:pt idx="2111">
                  <c:v>42116</c:v>
                </c:pt>
                <c:pt idx="2112">
                  <c:v>42117</c:v>
                </c:pt>
                <c:pt idx="2113">
                  <c:v>42118</c:v>
                </c:pt>
                <c:pt idx="2114">
                  <c:v>42121</c:v>
                </c:pt>
                <c:pt idx="2115">
                  <c:v>42122</c:v>
                </c:pt>
                <c:pt idx="2116">
                  <c:v>42123</c:v>
                </c:pt>
                <c:pt idx="2117">
                  <c:v>42124</c:v>
                </c:pt>
                <c:pt idx="2118">
                  <c:v>42125</c:v>
                </c:pt>
                <c:pt idx="2119">
                  <c:v>42128</c:v>
                </c:pt>
                <c:pt idx="2120">
                  <c:v>42129</c:v>
                </c:pt>
                <c:pt idx="2121">
                  <c:v>42130</c:v>
                </c:pt>
                <c:pt idx="2122">
                  <c:v>42131</c:v>
                </c:pt>
                <c:pt idx="2123">
                  <c:v>42132</c:v>
                </c:pt>
                <c:pt idx="2124">
                  <c:v>42135</c:v>
                </c:pt>
                <c:pt idx="2125">
                  <c:v>42136</c:v>
                </c:pt>
                <c:pt idx="2126">
                  <c:v>42137</c:v>
                </c:pt>
                <c:pt idx="2127">
                  <c:v>42138</c:v>
                </c:pt>
                <c:pt idx="2128">
                  <c:v>42139</c:v>
                </c:pt>
                <c:pt idx="2129">
                  <c:v>42142</c:v>
                </c:pt>
                <c:pt idx="2130">
                  <c:v>42143</c:v>
                </c:pt>
                <c:pt idx="2131">
                  <c:v>42144</c:v>
                </c:pt>
                <c:pt idx="2132">
                  <c:v>42145</c:v>
                </c:pt>
                <c:pt idx="2133">
                  <c:v>42146</c:v>
                </c:pt>
                <c:pt idx="2134">
                  <c:v>42150</c:v>
                </c:pt>
                <c:pt idx="2135">
                  <c:v>42151</c:v>
                </c:pt>
                <c:pt idx="2136">
                  <c:v>42152</c:v>
                </c:pt>
                <c:pt idx="2137">
                  <c:v>42153</c:v>
                </c:pt>
                <c:pt idx="2138">
                  <c:v>42156</c:v>
                </c:pt>
                <c:pt idx="2139">
                  <c:v>42157</c:v>
                </c:pt>
                <c:pt idx="2140">
                  <c:v>42158</c:v>
                </c:pt>
                <c:pt idx="2141">
                  <c:v>42159</c:v>
                </c:pt>
                <c:pt idx="2142">
                  <c:v>42160</c:v>
                </c:pt>
                <c:pt idx="2143">
                  <c:v>42163</c:v>
                </c:pt>
                <c:pt idx="2144">
                  <c:v>42164</c:v>
                </c:pt>
                <c:pt idx="2145">
                  <c:v>42165</c:v>
                </c:pt>
                <c:pt idx="2146">
                  <c:v>42166</c:v>
                </c:pt>
                <c:pt idx="2147">
                  <c:v>42167</c:v>
                </c:pt>
                <c:pt idx="2148">
                  <c:v>42170</c:v>
                </c:pt>
                <c:pt idx="2149">
                  <c:v>42171</c:v>
                </c:pt>
                <c:pt idx="2150">
                  <c:v>42172</c:v>
                </c:pt>
                <c:pt idx="2151">
                  <c:v>42173</c:v>
                </c:pt>
                <c:pt idx="2152">
                  <c:v>42174</c:v>
                </c:pt>
                <c:pt idx="2153">
                  <c:v>42177</c:v>
                </c:pt>
                <c:pt idx="2154">
                  <c:v>42178</c:v>
                </c:pt>
                <c:pt idx="2155">
                  <c:v>42179</c:v>
                </c:pt>
                <c:pt idx="2156">
                  <c:v>42180</c:v>
                </c:pt>
                <c:pt idx="2157">
                  <c:v>42181</c:v>
                </c:pt>
                <c:pt idx="2158">
                  <c:v>42184</c:v>
                </c:pt>
                <c:pt idx="2159">
                  <c:v>42185</c:v>
                </c:pt>
                <c:pt idx="2160">
                  <c:v>42186</c:v>
                </c:pt>
                <c:pt idx="2161">
                  <c:v>42187</c:v>
                </c:pt>
                <c:pt idx="2162">
                  <c:v>42191</c:v>
                </c:pt>
                <c:pt idx="2163">
                  <c:v>42192</c:v>
                </c:pt>
                <c:pt idx="2164">
                  <c:v>42193</c:v>
                </c:pt>
                <c:pt idx="2165">
                  <c:v>42194</c:v>
                </c:pt>
                <c:pt idx="2166">
                  <c:v>42195</c:v>
                </c:pt>
                <c:pt idx="2167">
                  <c:v>42198</c:v>
                </c:pt>
                <c:pt idx="2168">
                  <c:v>42200</c:v>
                </c:pt>
                <c:pt idx="2169">
                  <c:v>42201</c:v>
                </c:pt>
                <c:pt idx="2170">
                  <c:v>42202</c:v>
                </c:pt>
                <c:pt idx="2171">
                  <c:v>42205</c:v>
                </c:pt>
                <c:pt idx="2172">
                  <c:v>42206</c:v>
                </c:pt>
                <c:pt idx="2173">
                  <c:v>42207</c:v>
                </c:pt>
                <c:pt idx="2174">
                  <c:v>42208</c:v>
                </c:pt>
                <c:pt idx="2175">
                  <c:v>42209</c:v>
                </c:pt>
                <c:pt idx="2176">
                  <c:v>42212</c:v>
                </c:pt>
                <c:pt idx="2177">
                  <c:v>42213</c:v>
                </c:pt>
                <c:pt idx="2178">
                  <c:v>42214</c:v>
                </c:pt>
                <c:pt idx="2179">
                  <c:v>42215</c:v>
                </c:pt>
                <c:pt idx="2180">
                  <c:v>42216</c:v>
                </c:pt>
                <c:pt idx="2181">
                  <c:v>42219</c:v>
                </c:pt>
                <c:pt idx="2182">
                  <c:v>42220</c:v>
                </c:pt>
                <c:pt idx="2183">
                  <c:v>42221</c:v>
                </c:pt>
                <c:pt idx="2184">
                  <c:v>42222</c:v>
                </c:pt>
                <c:pt idx="2185">
                  <c:v>42223</c:v>
                </c:pt>
                <c:pt idx="2186">
                  <c:v>42226</c:v>
                </c:pt>
                <c:pt idx="2187">
                  <c:v>42227</c:v>
                </c:pt>
                <c:pt idx="2188">
                  <c:v>42228</c:v>
                </c:pt>
                <c:pt idx="2189">
                  <c:v>42229</c:v>
                </c:pt>
                <c:pt idx="2190">
                  <c:v>42230</c:v>
                </c:pt>
                <c:pt idx="2191">
                  <c:v>42233</c:v>
                </c:pt>
                <c:pt idx="2192">
                  <c:v>42234</c:v>
                </c:pt>
                <c:pt idx="2193">
                  <c:v>42235</c:v>
                </c:pt>
                <c:pt idx="2194">
                  <c:v>42236</c:v>
                </c:pt>
                <c:pt idx="2195">
                  <c:v>42237</c:v>
                </c:pt>
                <c:pt idx="2196">
                  <c:v>42240</c:v>
                </c:pt>
                <c:pt idx="2197">
                  <c:v>42241</c:v>
                </c:pt>
                <c:pt idx="2198">
                  <c:v>42242</c:v>
                </c:pt>
                <c:pt idx="2199">
                  <c:v>42243</c:v>
                </c:pt>
                <c:pt idx="2200">
                  <c:v>42244</c:v>
                </c:pt>
                <c:pt idx="2201">
                  <c:v>42247</c:v>
                </c:pt>
                <c:pt idx="2202">
                  <c:v>42248</c:v>
                </c:pt>
                <c:pt idx="2203">
                  <c:v>42249</c:v>
                </c:pt>
                <c:pt idx="2204">
                  <c:v>42250</c:v>
                </c:pt>
                <c:pt idx="2205">
                  <c:v>42251</c:v>
                </c:pt>
                <c:pt idx="2206">
                  <c:v>42255</c:v>
                </c:pt>
                <c:pt idx="2207">
                  <c:v>42256</c:v>
                </c:pt>
                <c:pt idx="2208">
                  <c:v>42257</c:v>
                </c:pt>
                <c:pt idx="2209">
                  <c:v>42258</c:v>
                </c:pt>
                <c:pt idx="2210">
                  <c:v>42261</c:v>
                </c:pt>
                <c:pt idx="2211">
                  <c:v>42262</c:v>
                </c:pt>
                <c:pt idx="2212">
                  <c:v>42263</c:v>
                </c:pt>
                <c:pt idx="2213">
                  <c:v>42264</c:v>
                </c:pt>
                <c:pt idx="2214">
                  <c:v>42265</c:v>
                </c:pt>
                <c:pt idx="2215">
                  <c:v>42268</c:v>
                </c:pt>
                <c:pt idx="2216">
                  <c:v>42269</c:v>
                </c:pt>
                <c:pt idx="2217">
                  <c:v>42271</c:v>
                </c:pt>
                <c:pt idx="2218">
                  <c:v>42272</c:v>
                </c:pt>
                <c:pt idx="2219">
                  <c:v>42275</c:v>
                </c:pt>
                <c:pt idx="2220">
                  <c:v>42276</c:v>
                </c:pt>
                <c:pt idx="2221">
                  <c:v>42277</c:v>
                </c:pt>
                <c:pt idx="2222">
                  <c:v>42278</c:v>
                </c:pt>
                <c:pt idx="2223">
                  <c:v>42279</c:v>
                </c:pt>
                <c:pt idx="2224">
                  <c:v>42282</c:v>
                </c:pt>
                <c:pt idx="2225">
                  <c:v>42283</c:v>
                </c:pt>
                <c:pt idx="2226">
                  <c:v>42284</c:v>
                </c:pt>
                <c:pt idx="2227">
                  <c:v>42285</c:v>
                </c:pt>
                <c:pt idx="2228">
                  <c:v>42286</c:v>
                </c:pt>
                <c:pt idx="2229">
                  <c:v>42290</c:v>
                </c:pt>
                <c:pt idx="2230">
                  <c:v>42291</c:v>
                </c:pt>
                <c:pt idx="2231">
                  <c:v>42292</c:v>
                </c:pt>
                <c:pt idx="2232">
                  <c:v>42293</c:v>
                </c:pt>
                <c:pt idx="2233">
                  <c:v>42296</c:v>
                </c:pt>
                <c:pt idx="2234">
                  <c:v>42297</c:v>
                </c:pt>
                <c:pt idx="2235">
                  <c:v>42298</c:v>
                </c:pt>
                <c:pt idx="2236">
                  <c:v>42299</c:v>
                </c:pt>
                <c:pt idx="2237">
                  <c:v>42300</c:v>
                </c:pt>
                <c:pt idx="2238">
                  <c:v>42303</c:v>
                </c:pt>
                <c:pt idx="2239">
                  <c:v>42304</c:v>
                </c:pt>
                <c:pt idx="2240">
                  <c:v>42305</c:v>
                </c:pt>
                <c:pt idx="2241">
                  <c:v>42306</c:v>
                </c:pt>
                <c:pt idx="2242">
                  <c:v>42307</c:v>
                </c:pt>
                <c:pt idx="2243">
                  <c:v>42310</c:v>
                </c:pt>
                <c:pt idx="2244">
                  <c:v>42311</c:v>
                </c:pt>
                <c:pt idx="2245">
                  <c:v>42312</c:v>
                </c:pt>
                <c:pt idx="2246">
                  <c:v>42313</c:v>
                </c:pt>
                <c:pt idx="2247">
                  <c:v>42314</c:v>
                </c:pt>
                <c:pt idx="2248">
                  <c:v>42317</c:v>
                </c:pt>
                <c:pt idx="2249">
                  <c:v>42318</c:v>
                </c:pt>
                <c:pt idx="2250">
                  <c:v>42320</c:v>
                </c:pt>
                <c:pt idx="2251">
                  <c:v>42321</c:v>
                </c:pt>
                <c:pt idx="2252">
                  <c:v>42324</c:v>
                </c:pt>
                <c:pt idx="2253">
                  <c:v>42325</c:v>
                </c:pt>
                <c:pt idx="2254">
                  <c:v>42326</c:v>
                </c:pt>
                <c:pt idx="2255">
                  <c:v>42327</c:v>
                </c:pt>
                <c:pt idx="2256">
                  <c:v>42328</c:v>
                </c:pt>
                <c:pt idx="2257">
                  <c:v>42331</c:v>
                </c:pt>
                <c:pt idx="2258">
                  <c:v>42332</c:v>
                </c:pt>
                <c:pt idx="2259">
                  <c:v>42335</c:v>
                </c:pt>
                <c:pt idx="2260">
                  <c:v>42338</c:v>
                </c:pt>
                <c:pt idx="2261">
                  <c:v>42339</c:v>
                </c:pt>
                <c:pt idx="2262">
                  <c:v>42340</c:v>
                </c:pt>
                <c:pt idx="2263">
                  <c:v>42341</c:v>
                </c:pt>
                <c:pt idx="2264">
                  <c:v>42342</c:v>
                </c:pt>
                <c:pt idx="2265">
                  <c:v>42345</c:v>
                </c:pt>
                <c:pt idx="2266">
                  <c:v>42346</c:v>
                </c:pt>
                <c:pt idx="2267">
                  <c:v>42347</c:v>
                </c:pt>
                <c:pt idx="2268">
                  <c:v>42348</c:v>
                </c:pt>
                <c:pt idx="2269">
                  <c:v>42349</c:v>
                </c:pt>
                <c:pt idx="2270">
                  <c:v>42352</c:v>
                </c:pt>
                <c:pt idx="2271">
                  <c:v>42353</c:v>
                </c:pt>
                <c:pt idx="2272">
                  <c:v>42354</c:v>
                </c:pt>
                <c:pt idx="2273">
                  <c:v>42355</c:v>
                </c:pt>
                <c:pt idx="2274">
                  <c:v>42356</c:v>
                </c:pt>
                <c:pt idx="2275">
                  <c:v>42359</c:v>
                </c:pt>
                <c:pt idx="2276">
                  <c:v>42360</c:v>
                </c:pt>
                <c:pt idx="2277">
                  <c:v>42361</c:v>
                </c:pt>
                <c:pt idx="2278">
                  <c:v>42362</c:v>
                </c:pt>
                <c:pt idx="2279">
                  <c:v>42366</c:v>
                </c:pt>
                <c:pt idx="2280">
                  <c:v>42367</c:v>
                </c:pt>
                <c:pt idx="2281">
                  <c:v>42368</c:v>
                </c:pt>
                <c:pt idx="2282">
                  <c:v>42369</c:v>
                </c:pt>
                <c:pt idx="2283">
                  <c:v>42373</c:v>
                </c:pt>
                <c:pt idx="2284">
                  <c:v>42374</c:v>
                </c:pt>
                <c:pt idx="2285">
                  <c:v>42375</c:v>
                </c:pt>
                <c:pt idx="2286">
                  <c:v>42376</c:v>
                </c:pt>
                <c:pt idx="2287">
                  <c:v>42377</c:v>
                </c:pt>
                <c:pt idx="2288">
                  <c:v>42380</c:v>
                </c:pt>
                <c:pt idx="2289">
                  <c:v>42381</c:v>
                </c:pt>
                <c:pt idx="2290">
                  <c:v>42382</c:v>
                </c:pt>
                <c:pt idx="2291">
                  <c:v>42383</c:v>
                </c:pt>
                <c:pt idx="2292">
                  <c:v>42384</c:v>
                </c:pt>
                <c:pt idx="2293">
                  <c:v>42388</c:v>
                </c:pt>
                <c:pt idx="2294">
                  <c:v>42389</c:v>
                </c:pt>
                <c:pt idx="2295">
                  <c:v>42390</c:v>
                </c:pt>
                <c:pt idx="2296">
                  <c:v>42391</c:v>
                </c:pt>
                <c:pt idx="2297">
                  <c:v>42394</c:v>
                </c:pt>
                <c:pt idx="2298">
                  <c:v>42395</c:v>
                </c:pt>
                <c:pt idx="2299">
                  <c:v>42396</c:v>
                </c:pt>
                <c:pt idx="2300">
                  <c:v>42397</c:v>
                </c:pt>
                <c:pt idx="2301">
                  <c:v>42398</c:v>
                </c:pt>
                <c:pt idx="2302">
                  <c:v>42401</c:v>
                </c:pt>
                <c:pt idx="2303">
                  <c:v>42402</c:v>
                </c:pt>
                <c:pt idx="2304">
                  <c:v>42403</c:v>
                </c:pt>
                <c:pt idx="2305">
                  <c:v>42404</c:v>
                </c:pt>
                <c:pt idx="2306">
                  <c:v>42405</c:v>
                </c:pt>
                <c:pt idx="2307">
                  <c:v>42408</c:v>
                </c:pt>
                <c:pt idx="2308">
                  <c:v>42409</c:v>
                </c:pt>
                <c:pt idx="2309">
                  <c:v>42410</c:v>
                </c:pt>
                <c:pt idx="2310">
                  <c:v>42411</c:v>
                </c:pt>
                <c:pt idx="2311">
                  <c:v>42412</c:v>
                </c:pt>
                <c:pt idx="2312">
                  <c:v>42416</c:v>
                </c:pt>
                <c:pt idx="2313">
                  <c:v>42417</c:v>
                </c:pt>
                <c:pt idx="2314">
                  <c:v>42418</c:v>
                </c:pt>
                <c:pt idx="2315">
                  <c:v>42419</c:v>
                </c:pt>
                <c:pt idx="2316">
                  <c:v>42422</c:v>
                </c:pt>
                <c:pt idx="2317">
                  <c:v>42423</c:v>
                </c:pt>
                <c:pt idx="2318">
                  <c:v>42424</c:v>
                </c:pt>
                <c:pt idx="2319">
                  <c:v>42425</c:v>
                </c:pt>
                <c:pt idx="2320">
                  <c:v>42426</c:v>
                </c:pt>
                <c:pt idx="2321">
                  <c:v>42429</c:v>
                </c:pt>
                <c:pt idx="2322">
                  <c:v>42430</c:v>
                </c:pt>
                <c:pt idx="2323">
                  <c:v>42431</c:v>
                </c:pt>
                <c:pt idx="2324">
                  <c:v>42432</c:v>
                </c:pt>
                <c:pt idx="2325">
                  <c:v>42433</c:v>
                </c:pt>
                <c:pt idx="2326">
                  <c:v>42436</c:v>
                </c:pt>
                <c:pt idx="2327">
                  <c:v>42437</c:v>
                </c:pt>
                <c:pt idx="2328">
                  <c:v>42438</c:v>
                </c:pt>
                <c:pt idx="2329">
                  <c:v>42439</c:v>
                </c:pt>
                <c:pt idx="2330">
                  <c:v>42440</c:v>
                </c:pt>
                <c:pt idx="2331">
                  <c:v>42443</c:v>
                </c:pt>
                <c:pt idx="2332">
                  <c:v>42444</c:v>
                </c:pt>
                <c:pt idx="2333">
                  <c:v>42445</c:v>
                </c:pt>
                <c:pt idx="2334">
                  <c:v>42446</c:v>
                </c:pt>
                <c:pt idx="2335">
                  <c:v>42447</c:v>
                </c:pt>
                <c:pt idx="2336">
                  <c:v>42450</c:v>
                </c:pt>
                <c:pt idx="2337">
                  <c:v>42451</c:v>
                </c:pt>
                <c:pt idx="2338">
                  <c:v>42452</c:v>
                </c:pt>
                <c:pt idx="2339">
                  <c:v>42453</c:v>
                </c:pt>
                <c:pt idx="2340">
                  <c:v>42457</c:v>
                </c:pt>
                <c:pt idx="2341">
                  <c:v>42458</c:v>
                </c:pt>
                <c:pt idx="2342">
                  <c:v>42459</c:v>
                </c:pt>
                <c:pt idx="2343">
                  <c:v>42460</c:v>
                </c:pt>
                <c:pt idx="2344">
                  <c:v>42461</c:v>
                </c:pt>
                <c:pt idx="2345">
                  <c:v>42464</c:v>
                </c:pt>
                <c:pt idx="2346">
                  <c:v>42465</c:v>
                </c:pt>
                <c:pt idx="2347">
                  <c:v>42466</c:v>
                </c:pt>
                <c:pt idx="2348">
                  <c:v>42467</c:v>
                </c:pt>
                <c:pt idx="2349">
                  <c:v>42468</c:v>
                </c:pt>
                <c:pt idx="2350">
                  <c:v>42471</c:v>
                </c:pt>
                <c:pt idx="2351">
                  <c:v>42472</c:v>
                </c:pt>
                <c:pt idx="2352">
                  <c:v>42473</c:v>
                </c:pt>
                <c:pt idx="2353">
                  <c:v>42474</c:v>
                </c:pt>
                <c:pt idx="2354">
                  <c:v>42475</c:v>
                </c:pt>
                <c:pt idx="2355">
                  <c:v>42478</c:v>
                </c:pt>
                <c:pt idx="2356">
                  <c:v>42479</c:v>
                </c:pt>
                <c:pt idx="2357">
                  <c:v>42480</c:v>
                </c:pt>
                <c:pt idx="2358">
                  <c:v>42481</c:v>
                </c:pt>
                <c:pt idx="2359">
                  <c:v>42482</c:v>
                </c:pt>
                <c:pt idx="2360">
                  <c:v>42485</c:v>
                </c:pt>
                <c:pt idx="2361">
                  <c:v>42486</c:v>
                </c:pt>
                <c:pt idx="2362">
                  <c:v>42487</c:v>
                </c:pt>
                <c:pt idx="2363">
                  <c:v>42488</c:v>
                </c:pt>
                <c:pt idx="2364">
                  <c:v>42489</c:v>
                </c:pt>
                <c:pt idx="2365">
                  <c:v>42492</c:v>
                </c:pt>
                <c:pt idx="2366">
                  <c:v>42493</c:v>
                </c:pt>
                <c:pt idx="2367">
                  <c:v>42494</c:v>
                </c:pt>
                <c:pt idx="2368">
                  <c:v>42495</c:v>
                </c:pt>
                <c:pt idx="2369">
                  <c:v>42496</c:v>
                </c:pt>
                <c:pt idx="2370">
                  <c:v>42499</c:v>
                </c:pt>
                <c:pt idx="2371">
                  <c:v>42500</c:v>
                </c:pt>
                <c:pt idx="2372">
                  <c:v>42501</c:v>
                </c:pt>
                <c:pt idx="2373">
                  <c:v>42502</c:v>
                </c:pt>
                <c:pt idx="2374">
                  <c:v>42503</c:v>
                </c:pt>
                <c:pt idx="2375">
                  <c:v>42506</c:v>
                </c:pt>
                <c:pt idx="2376">
                  <c:v>42507</c:v>
                </c:pt>
                <c:pt idx="2377">
                  <c:v>42508</c:v>
                </c:pt>
                <c:pt idx="2378">
                  <c:v>42509</c:v>
                </c:pt>
                <c:pt idx="2379">
                  <c:v>42510</c:v>
                </c:pt>
                <c:pt idx="2380">
                  <c:v>42513</c:v>
                </c:pt>
                <c:pt idx="2381">
                  <c:v>42514</c:v>
                </c:pt>
                <c:pt idx="2382">
                  <c:v>42515</c:v>
                </c:pt>
                <c:pt idx="2383">
                  <c:v>42516</c:v>
                </c:pt>
                <c:pt idx="2384">
                  <c:v>42517</c:v>
                </c:pt>
                <c:pt idx="2385">
                  <c:v>42523</c:v>
                </c:pt>
                <c:pt idx="2386">
                  <c:v>42524</c:v>
                </c:pt>
                <c:pt idx="2387">
                  <c:v>42527</c:v>
                </c:pt>
                <c:pt idx="2388">
                  <c:v>42528</c:v>
                </c:pt>
                <c:pt idx="2389">
                  <c:v>42529</c:v>
                </c:pt>
                <c:pt idx="2390">
                  <c:v>42530</c:v>
                </c:pt>
                <c:pt idx="2391">
                  <c:v>42531</c:v>
                </c:pt>
                <c:pt idx="2392">
                  <c:v>42534</c:v>
                </c:pt>
                <c:pt idx="2393">
                  <c:v>42535</c:v>
                </c:pt>
                <c:pt idx="2394">
                  <c:v>42536</c:v>
                </c:pt>
                <c:pt idx="2395">
                  <c:v>42537</c:v>
                </c:pt>
                <c:pt idx="2396">
                  <c:v>42538</c:v>
                </c:pt>
                <c:pt idx="2397">
                  <c:v>42541</c:v>
                </c:pt>
                <c:pt idx="2398">
                  <c:v>42542</c:v>
                </c:pt>
                <c:pt idx="2399">
                  <c:v>42543</c:v>
                </c:pt>
                <c:pt idx="2400">
                  <c:v>42544</c:v>
                </c:pt>
                <c:pt idx="2401">
                  <c:v>42545</c:v>
                </c:pt>
                <c:pt idx="2402">
                  <c:v>42548</c:v>
                </c:pt>
                <c:pt idx="2403">
                  <c:v>42549</c:v>
                </c:pt>
                <c:pt idx="2404">
                  <c:v>42550</c:v>
                </c:pt>
                <c:pt idx="2405">
                  <c:v>42551</c:v>
                </c:pt>
                <c:pt idx="2406">
                  <c:v>42552</c:v>
                </c:pt>
                <c:pt idx="2407">
                  <c:v>42556</c:v>
                </c:pt>
                <c:pt idx="2408">
                  <c:v>42557</c:v>
                </c:pt>
                <c:pt idx="2409">
                  <c:v>42558</c:v>
                </c:pt>
                <c:pt idx="2410">
                  <c:v>42559</c:v>
                </c:pt>
                <c:pt idx="2411">
                  <c:v>42562</c:v>
                </c:pt>
                <c:pt idx="2412">
                  <c:v>42563</c:v>
                </c:pt>
                <c:pt idx="2413">
                  <c:v>42564</c:v>
                </c:pt>
                <c:pt idx="2414">
                  <c:v>42565</c:v>
                </c:pt>
                <c:pt idx="2415">
                  <c:v>42566</c:v>
                </c:pt>
                <c:pt idx="2416">
                  <c:v>42569</c:v>
                </c:pt>
                <c:pt idx="2417">
                  <c:v>42570</c:v>
                </c:pt>
                <c:pt idx="2418">
                  <c:v>42571</c:v>
                </c:pt>
                <c:pt idx="2419">
                  <c:v>42572</c:v>
                </c:pt>
                <c:pt idx="2420">
                  <c:v>42573</c:v>
                </c:pt>
                <c:pt idx="2421">
                  <c:v>42576</c:v>
                </c:pt>
                <c:pt idx="2422">
                  <c:v>42577</c:v>
                </c:pt>
                <c:pt idx="2423">
                  <c:v>42578</c:v>
                </c:pt>
                <c:pt idx="2424">
                  <c:v>42579</c:v>
                </c:pt>
                <c:pt idx="2425">
                  <c:v>42580</c:v>
                </c:pt>
                <c:pt idx="2426">
                  <c:v>42583</c:v>
                </c:pt>
                <c:pt idx="2427">
                  <c:v>42584</c:v>
                </c:pt>
                <c:pt idx="2428">
                  <c:v>42585</c:v>
                </c:pt>
                <c:pt idx="2429">
                  <c:v>42586</c:v>
                </c:pt>
                <c:pt idx="2430">
                  <c:v>42587</c:v>
                </c:pt>
                <c:pt idx="2431">
                  <c:v>42590</c:v>
                </c:pt>
                <c:pt idx="2432">
                  <c:v>42591</c:v>
                </c:pt>
                <c:pt idx="2433">
                  <c:v>42592</c:v>
                </c:pt>
                <c:pt idx="2434">
                  <c:v>42593</c:v>
                </c:pt>
                <c:pt idx="2435">
                  <c:v>42594</c:v>
                </c:pt>
                <c:pt idx="2436">
                  <c:v>42597</c:v>
                </c:pt>
                <c:pt idx="2437">
                  <c:v>42598</c:v>
                </c:pt>
                <c:pt idx="2438">
                  <c:v>42599</c:v>
                </c:pt>
                <c:pt idx="2439">
                  <c:v>42600</c:v>
                </c:pt>
                <c:pt idx="2440">
                  <c:v>42601</c:v>
                </c:pt>
                <c:pt idx="2441">
                  <c:v>42604</c:v>
                </c:pt>
                <c:pt idx="2442">
                  <c:v>42605</c:v>
                </c:pt>
                <c:pt idx="2443">
                  <c:v>42606</c:v>
                </c:pt>
                <c:pt idx="2444">
                  <c:v>42607</c:v>
                </c:pt>
                <c:pt idx="2445">
                  <c:v>42608</c:v>
                </c:pt>
                <c:pt idx="2446">
                  <c:v>42611</c:v>
                </c:pt>
                <c:pt idx="2447">
                  <c:v>42612</c:v>
                </c:pt>
                <c:pt idx="2448">
                  <c:v>42613</c:v>
                </c:pt>
                <c:pt idx="2449">
                  <c:v>42614</c:v>
                </c:pt>
                <c:pt idx="2450">
                  <c:v>42615</c:v>
                </c:pt>
                <c:pt idx="2451">
                  <c:v>42619</c:v>
                </c:pt>
                <c:pt idx="2452">
                  <c:v>42620</c:v>
                </c:pt>
                <c:pt idx="2453">
                  <c:v>42621</c:v>
                </c:pt>
                <c:pt idx="2454">
                  <c:v>42622</c:v>
                </c:pt>
                <c:pt idx="2455">
                  <c:v>42625</c:v>
                </c:pt>
                <c:pt idx="2456">
                  <c:v>42626</c:v>
                </c:pt>
                <c:pt idx="2457">
                  <c:v>42627</c:v>
                </c:pt>
                <c:pt idx="2458">
                  <c:v>42628</c:v>
                </c:pt>
                <c:pt idx="2459">
                  <c:v>42629</c:v>
                </c:pt>
                <c:pt idx="2460">
                  <c:v>42632</c:v>
                </c:pt>
                <c:pt idx="2461">
                  <c:v>42633</c:v>
                </c:pt>
                <c:pt idx="2462">
                  <c:v>42634</c:v>
                </c:pt>
                <c:pt idx="2463">
                  <c:v>42635</c:v>
                </c:pt>
                <c:pt idx="2464">
                  <c:v>42636</c:v>
                </c:pt>
                <c:pt idx="2465">
                  <c:v>42639</c:v>
                </c:pt>
                <c:pt idx="2466">
                  <c:v>42640</c:v>
                </c:pt>
                <c:pt idx="2467">
                  <c:v>42641</c:v>
                </c:pt>
                <c:pt idx="2468">
                  <c:v>42642</c:v>
                </c:pt>
                <c:pt idx="2469">
                  <c:v>42643</c:v>
                </c:pt>
                <c:pt idx="2470">
                  <c:v>42646</c:v>
                </c:pt>
                <c:pt idx="2471">
                  <c:v>42647</c:v>
                </c:pt>
                <c:pt idx="2472">
                  <c:v>42648</c:v>
                </c:pt>
                <c:pt idx="2473">
                  <c:v>42649</c:v>
                </c:pt>
                <c:pt idx="2474">
                  <c:v>42650</c:v>
                </c:pt>
                <c:pt idx="2475">
                  <c:v>42654</c:v>
                </c:pt>
                <c:pt idx="2476">
                  <c:v>42655</c:v>
                </c:pt>
                <c:pt idx="2477">
                  <c:v>42656</c:v>
                </c:pt>
                <c:pt idx="2478">
                  <c:v>42657</c:v>
                </c:pt>
                <c:pt idx="2479">
                  <c:v>42660</c:v>
                </c:pt>
                <c:pt idx="2480">
                  <c:v>42661</c:v>
                </c:pt>
                <c:pt idx="2481">
                  <c:v>42662</c:v>
                </c:pt>
                <c:pt idx="2482">
                  <c:v>42663</c:v>
                </c:pt>
                <c:pt idx="2483">
                  <c:v>42664</c:v>
                </c:pt>
                <c:pt idx="2484">
                  <c:v>42667</c:v>
                </c:pt>
                <c:pt idx="2485">
                  <c:v>42668</c:v>
                </c:pt>
                <c:pt idx="2486">
                  <c:v>42669</c:v>
                </c:pt>
                <c:pt idx="2487">
                  <c:v>42670</c:v>
                </c:pt>
                <c:pt idx="2488">
                  <c:v>42671</c:v>
                </c:pt>
                <c:pt idx="2489">
                  <c:v>42674</c:v>
                </c:pt>
                <c:pt idx="2490">
                  <c:v>42675</c:v>
                </c:pt>
                <c:pt idx="2491">
                  <c:v>42676</c:v>
                </c:pt>
                <c:pt idx="2492">
                  <c:v>42677</c:v>
                </c:pt>
                <c:pt idx="2493">
                  <c:v>42678</c:v>
                </c:pt>
                <c:pt idx="2494">
                  <c:v>42681</c:v>
                </c:pt>
                <c:pt idx="2495">
                  <c:v>42682</c:v>
                </c:pt>
                <c:pt idx="2496">
                  <c:v>42683</c:v>
                </c:pt>
                <c:pt idx="2497">
                  <c:v>42684</c:v>
                </c:pt>
                <c:pt idx="2498">
                  <c:v>42688</c:v>
                </c:pt>
                <c:pt idx="2499">
                  <c:v>42689</c:v>
                </c:pt>
                <c:pt idx="2500">
                  <c:v>42690</c:v>
                </c:pt>
                <c:pt idx="2501">
                  <c:v>42691</c:v>
                </c:pt>
                <c:pt idx="2502">
                  <c:v>42692</c:v>
                </c:pt>
                <c:pt idx="2503">
                  <c:v>42695</c:v>
                </c:pt>
                <c:pt idx="2504">
                  <c:v>42696</c:v>
                </c:pt>
                <c:pt idx="2505">
                  <c:v>42699</c:v>
                </c:pt>
                <c:pt idx="2506">
                  <c:v>42702</c:v>
                </c:pt>
                <c:pt idx="2507">
                  <c:v>42703</c:v>
                </c:pt>
                <c:pt idx="2508">
                  <c:v>42704</c:v>
                </c:pt>
                <c:pt idx="2509">
                  <c:v>42705</c:v>
                </c:pt>
                <c:pt idx="2510">
                  <c:v>42706</c:v>
                </c:pt>
                <c:pt idx="2511">
                  <c:v>42709</c:v>
                </c:pt>
                <c:pt idx="2512">
                  <c:v>42710</c:v>
                </c:pt>
                <c:pt idx="2513">
                  <c:v>42711</c:v>
                </c:pt>
                <c:pt idx="2514">
                  <c:v>42712</c:v>
                </c:pt>
                <c:pt idx="2515">
                  <c:v>42713</c:v>
                </c:pt>
                <c:pt idx="2516">
                  <c:v>42716</c:v>
                </c:pt>
                <c:pt idx="2517">
                  <c:v>42717</c:v>
                </c:pt>
                <c:pt idx="2518">
                  <c:v>42718</c:v>
                </c:pt>
                <c:pt idx="2519">
                  <c:v>42719</c:v>
                </c:pt>
                <c:pt idx="2520">
                  <c:v>42720</c:v>
                </c:pt>
                <c:pt idx="2521">
                  <c:v>42723</c:v>
                </c:pt>
                <c:pt idx="2522">
                  <c:v>42724</c:v>
                </c:pt>
                <c:pt idx="2523">
                  <c:v>42725</c:v>
                </c:pt>
                <c:pt idx="2524">
                  <c:v>42726</c:v>
                </c:pt>
                <c:pt idx="2525">
                  <c:v>42727</c:v>
                </c:pt>
                <c:pt idx="2526">
                  <c:v>42731</c:v>
                </c:pt>
                <c:pt idx="2527">
                  <c:v>42732</c:v>
                </c:pt>
                <c:pt idx="2528">
                  <c:v>42733</c:v>
                </c:pt>
                <c:pt idx="2529">
                  <c:v>42734</c:v>
                </c:pt>
                <c:pt idx="2530">
                  <c:v>42738</c:v>
                </c:pt>
                <c:pt idx="2531">
                  <c:v>42739</c:v>
                </c:pt>
                <c:pt idx="2532">
                  <c:v>42740</c:v>
                </c:pt>
                <c:pt idx="2533">
                  <c:v>42741</c:v>
                </c:pt>
                <c:pt idx="2534">
                  <c:v>42744</c:v>
                </c:pt>
                <c:pt idx="2535">
                  <c:v>42745</c:v>
                </c:pt>
                <c:pt idx="2536">
                  <c:v>42746</c:v>
                </c:pt>
                <c:pt idx="2537">
                  <c:v>42747</c:v>
                </c:pt>
                <c:pt idx="2538">
                  <c:v>42748</c:v>
                </c:pt>
                <c:pt idx="2539">
                  <c:v>42752</c:v>
                </c:pt>
                <c:pt idx="2540">
                  <c:v>42753</c:v>
                </c:pt>
                <c:pt idx="2541">
                  <c:v>42754</c:v>
                </c:pt>
                <c:pt idx="2542">
                  <c:v>42755</c:v>
                </c:pt>
                <c:pt idx="2543">
                  <c:v>42758</c:v>
                </c:pt>
                <c:pt idx="2544">
                  <c:v>42759</c:v>
                </c:pt>
                <c:pt idx="2545">
                  <c:v>42760</c:v>
                </c:pt>
                <c:pt idx="2546">
                  <c:v>42761</c:v>
                </c:pt>
                <c:pt idx="2547">
                  <c:v>42762</c:v>
                </c:pt>
                <c:pt idx="2548">
                  <c:v>42765</c:v>
                </c:pt>
                <c:pt idx="2549">
                  <c:v>42766</c:v>
                </c:pt>
                <c:pt idx="2550">
                  <c:v>42767</c:v>
                </c:pt>
                <c:pt idx="2551">
                  <c:v>42768</c:v>
                </c:pt>
                <c:pt idx="2552">
                  <c:v>42769</c:v>
                </c:pt>
                <c:pt idx="2553">
                  <c:v>42772</c:v>
                </c:pt>
                <c:pt idx="2554">
                  <c:v>42773</c:v>
                </c:pt>
                <c:pt idx="2555">
                  <c:v>42774</c:v>
                </c:pt>
                <c:pt idx="2556">
                  <c:v>42775</c:v>
                </c:pt>
                <c:pt idx="2557">
                  <c:v>42776</c:v>
                </c:pt>
                <c:pt idx="2558">
                  <c:v>42779</c:v>
                </c:pt>
                <c:pt idx="2559">
                  <c:v>42780</c:v>
                </c:pt>
                <c:pt idx="2560">
                  <c:v>42781</c:v>
                </c:pt>
                <c:pt idx="2561">
                  <c:v>42782</c:v>
                </c:pt>
                <c:pt idx="2562">
                  <c:v>42783</c:v>
                </c:pt>
                <c:pt idx="2563">
                  <c:v>42787</c:v>
                </c:pt>
                <c:pt idx="2564">
                  <c:v>42788</c:v>
                </c:pt>
                <c:pt idx="2565">
                  <c:v>42789</c:v>
                </c:pt>
                <c:pt idx="2566">
                  <c:v>42790</c:v>
                </c:pt>
                <c:pt idx="2567">
                  <c:v>42793</c:v>
                </c:pt>
                <c:pt idx="2568">
                  <c:v>42794</c:v>
                </c:pt>
                <c:pt idx="2569">
                  <c:v>42795</c:v>
                </c:pt>
                <c:pt idx="2570">
                  <c:v>42796</c:v>
                </c:pt>
                <c:pt idx="2571">
                  <c:v>42797</c:v>
                </c:pt>
                <c:pt idx="2572">
                  <c:v>42800</c:v>
                </c:pt>
                <c:pt idx="2573">
                  <c:v>42801</c:v>
                </c:pt>
                <c:pt idx="2574">
                  <c:v>42802</c:v>
                </c:pt>
                <c:pt idx="2575">
                  <c:v>42803</c:v>
                </c:pt>
                <c:pt idx="2576">
                  <c:v>42804</c:v>
                </c:pt>
                <c:pt idx="2577">
                  <c:v>42807</c:v>
                </c:pt>
                <c:pt idx="2578">
                  <c:v>42808</c:v>
                </c:pt>
                <c:pt idx="2579">
                  <c:v>42809</c:v>
                </c:pt>
                <c:pt idx="2580">
                  <c:v>42810</c:v>
                </c:pt>
                <c:pt idx="2581">
                  <c:v>42811</c:v>
                </c:pt>
                <c:pt idx="2582">
                  <c:v>42814</c:v>
                </c:pt>
                <c:pt idx="2583">
                  <c:v>42815</c:v>
                </c:pt>
                <c:pt idx="2584">
                  <c:v>42816</c:v>
                </c:pt>
                <c:pt idx="2585">
                  <c:v>42817</c:v>
                </c:pt>
                <c:pt idx="2586">
                  <c:v>42818</c:v>
                </c:pt>
                <c:pt idx="2587">
                  <c:v>42821</c:v>
                </c:pt>
                <c:pt idx="2588">
                  <c:v>42822</c:v>
                </c:pt>
                <c:pt idx="2589">
                  <c:v>42823</c:v>
                </c:pt>
                <c:pt idx="2590">
                  <c:v>42824</c:v>
                </c:pt>
                <c:pt idx="2591">
                  <c:v>42825</c:v>
                </c:pt>
                <c:pt idx="2592">
                  <c:v>42828</c:v>
                </c:pt>
                <c:pt idx="2593">
                  <c:v>42829</c:v>
                </c:pt>
                <c:pt idx="2594">
                  <c:v>42830</c:v>
                </c:pt>
                <c:pt idx="2595">
                  <c:v>42831</c:v>
                </c:pt>
                <c:pt idx="2596">
                  <c:v>42832</c:v>
                </c:pt>
                <c:pt idx="2597">
                  <c:v>42835</c:v>
                </c:pt>
                <c:pt idx="2598">
                  <c:v>42836</c:v>
                </c:pt>
                <c:pt idx="2599">
                  <c:v>42837</c:v>
                </c:pt>
                <c:pt idx="2600">
                  <c:v>42838</c:v>
                </c:pt>
                <c:pt idx="2601">
                  <c:v>42842</c:v>
                </c:pt>
                <c:pt idx="2602">
                  <c:v>42843</c:v>
                </c:pt>
                <c:pt idx="2603">
                  <c:v>42844</c:v>
                </c:pt>
                <c:pt idx="2604">
                  <c:v>42845</c:v>
                </c:pt>
                <c:pt idx="2605">
                  <c:v>42846</c:v>
                </c:pt>
                <c:pt idx="2606">
                  <c:v>42849</c:v>
                </c:pt>
                <c:pt idx="2607">
                  <c:v>42850</c:v>
                </c:pt>
                <c:pt idx="2608">
                  <c:v>42851</c:v>
                </c:pt>
                <c:pt idx="2609">
                  <c:v>42852</c:v>
                </c:pt>
                <c:pt idx="2610">
                  <c:v>42853</c:v>
                </c:pt>
                <c:pt idx="2611">
                  <c:v>42856</c:v>
                </c:pt>
                <c:pt idx="2612">
                  <c:v>42857</c:v>
                </c:pt>
                <c:pt idx="2613">
                  <c:v>42858</c:v>
                </c:pt>
                <c:pt idx="2614">
                  <c:v>42859</c:v>
                </c:pt>
                <c:pt idx="2615">
                  <c:v>42860</c:v>
                </c:pt>
                <c:pt idx="2616">
                  <c:v>42863</c:v>
                </c:pt>
                <c:pt idx="2617">
                  <c:v>42864</c:v>
                </c:pt>
                <c:pt idx="2618">
                  <c:v>42865</c:v>
                </c:pt>
                <c:pt idx="2619">
                  <c:v>42866</c:v>
                </c:pt>
                <c:pt idx="2620">
                  <c:v>42867</c:v>
                </c:pt>
                <c:pt idx="2621">
                  <c:v>42870</c:v>
                </c:pt>
                <c:pt idx="2622">
                  <c:v>42871</c:v>
                </c:pt>
                <c:pt idx="2623">
                  <c:v>42872</c:v>
                </c:pt>
                <c:pt idx="2624">
                  <c:v>42873</c:v>
                </c:pt>
                <c:pt idx="2625">
                  <c:v>42874</c:v>
                </c:pt>
                <c:pt idx="2626">
                  <c:v>42877</c:v>
                </c:pt>
                <c:pt idx="2627">
                  <c:v>42878</c:v>
                </c:pt>
                <c:pt idx="2628">
                  <c:v>42879</c:v>
                </c:pt>
                <c:pt idx="2629">
                  <c:v>42880</c:v>
                </c:pt>
                <c:pt idx="2630">
                  <c:v>42881</c:v>
                </c:pt>
                <c:pt idx="2631">
                  <c:v>42885</c:v>
                </c:pt>
                <c:pt idx="2632">
                  <c:v>42886</c:v>
                </c:pt>
                <c:pt idx="2633">
                  <c:v>42887</c:v>
                </c:pt>
                <c:pt idx="2634">
                  <c:v>42888</c:v>
                </c:pt>
                <c:pt idx="2635">
                  <c:v>42891</c:v>
                </c:pt>
                <c:pt idx="2636">
                  <c:v>42892</c:v>
                </c:pt>
                <c:pt idx="2637">
                  <c:v>42893</c:v>
                </c:pt>
                <c:pt idx="2638">
                  <c:v>42894</c:v>
                </c:pt>
                <c:pt idx="2639">
                  <c:v>42895</c:v>
                </c:pt>
                <c:pt idx="2640">
                  <c:v>42898</c:v>
                </c:pt>
                <c:pt idx="2641">
                  <c:v>42899</c:v>
                </c:pt>
                <c:pt idx="2642">
                  <c:v>42900</c:v>
                </c:pt>
                <c:pt idx="2643">
                  <c:v>42901</c:v>
                </c:pt>
                <c:pt idx="2644">
                  <c:v>42902</c:v>
                </c:pt>
                <c:pt idx="2645">
                  <c:v>42905</c:v>
                </c:pt>
                <c:pt idx="2646">
                  <c:v>42906</c:v>
                </c:pt>
                <c:pt idx="2647">
                  <c:v>42907</c:v>
                </c:pt>
                <c:pt idx="2648">
                  <c:v>42908</c:v>
                </c:pt>
                <c:pt idx="2649">
                  <c:v>42909</c:v>
                </c:pt>
                <c:pt idx="2650">
                  <c:v>42912</c:v>
                </c:pt>
                <c:pt idx="2651">
                  <c:v>42913</c:v>
                </c:pt>
                <c:pt idx="2652">
                  <c:v>42914</c:v>
                </c:pt>
                <c:pt idx="2653">
                  <c:v>42915</c:v>
                </c:pt>
                <c:pt idx="2654">
                  <c:v>42916</c:v>
                </c:pt>
                <c:pt idx="2655">
                  <c:v>42919</c:v>
                </c:pt>
                <c:pt idx="2656">
                  <c:v>42921</c:v>
                </c:pt>
                <c:pt idx="2657">
                  <c:v>42922</c:v>
                </c:pt>
                <c:pt idx="2658">
                  <c:v>42923</c:v>
                </c:pt>
                <c:pt idx="2659">
                  <c:v>42926</c:v>
                </c:pt>
                <c:pt idx="2660">
                  <c:v>42927</c:v>
                </c:pt>
                <c:pt idx="2661">
                  <c:v>42928</c:v>
                </c:pt>
                <c:pt idx="2662">
                  <c:v>42929</c:v>
                </c:pt>
                <c:pt idx="2663">
                  <c:v>42930</c:v>
                </c:pt>
                <c:pt idx="2664">
                  <c:v>42933</c:v>
                </c:pt>
                <c:pt idx="2665">
                  <c:v>42934</c:v>
                </c:pt>
                <c:pt idx="2666">
                  <c:v>42935</c:v>
                </c:pt>
                <c:pt idx="2667">
                  <c:v>42936</c:v>
                </c:pt>
                <c:pt idx="2668">
                  <c:v>42937</c:v>
                </c:pt>
                <c:pt idx="2669">
                  <c:v>42940</c:v>
                </c:pt>
                <c:pt idx="2670">
                  <c:v>42941</c:v>
                </c:pt>
                <c:pt idx="2671">
                  <c:v>42942</c:v>
                </c:pt>
                <c:pt idx="2672">
                  <c:v>42943</c:v>
                </c:pt>
                <c:pt idx="2673">
                  <c:v>42944</c:v>
                </c:pt>
                <c:pt idx="2674">
                  <c:v>42947</c:v>
                </c:pt>
                <c:pt idx="2675">
                  <c:v>42948</c:v>
                </c:pt>
                <c:pt idx="2676">
                  <c:v>42949</c:v>
                </c:pt>
                <c:pt idx="2677">
                  <c:v>42950</c:v>
                </c:pt>
                <c:pt idx="2678">
                  <c:v>42951</c:v>
                </c:pt>
                <c:pt idx="2679">
                  <c:v>42954</c:v>
                </c:pt>
                <c:pt idx="2680">
                  <c:v>42955</c:v>
                </c:pt>
                <c:pt idx="2681">
                  <c:v>42956</c:v>
                </c:pt>
                <c:pt idx="2682">
                  <c:v>42957</c:v>
                </c:pt>
                <c:pt idx="2683">
                  <c:v>42958</c:v>
                </c:pt>
                <c:pt idx="2684">
                  <c:v>42961</c:v>
                </c:pt>
                <c:pt idx="2685">
                  <c:v>42962</c:v>
                </c:pt>
                <c:pt idx="2686">
                  <c:v>42963</c:v>
                </c:pt>
                <c:pt idx="2687">
                  <c:v>42964</c:v>
                </c:pt>
                <c:pt idx="2688">
                  <c:v>42965</c:v>
                </c:pt>
                <c:pt idx="2689">
                  <c:v>42968</c:v>
                </c:pt>
                <c:pt idx="2690">
                  <c:v>42969</c:v>
                </c:pt>
                <c:pt idx="2691">
                  <c:v>42970</c:v>
                </c:pt>
                <c:pt idx="2692">
                  <c:v>42971</c:v>
                </c:pt>
                <c:pt idx="2693">
                  <c:v>42972</c:v>
                </c:pt>
                <c:pt idx="2694">
                  <c:v>42975</c:v>
                </c:pt>
                <c:pt idx="2695">
                  <c:v>42976</c:v>
                </c:pt>
                <c:pt idx="2696">
                  <c:v>42977</c:v>
                </c:pt>
                <c:pt idx="2697">
                  <c:v>42978</c:v>
                </c:pt>
                <c:pt idx="2698">
                  <c:v>42979</c:v>
                </c:pt>
                <c:pt idx="2699">
                  <c:v>42983</c:v>
                </c:pt>
                <c:pt idx="2700">
                  <c:v>42984</c:v>
                </c:pt>
                <c:pt idx="2701">
                  <c:v>42985</c:v>
                </c:pt>
                <c:pt idx="2702">
                  <c:v>42986</c:v>
                </c:pt>
                <c:pt idx="2703">
                  <c:v>42989</c:v>
                </c:pt>
                <c:pt idx="2704">
                  <c:v>42990</c:v>
                </c:pt>
                <c:pt idx="2705">
                  <c:v>42991</c:v>
                </c:pt>
                <c:pt idx="2706">
                  <c:v>42992</c:v>
                </c:pt>
                <c:pt idx="2707">
                  <c:v>42993</c:v>
                </c:pt>
                <c:pt idx="2708">
                  <c:v>42996</c:v>
                </c:pt>
                <c:pt idx="2709">
                  <c:v>42997</c:v>
                </c:pt>
              </c:numCache>
            </c:numRef>
          </c:cat>
          <c:val>
            <c:numRef>
              <c:f>[0]!spreadA</c:f>
              <c:numCache>
                <c:formatCode>0.000%</c:formatCode>
                <c:ptCount val="2710"/>
                <c:pt idx="0">
                  <c:v>3.9999999999999758E-4</c:v>
                </c:pt>
                <c:pt idx="1">
                  <c:v>4.0000000000000452E-4</c:v>
                </c:pt>
                <c:pt idx="2">
                  <c:v>5.0000000000000044E-4</c:v>
                </c:pt>
                <c:pt idx="3">
                  <c:v>5.0000000000000044E-4</c:v>
                </c:pt>
                <c:pt idx="4">
                  <c:v>3.9999999999999758E-4</c:v>
                </c:pt>
                <c:pt idx="5">
                  <c:v>5.0000000000000738E-4</c:v>
                </c:pt>
                <c:pt idx="6">
                  <c:v>5.0000000000000044E-4</c:v>
                </c:pt>
                <c:pt idx="7">
                  <c:v>3.9999999999999758E-4</c:v>
                </c:pt>
                <c:pt idx="8">
                  <c:v>3.9999999999999758E-4</c:v>
                </c:pt>
                <c:pt idx="9">
                  <c:v>5.0000000000000044E-4</c:v>
                </c:pt>
                <c:pt idx="10">
                  <c:v>6.0000000000000331E-4</c:v>
                </c:pt>
                <c:pt idx="11">
                  <c:v>5.0000000000000044E-4</c:v>
                </c:pt>
                <c:pt idx="12">
                  <c:v>5.0000000000000044E-4</c:v>
                </c:pt>
                <c:pt idx="13">
                  <c:v>5.0000000000000044E-4</c:v>
                </c:pt>
                <c:pt idx="14">
                  <c:v>4.0000000000000452E-4</c:v>
                </c:pt>
                <c:pt idx="15">
                  <c:v>5.0000000000000044E-4</c:v>
                </c:pt>
                <c:pt idx="16">
                  <c:v>3.9999999999999758E-4</c:v>
                </c:pt>
                <c:pt idx="17">
                  <c:v>3.9999999999999758E-4</c:v>
                </c:pt>
                <c:pt idx="18">
                  <c:v>5.0000000000000044E-4</c:v>
                </c:pt>
                <c:pt idx="19">
                  <c:v>3.9999999999999758E-4</c:v>
                </c:pt>
                <c:pt idx="20">
                  <c:v>3.9999999999999758E-4</c:v>
                </c:pt>
                <c:pt idx="21">
                  <c:v>3.9999999999999064E-4</c:v>
                </c:pt>
                <c:pt idx="22">
                  <c:v>3.9999999999999758E-4</c:v>
                </c:pt>
                <c:pt idx="23">
                  <c:v>5.0000000000000044E-4</c:v>
                </c:pt>
                <c:pt idx="24">
                  <c:v>5.0000000000000738E-4</c:v>
                </c:pt>
                <c:pt idx="25">
                  <c:v>5.0000000000000044E-4</c:v>
                </c:pt>
                <c:pt idx="26">
                  <c:v>3.9999999999999758E-4</c:v>
                </c:pt>
                <c:pt idx="27">
                  <c:v>5.0000000000000044E-4</c:v>
                </c:pt>
                <c:pt idx="28">
                  <c:v>2.0000000000000573E-4</c:v>
                </c:pt>
                <c:pt idx="29">
                  <c:v>2.0000000000000573E-4</c:v>
                </c:pt>
                <c:pt idx="30">
                  <c:v>1.9999999999999879E-4</c:v>
                </c:pt>
                <c:pt idx="31">
                  <c:v>1.9999999999999879E-4</c:v>
                </c:pt>
                <c:pt idx="32">
                  <c:v>1.0000000000000286E-4</c:v>
                </c:pt>
                <c:pt idx="33">
                  <c:v>1.9999999999999879E-4</c:v>
                </c:pt>
                <c:pt idx="34">
                  <c:v>2.0000000000000573E-4</c:v>
                </c:pt>
                <c:pt idx="35">
                  <c:v>1.9999999999999879E-4</c:v>
                </c:pt>
                <c:pt idx="36">
                  <c:v>1.9999999999999879E-4</c:v>
                </c:pt>
                <c:pt idx="37">
                  <c:v>1.9999999999999879E-4</c:v>
                </c:pt>
                <c:pt idx="38">
                  <c:v>1.9999999999999879E-4</c:v>
                </c:pt>
                <c:pt idx="39">
                  <c:v>0</c:v>
                </c:pt>
                <c:pt idx="40">
                  <c:v>-9.9999999999995925E-5</c:v>
                </c:pt>
                <c:pt idx="41">
                  <c:v>-1.0000000000000286E-4</c:v>
                </c:pt>
                <c:pt idx="42">
                  <c:v>-1.0000000000000286E-4</c:v>
                </c:pt>
                <c:pt idx="43">
                  <c:v>-1.0000000000000286E-4</c:v>
                </c:pt>
                <c:pt idx="44">
                  <c:v>-1.0000000000000286E-4</c:v>
                </c:pt>
                <c:pt idx="45">
                  <c:v>-9.9999999999995925E-5</c:v>
                </c:pt>
                <c:pt idx="46">
                  <c:v>-9.9999999999995925E-5</c:v>
                </c:pt>
                <c:pt idx="47">
                  <c:v>-9.9999999999995925E-5</c:v>
                </c:pt>
                <c:pt idx="48">
                  <c:v>-1.0000000000000286E-4</c:v>
                </c:pt>
                <c:pt idx="49">
                  <c:v>-9.9999999999995925E-5</c:v>
                </c:pt>
                <c:pt idx="50">
                  <c:v>-1.0000000000000286E-4</c:v>
                </c:pt>
                <c:pt idx="51">
                  <c:v>-9.9999999999995925E-5</c:v>
                </c:pt>
                <c:pt idx="52">
                  <c:v>-1.0000000000000286E-4</c:v>
                </c:pt>
                <c:pt idx="53">
                  <c:v>-1.0000000000000286E-4</c:v>
                </c:pt>
                <c:pt idx="54">
                  <c:v>-1.0000000000000286E-4</c:v>
                </c:pt>
                <c:pt idx="55">
                  <c:v>-1.0000000000000286E-4</c:v>
                </c:pt>
                <c:pt idx="56">
                  <c:v>-9.9999999999995925E-5</c:v>
                </c:pt>
                <c:pt idx="57">
                  <c:v>0</c:v>
                </c:pt>
                <c:pt idx="58">
                  <c:v>0</c:v>
                </c:pt>
                <c:pt idx="59">
                  <c:v>-1.0000000000000286E-4</c:v>
                </c:pt>
                <c:pt idx="60">
                  <c:v>-1.0000000000000286E-4</c:v>
                </c:pt>
                <c:pt idx="61">
                  <c:v>-9.9999999999995925E-5</c:v>
                </c:pt>
                <c:pt idx="62">
                  <c:v>-9.9999999999995925E-5</c:v>
                </c:pt>
                <c:pt idx="63">
                  <c:v>-1.0000000000000286E-4</c:v>
                </c:pt>
                <c:pt idx="64">
                  <c:v>-9.9999999999995925E-5</c:v>
                </c:pt>
                <c:pt idx="65">
                  <c:v>-9.9999999999988987E-5</c:v>
                </c:pt>
                <c:pt idx="66">
                  <c:v>-1.0000000000000286E-4</c:v>
                </c:pt>
                <c:pt idx="67">
                  <c:v>-1.0000000000000286E-4</c:v>
                </c:pt>
                <c:pt idx="68">
                  <c:v>-2.0000000000000573E-4</c:v>
                </c:pt>
                <c:pt idx="69">
                  <c:v>-2.0000000000000573E-4</c:v>
                </c:pt>
                <c:pt idx="70">
                  <c:v>-1.9999999999999185E-4</c:v>
                </c:pt>
                <c:pt idx="71">
                  <c:v>-2.0000000000000573E-4</c:v>
                </c:pt>
                <c:pt idx="72">
                  <c:v>-1.9999999999999185E-4</c:v>
                </c:pt>
                <c:pt idx="73">
                  <c:v>-1.9999999999999185E-4</c:v>
                </c:pt>
                <c:pt idx="74">
                  <c:v>-2.0000000000000573E-4</c:v>
                </c:pt>
                <c:pt idx="75">
                  <c:v>-2.9999999999999472E-4</c:v>
                </c:pt>
                <c:pt idx="76">
                  <c:v>-2.0000000000000573E-4</c:v>
                </c:pt>
                <c:pt idx="77">
                  <c:v>-2.0000000000000573E-4</c:v>
                </c:pt>
                <c:pt idx="78">
                  <c:v>-2.0000000000000573E-4</c:v>
                </c:pt>
                <c:pt idx="79">
                  <c:v>-2.0000000000000573E-4</c:v>
                </c:pt>
                <c:pt idx="80">
                  <c:v>-1.9999999999999185E-4</c:v>
                </c:pt>
                <c:pt idx="81">
                  <c:v>-2.0000000000000573E-4</c:v>
                </c:pt>
                <c:pt idx="82">
                  <c:v>-2.9999999999999472E-4</c:v>
                </c:pt>
                <c:pt idx="83">
                  <c:v>-1.9999999999999185E-4</c:v>
                </c:pt>
                <c:pt idx="84">
                  <c:v>-2.9999999999999472E-4</c:v>
                </c:pt>
                <c:pt idx="85">
                  <c:v>-1.9999999999999185E-4</c:v>
                </c:pt>
                <c:pt idx="86">
                  <c:v>-1.9999999999999185E-4</c:v>
                </c:pt>
                <c:pt idx="87">
                  <c:v>-9.9999999999988987E-5</c:v>
                </c:pt>
                <c:pt idx="88">
                  <c:v>-2.0000000000000573E-4</c:v>
                </c:pt>
                <c:pt idx="89">
                  <c:v>-2.0000000000000573E-4</c:v>
                </c:pt>
                <c:pt idx="90">
                  <c:v>-1.0000000000000286E-4</c:v>
                </c:pt>
                <c:pt idx="91">
                  <c:v>-1.0000000000000286E-4</c:v>
                </c:pt>
                <c:pt idx="92">
                  <c:v>-2.0000000000000573E-4</c:v>
                </c:pt>
                <c:pt idx="93">
                  <c:v>-1.9999999999999185E-4</c:v>
                </c:pt>
                <c:pt idx="94">
                  <c:v>-1.9999999999999185E-4</c:v>
                </c:pt>
                <c:pt idx="95">
                  <c:v>-1.9999999999999185E-4</c:v>
                </c:pt>
                <c:pt idx="96">
                  <c:v>-1.9999999999999185E-4</c:v>
                </c:pt>
                <c:pt idx="97">
                  <c:v>-2.0000000000000573E-4</c:v>
                </c:pt>
                <c:pt idx="98">
                  <c:v>-1.9999999999999185E-4</c:v>
                </c:pt>
                <c:pt idx="99">
                  <c:v>-2.0000000000000573E-4</c:v>
                </c:pt>
                <c:pt idx="100">
                  <c:v>-2.0000000000000573E-4</c:v>
                </c:pt>
                <c:pt idx="101">
                  <c:v>-2.0000000000000573E-4</c:v>
                </c:pt>
                <c:pt idx="102">
                  <c:v>-2.0000000000000573E-4</c:v>
                </c:pt>
                <c:pt idx="103">
                  <c:v>-2.0000000000000573E-4</c:v>
                </c:pt>
                <c:pt idx="104">
                  <c:v>-1.9999999999999185E-4</c:v>
                </c:pt>
                <c:pt idx="105">
                  <c:v>-1.9999999999999185E-4</c:v>
                </c:pt>
                <c:pt idx="106">
                  <c:v>-1.9999999999999185E-4</c:v>
                </c:pt>
                <c:pt idx="107">
                  <c:v>-1.9999999999999185E-4</c:v>
                </c:pt>
                <c:pt idx="108">
                  <c:v>-1.0000000000000286E-4</c:v>
                </c:pt>
                <c:pt idx="109">
                  <c:v>-1.0000000000000286E-4</c:v>
                </c:pt>
                <c:pt idx="110">
                  <c:v>-9.9999999999988987E-5</c:v>
                </c:pt>
                <c:pt idx="111">
                  <c:v>-1.0000000000000286E-4</c:v>
                </c:pt>
                <c:pt idx="112">
                  <c:v>-1.0000000000000286E-4</c:v>
                </c:pt>
                <c:pt idx="113">
                  <c:v>-1.0000000000000286E-4</c:v>
                </c:pt>
                <c:pt idx="114">
                  <c:v>-1.0000000000000286E-4</c:v>
                </c:pt>
                <c:pt idx="115">
                  <c:v>-1.0000000000000286E-4</c:v>
                </c:pt>
                <c:pt idx="116">
                  <c:v>-1.0000000000000286E-4</c:v>
                </c:pt>
                <c:pt idx="117">
                  <c:v>-1.0000000000000286E-4</c:v>
                </c:pt>
                <c:pt idx="118">
                  <c:v>-1.0000000000000286E-4</c:v>
                </c:pt>
                <c:pt idx="119">
                  <c:v>-1.0000000000000286E-4</c:v>
                </c:pt>
                <c:pt idx="120">
                  <c:v>-1.0000000000000286E-4</c:v>
                </c:pt>
                <c:pt idx="121">
                  <c:v>-1.0000000000000286E-4</c:v>
                </c:pt>
                <c:pt idx="122">
                  <c:v>-1.0000000000000286E-4</c:v>
                </c:pt>
                <c:pt idx="123">
                  <c:v>-1.0000000000000286E-4</c:v>
                </c:pt>
                <c:pt idx="124">
                  <c:v>-1.0000000000000286E-4</c:v>
                </c:pt>
                <c:pt idx="125">
                  <c:v>-1.0000000000000286E-4</c:v>
                </c:pt>
                <c:pt idx="126">
                  <c:v>-1.0000000000001674E-4</c:v>
                </c:pt>
                <c:pt idx="127">
                  <c:v>0</c:v>
                </c:pt>
                <c:pt idx="128">
                  <c:v>0</c:v>
                </c:pt>
                <c:pt idx="129">
                  <c:v>-1.0000000000000286E-4</c:v>
                </c:pt>
                <c:pt idx="130">
                  <c:v>0</c:v>
                </c:pt>
                <c:pt idx="131">
                  <c:v>-1.0000000000000286E-4</c:v>
                </c:pt>
                <c:pt idx="132">
                  <c:v>0</c:v>
                </c:pt>
                <c:pt idx="133">
                  <c:v>-9.9999999999988987E-5</c:v>
                </c:pt>
                <c:pt idx="134">
                  <c:v>-9.9999999999988987E-5</c:v>
                </c:pt>
                <c:pt idx="135">
                  <c:v>-1.0000000000000286E-4</c:v>
                </c:pt>
                <c:pt idx="136">
                  <c:v>-9.9999999999995925E-5</c:v>
                </c:pt>
                <c:pt idx="137">
                  <c:v>-1.0000000000000286E-4</c:v>
                </c:pt>
                <c:pt idx="138">
                  <c:v>0</c:v>
                </c:pt>
                <c:pt idx="139">
                  <c:v>-9.9999999999995925E-5</c:v>
                </c:pt>
                <c:pt idx="140">
                  <c:v>-1.0000000000000286E-4</c:v>
                </c:pt>
                <c:pt idx="141">
                  <c:v>-1.0000000000000286E-4</c:v>
                </c:pt>
                <c:pt idx="142">
                  <c:v>-1.0000000000000286E-4</c:v>
                </c:pt>
                <c:pt idx="143">
                  <c:v>-9.9999999999995925E-5</c:v>
                </c:pt>
                <c:pt idx="144">
                  <c:v>-2.0000000000000573E-4</c:v>
                </c:pt>
                <c:pt idx="145">
                  <c:v>-1.0000000000000286E-4</c:v>
                </c:pt>
                <c:pt idx="146">
                  <c:v>-1.0000000000000286E-4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-9.9999999999995925E-5</c:v>
                </c:pt>
                <c:pt idx="154">
                  <c:v>-1.0000000000000286E-4</c:v>
                </c:pt>
                <c:pt idx="155">
                  <c:v>-1.0000000000000286E-4</c:v>
                </c:pt>
                <c:pt idx="156">
                  <c:v>-1.0000000000000286E-4</c:v>
                </c:pt>
                <c:pt idx="157">
                  <c:v>-1.0000000000000286E-4</c:v>
                </c:pt>
                <c:pt idx="158">
                  <c:v>-9.9999999999995925E-5</c:v>
                </c:pt>
                <c:pt idx="159">
                  <c:v>-1.0000000000000286E-4</c:v>
                </c:pt>
                <c:pt idx="160">
                  <c:v>-1.0000000000000286E-4</c:v>
                </c:pt>
                <c:pt idx="161">
                  <c:v>-1.9999999999999879E-4</c:v>
                </c:pt>
                <c:pt idx="162">
                  <c:v>-3.0000000000000165E-4</c:v>
                </c:pt>
                <c:pt idx="163">
                  <c:v>-2.0000000000000573E-4</c:v>
                </c:pt>
                <c:pt idx="164">
                  <c:v>-1.9999999999999879E-4</c:v>
                </c:pt>
                <c:pt idx="165">
                  <c:v>-1.9999999999999879E-4</c:v>
                </c:pt>
                <c:pt idx="166">
                  <c:v>-3.9999999999999758E-4</c:v>
                </c:pt>
                <c:pt idx="167">
                  <c:v>-2.9999999999999472E-4</c:v>
                </c:pt>
                <c:pt idx="168">
                  <c:v>-2.9999999999999472E-4</c:v>
                </c:pt>
                <c:pt idx="169">
                  <c:v>-2.9999999999999472E-4</c:v>
                </c:pt>
                <c:pt idx="170">
                  <c:v>-3.0000000000000165E-4</c:v>
                </c:pt>
                <c:pt idx="171">
                  <c:v>-5.0000000000000738E-4</c:v>
                </c:pt>
                <c:pt idx="172">
                  <c:v>-4.0000000000000452E-4</c:v>
                </c:pt>
                <c:pt idx="173">
                  <c:v>-5.0000000000000044E-4</c:v>
                </c:pt>
                <c:pt idx="174">
                  <c:v>-4.0000000000000452E-4</c:v>
                </c:pt>
                <c:pt idx="175">
                  <c:v>-4.0000000000000452E-4</c:v>
                </c:pt>
                <c:pt idx="176">
                  <c:v>-3.0000000000000165E-4</c:v>
                </c:pt>
                <c:pt idx="177">
                  <c:v>-4.0000000000000452E-4</c:v>
                </c:pt>
                <c:pt idx="178">
                  <c:v>-3.9999999999999064E-4</c:v>
                </c:pt>
                <c:pt idx="179">
                  <c:v>-4.0000000000000452E-4</c:v>
                </c:pt>
                <c:pt idx="180">
                  <c:v>-3.9999999999999758E-4</c:v>
                </c:pt>
                <c:pt idx="181">
                  <c:v>-3.9999999999999758E-4</c:v>
                </c:pt>
                <c:pt idx="182">
                  <c:v>-3.9999999999999758E-4</c:v>
                </c:pt>
                <c:pt idx="183">
                  <c:v>-4.0000000000000452E-4</c:v>
                </c:pt>
                <c:pt idx="184">
                  <c:v>-3.9999999999999758E-4</c:v>
                </c:pt>
                <c:pt idx="185">
                  <c:v>-4.0000000000000452E-4</c:v>
                </c:pt>
                <c:pt idx="186">
                  <c:v>-4.0000000000000452E-4</c:v>
                </c:pt>
                <c:pt idx="187">
                  <c:v>-4.0000000000000452E-4</c:v>
                </c:pt>
                <c:pt idx="188">
                  <c:v>-3.9999999999999758E-4</c:v>
                </c:pt>
                <c:pt idx="189">
                  <c:v>-4.0000000000000452E-4</c:v>
                </c:pt>
                <c:pt idx="190">
                  <c:v>-5.0000000000000738E-4</c:v>
                </c:pt>
                <c:pt idx="191">
                  <c:v>-5.0000000000000044E-4</c:v>
                </c:pt>
                <c:pt idx="192">
                  <c:v>-5.0000000000000044E-4</c:v>
                </c:pt>
                <c:pt idx="193">
                  <c:v>-5.0000000000000044E-4</c:v>
                </c:pt>
                <c:pt idx="194">
                  <c:v>-5.0000000000000738E-4</c:v>
                </c:pt>
                <c:pt idx="195">
                  <c:v>-5.0000000000000044E-4</c:v>
                </c:pt>
                <c:pt idx="196">
                  <c:v>-5.0000000000000044E-4</c:v>
                </c:pt>
                <c:pt idx="197">
                  <c:v>-2.9999999999999472E-4</c:v>
                </c:pt>
                <c:pt idx="198">
                  <c:v>-3.0000000000000165E-4</c:v>
                </c:pt>
                <c:pt idx="199">
                  <c:v>-3.0000000000000165E-4</c:v>
                </c:pt>
                <c:pt idx="200">
                  <c:v>-3.0000000000000859E-4</c:v>
                </c:pt>
                <c:pt idx="201">
                  <c:v>-3.0000000000000165E-4</c:v>
                </c:pt>
                <c:pt idx="202">
                  <c:v>-3.0000000000000165E-4</c:v>
                </c:pt>
                <c:pt idx="203">
                  <c:v>-3.0000000000000165E-4</c:v>
                </c:pt>
                <c:pt idx="204">
                  <c:v>-2.9999999999999472E-4</c:v>
                </c:pt>
                <c:pt idx="205">
                  <c:v>-3.0000000000000165E-4</c:v>
                </c:pt>
                <c:pt idx="206">
                  <c:v>-2.9999999999999472E-4</c:v>
                </c:pt>
                <c:pt idx="207">
                  <c:v>-3.0000000000000165E-4</c:v>
                </c:pt>
                <c:pt idx="208">
                  <c:v>-3.0000000000000165E-4</c:v>
                </c:pt>
                <c:pt idx="209">
                  <c:v>-3.0000000000000165E-4</c:v>
                </c:pt>
                <c:pt idx="210">
                  <c:v>-2.9999999999999472E-4</c:v>
                </c:pt>
                <c:pt idx="211">
                  <c:v>-3.0000000000000165E-4</c:v>
                </c:pt>
                <c:pt idx="212">
                  <c:v>-3.0000000000000165E-4</c:v>
                </c:pt>
                <c:pt idx="213">
                  <c:v>-3.0000000000000165E-4</c:v>
                </c:pt>
                <c:pt idx="214">
                  <c:v>-3.0000000000000165E-4</c:v>
                </c:pt>
                <c:pt idx="215">
                  <c:v>-3.0000000000000165E-4</c:v>
                </c:pt>
                <c:pt idx="216">
                  <c:v>-2.9999999999999472E-4</c:v>
                </c:pt>
                <c:pt idx="217">
                  <c:v>-3.0000000000000859E-4</c:v>
                </c:pt>
                <c:pt idx="218">
                  <c:v>-1.9999999999999185E-4</c:v>
                </c:pt>
                <c:pt idx="219">
                  <c:v>-1.9999999999999879E-4</c:v>
                </c:pt>
                <c:pt idx="220">
                  <c:v>-2.0000000000000573E-4</c:v>
                </c:pt>
                <c:pt idx="221">
                  <c:v>-2.0000000000000573E-4</c:v>
                </c:pt>
                <c:pt idx="222">
                  <c:v>-2.0000000000000573E-4</c:v>
                </c:pt>
                <c:pt idx="223">
                  <c:v>-1.9999999999999879E-4</c:v>
                </c:pt>
                <c:pt idx="224">
                  <c:v>-1.9999999999999879E-4</c:v>
                </c:pt>
                <c:pt idx="225">
                  <c:v>-3.0000000000000165E-4</c:v>
                </c:pt>
                <c:pt idx="226">
                  <c:v>-1.9999999999999879E-4</c:v>
                </c:pt>
                <c:pt idx="227">
                  <c:v>-3.0000000000000859E-4</c:v>
                </c:pt>
                <c:pt idx="228">
                  <c:v>-2.9999999999999472E-4</c:v>
                </c:pt>
                <c:pt idx="229">
                  <c:v>-3.0000000000000165E-4</c:v>
                </c:pt>
                <c:pt idx="230">
                  <c:v>-2.9999999999999472E-4</c:v>
                </c:pt>
                <c:pt idx="231">
                  <c:v>-1.9999999999999879E-4</c:v>
                </c:pt>
                <c:pt idx="232">
                  <c:v>-1.9999999999999879E-4</c:v>
                </c:pt>
                <c:pt idx="233">
                  <c:v>-1.9999999999999879E-4</c:v>
                </c:pt>
                <c:pt idx="234">
                  <c:v>-1.9999999999999879E-4</c:v>
                </c:pt>
                <c:pt idx="235">
                  <c:v>-1.9999999999999879E-4</c:v>
                </c:pt>
                <c:pt idx="236">
                  <c:v>-1.0000000000000286E-4</c:v>
                </c:pt>
                <c:pt idx="237">
                  <c:v>-1.0000000000000286E-4</c:v>
                </c:pt>
                <c:pt idx="238">
                  <c:v>-2.0000000000000573E-4</c:v>
                </c:pt>
                <c:pt idx="239">
                  <c:v>-2.0000000000000573E-4</c:v>
                </c:pt>
                <c:pt idx="240">
                  <c:v>-1.0000000000000286E-4</c:v>
                </c:pt>
                <c:pt idx="241">
                  <c:v>-2.0000000000000573E-4</c:v>
                </c:pt>
                <c:pt idx="242">
                  <c:v>-9.9999999999995925E-5</c:v>
                </c:pt>
                <c:pt idx="243">
                  <c:v>-1.9999999999999879E-4</c:v>
                </c:pt>
                <c:pt idx="244">
                  <c:v>-2.0000000000000573E-4</c:v>
                </c:pt>
                <c:pt idx="245">
                  <c:v>-1.9999999999999879E-4</c:v>
                </c:pt>
                <c:pt idx="246">
                  <c:v>-2.0000000000000573E-4</c:v>
                </c:pt>
                <c:pt idx="247">
                  <c:v>-1.9999999999999879E-4</c:v>
                </c:pt>
                <c:pt idx="248">
                  <c:v>-1.9999999999999879E-4</c:v>
                </c:pt>
                <c:pt idx="249">
                  <c:v>-1.000000000000098E-4</c:v>
                </c:pt>
                <c:pt idx="250">
                  <c:v>-1.9999999999999879E-4</c:v>
                </c:pt>
                <c:pt idx="251">
                  <c:v>-3.0000000000000859E-4</c:v>
                </c:pt>
                <c:pt idx="252">
                  <c:v>-3.0000000000000165E-4</c:v>
                </c:pt>
                <c:pt idx="253">
                  <c:v>-2.0000000000000573E-4</c:v>
                </c:pt>
                <c:pt idx="254">
                  <c:v>-1.9999999999999879E-4</c:v>
                </c:pt>
                <c:pt idx="255">
                  <c:v>-1.9999999999999879E-4</c:v>
                </c:pt>
                <c:pt idx="256">
                  <c:v>-2.0000000000000573E-4</c:v>
                </c:pt>
                <c:pt idx="257">
                  <c:v>-1.9999999999999879E-4</c:v>
                </c:pt>
                <c:pt idx="258">
                  <c:v>-2.0000000000000573E-4</c:v>
                </c:pt>
                <c:pt idx="259">
                  <c:v>-9.9999999999995925E-5</c:v>
                </c:pt>
                <c:pt idx="260">
                  <c:v>-9.9999999999995925E-5</c:v>
                </c:pt>
                <c:pt idx="261">
                  <c:v>-1.0000000000000286E-4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1.9999999999999879E-4</c:v>
                </c:pt>
                <c:pt idx="267">
                  <c:v>1.9999999999999879E-4</c:v>
                </c:pt>
                <c:pt idx="268">
                  <c:v>2.0000000000000573E-4</c:v>
                </c:pt>
                <c:pt idx="269">
                  <c:v>2.0000000000000573E-4</c:v>
                </c:pt>
                <c:pt idx="270">
                  <c:v>1.9999999999999879E-4</c:v>
                </c:pt>
                <c:pt idx="271">
                  <c:v>1.9999999999999879E-4</c:v>
                </c:pt>
                <c:pt idx="272">
                  <c:v>2.0000000000000573E-4</c:v>
                </c:pt>
                <c:pt idx="273">
                  <c:v>1.0000000000000286E-4</c:v>
                </c:pt>
                <c:pt idx="274">
                  <c:v>1.0000000000000286E-4</c:v>
                </c:pt>
                <c:pt idx="275">
                  <c:v>1.9999999999999879E-4</c:v>
                </c:pt>
                <c:pt idx="276">
                  <c:v>1.9999999999999185E-4</c:v>
                </c:pt>
                <c:pt idx="277">
                  <c:v>1.9999999999999879E-4</c:v>
                </c:pt>
                <c:pt idx="278">
                  <c:v>1.9999999999999879E-4</c:v>
                </c:pt>
                <c:pt idx="279">
                  <c:v>2.0000000000000573E-4</c:v>
                </c:pt>
                <c:pt idx="280">
                  <c:v>1.9999999999999185E-4</c:v>
                </c:pt>
                <c:pt idx="281">
                  <c:v>1.9999999999999879E-4</c:v>
                </c:pt>
                <c:pt idx="282">
                  <c:v>2.0000000000000573E-4</c:v>
                </c:pt>
                <c:pt idx="283">
                  <c:v>2.0000000000000573E-4</c:v>
                </c:pt>
                <c:pt idx="284">
                  <c:v>1.9999999999999185E-4</c:v>
                </c:pt>
                <c:pt idx="285">
                  <c:v>3.0000000000000165E-4</c:v>
                </c:pt>
                <c:pt idx="286">
                  <c:v>3.0000000000000165E-4</c:v>
                </c:pt>
                <c:pt idx="287">
                  <c:v>3.0000000000000165E-4</c:v>
                </c:pt>
                <c:pt idx="288">
                  <c:v>2.9999999999999472E-4</c:v>
                </c:pt>
                <c:pt idx="289">
                  <c:v>2.9999999999999472E-4</c:v>
                </c:pt>
                <c:pt idx="290">
                  <c:v>2.9999999999999472E-4</c:v>
                </c:pt>
                <c:pt idx="291">
                  <c:v>3.0000000000000165E-4</c:v>
                </c:pt>
                <c:pt idx="292">
                  <c:v>3.0000000000000165E-4</c:v>
                </c:pt>
                <c:pt idx="293">
                  <c:v>3.0000000000000165E-4</c:v>
                </c:pt>
                <c:pt idx="294">
                  <c:v>2.9999999999999472E-4</c:v>
                </c:pt>
                <c:pt idx="295">
                  <c:v>3.0000000000000165E-4</c:v>
                </c:pt>
                <c:pt idx="296">
                  <c:v>3.0000000000000165E-4</c:v>
                </c:pt>
                <c:pt idx="297">
                  <c:v>3.0000000000000165E-4</c:v>
                </c:pt>
                <c:pt idx="298">
                  <c:v>3.0000000000000165E-4</c:v>
                </c:pt>
                <c:pt idx="299">
                  <c:v>3.0000000000000165E-4</c:v>
                </c:pt>
                <c:pt idx="300">
                  <c:v>2.9999999999999472E-4</c:v>
                </c:pt>
                <c:pt idx="301">
                  <c:v>2.9999999999999472E-4</c:v>
                </c:pt>
                <c:pt idx="302">
                  <c:v>2.9999999999999472E-4</c:v>
                </c:pt>
                <c:pt idx="303">
                  <c:v>3.0000000000000165E-4</c:v>
                </c:pt>
                <c:pt idx="304">
                  <c:v>3.0000000000000859E-4</c:v>
                </c:pt>
                <c:pt idx="305">
                  <c:v>3.0000000000000859E-4</c:v>
                </c:pt>
                <c:pt idx="306">
                  <c:v>3.0000000000000859E-4</c:v>
                </c:pt>
                <c:pt idx="307">
                  <c:v>2.9999999999999472E-4</c:v>
                </c:pt>
                <c:pt idx="308">
                  <c:v>2.9999999999999472E-4</c:v>
                </c:pt>
                <c:pt idx="309">
                  <c:v>2.9999999999999472E-4</c:v>
                </c:pt>
                <c:pt idx="310">
                  <c:v>3.0000000000000859E-4</c:v>
                </c:pt>
                <c:pt idx="311">
                  <c:v>2.9999999999999472E-4</c:v>
                </c:pt>
                <c:pt idx="312">
                  <c:v>2.9999999999999472E-4</c:v>
                </c:pt>
                <c:pt idx="313">
                  <c:v>3.0000000000000859E-4</c:v>
                </c:pt>
                <c:pt idx="314">
                  <c:v>2.9999999999999472E-4</c:v>
                </c:pt>
                <c:pt idx="315">
                  <c:v>3.0000000000000859E-4</c:v>
                </c:pt>
                <c:pt idx="316">
                  <c:v>2.9999999999999472E-4</c:v>
                </c:pt>
                <c:pt idx="317">
                  <c:v>3.9999999999999758E-4</c:v>
                </c:pt>
                <c:pt idx="318">
                  <c:v>3.9999999999999758E-4</c:v>
                </c:pt>
                <c:pt idx="319">
                  <c:v>3.9999999999999758E-4</c:v>
                </c:pt>
                <c:pt idx="320">
                  <c:v>3.9999999999999758E-4</c:v>
                </c:pt>
                <c:pt idx="321">
                  <c:v>3.9999999999999758E-4</c:v>
                </c:pt>
                <c:pt idx="322">
                  <c:v>4.0000000000001146E-4</c:v>
                </c:pt>
                <c:pt idx="323">
                  <c:v>3.9999999999999758E-4</c:v>
                </c:pt>
                <c:pt idx="324">
                  <c:v>3.9999999999999758E-4</c:v>
                </c:pt>
                <c:pt idx="325">
                  <c:v>3.9999999999999758E-4</c:v>
                </c:pt>
                <c:pt idx="326">
                  <c:v>4.0000000000001146E-4</c:v>
                </c:pt>
                <c:pt idx="327">
                  <c:v>5.0000000000000044E-4</c:v>
                </c:pt>
                <c:pt idx="328">
                  <c:v>4.0000000000000452E-4</c:v>
                </c:pt>
                <c:pt idx="329">
                  <c:v>4.0000000000001146E-4</c:v>
                </c:pt>
                <c:pt idx="330">
                  <c:v>4.0000000000000452E-4</c:v>
                </c:pt>
                <c:pt idx="331">
                  <c:v>5.0000000000000738E-4</c:v>
                </c:pt>
                <c:pt idx="332">
                  <c:v>4.0000000000000452E-4</c:v>
                </c:pt>
                <c:pt idx="333">
                  <c:v>6.9999999999999923E-4</c:v>
                </c:pt>
                <c:pt idx="334">
                  <c:v>8.0000000000000904E-4</c:v>
                </c:pt>
                <c:pt idx="335">
                  <c:v>7.9999999999999516E-4</c:v>
                </c:pt>
                <c:pt idx="336">
                  <c:v>8.000000000000021E-4</c:v>
                </c:pt>
                <c:pt idx="337">
                  <c:v>7.9999999999999516E-4</c:v>
                </c:pt>
                <c:pt idx="338">
                  <c:v>8.000000000000021E-4</c:v>
                </c:pt>
                <c:pt idx="339">
                  <c:v>8.000000000000021E-4</c:v>
                </c:pt>
                <c:pt idx="340">
                  <c:v>7.9999999999999516E-4</c:v>
                </c:pt>
                <c:pt idx="341">
                  <c:v>6.0000000000000331E-4</c:v>
                </c:pt>
                <c:pt idx="342">
                  <c:v>6.0000000000000331E-4</c:v>
                </c:pt>
                <c:pt idx="343">
                  <c:v>6.0000000000000331E-4</c:v>
                </c:pt>
                <c:pt idx="344">
                  <c:v>5.0000000000000044E-4</c:v>
                </c:pt>
                <c:pt idx="345">
                  <c:v>4.0000000000001146E-4</c:v>
                </c:pt>
                <c:pt idx="346">
                  <c:v>4.0000000000001146E-4</c:v>
                </c:pt>
                <c:pt idx="347">
                  <c:v>2.9999999999999472E-4</c:v>
                </c:pt>
                <c:pt idx="348">
                  <c:v>3.0000000000000859E-4</c:v>
                </c:pt>
                <c:pt idx="349">
                  <c:v>3.9999999999999758E-4</c:v>
                </c:pt>
                <c:pt idx="350">
                  <c:v>5.0000000000000044E-4</c:v>
                </c:pt>
                <c:pt idx="351">
                  <c:v>5.9999999999998943E-4</c:v>
                </c:pt>
                <c:pt idx="352">
                  <c:v>5.9999999999999637E-4</c:v>
                </c:pt>
                <c:pt idx="353">
                  <c:v>5.0000000000000738E-4</c:v>
                </c:pt>
                <c:pt idx="354">
                  <c:v>5.9999999999999637E-4</c:v>
                </c:pt>
                <c:pt idx="355">
                  <c:v>6.0000000000000331E-4</c:v>
                </c:pt>
                <c:pt idx="356">
                  <c:v>5.9999999999999637E-4</c:v>
                </c:pt>
                <c:pt idx="357">
                  <c:v>6.9999999999999923E-4</c:v>
                </c:pt>
                <c:pt idx="358">
                  <c:v>8.000000000000021E-4</c:v>
                </c:pt>
                <c:pt idx="359">
                  <c:v>6.9999999999999923E-4</c:v>
                </c:pt>
                <c:pt idx="360">
                  <c:v>6.0000000000000331E-4</c:v>
                </c:pt>
                <c:pt idx="361">
                  <c:v>6.9999999999999923E-4</c:v>
                </c:pt>
                <c:pt idx="362">
                  <c:v>6.0000000000000331E-4</c:v>
                </c:pt>
                <c:pt idx="363">
                  <c:v>5.0000000000000044E-4</c:v>
                </c:pt>
                <c:pt idx="364">
                  <c:v>5.0000000000000044E-4</c:v>
                </c:pt>
                <c:pt idx="365">
                  <c:v>5.0000000000000044E-4</c:v>
                </c:pt>
                <c:pt idx="366">
                  <c:v>3.9999999999999758E-4</c:v>
                </c:pt>
                <c:pt idx="367">
                  <c:v>2.9999999999999472E-4</c:v>
                </c:pt>
                <c:pt idx="368">
                  <c:v>2.9999999999999472E-4</c:v>
                </c:pt>
                <c:pt idx="369">
                  <c:v>2.9999999999999472E-4</c:v>
                </c:pt>
                <c:pt idx="370">
                  <c:v>3.0000000000000165E-4</c:v>
                </c:pt>
                <c:pt idx="371">
                  <c:v>2.0000000000000573E-4</c:v>
                </c:pt>
                <c:pt idx="372">
                  <c:v>1.9999999999999879E-4</c:v>
                </c:pt>
                <c:pt idx="373">
                  <c:v>2.0000000000000573E-4</c:v>
                </c:pt>
                <c:pt idx="374">
                  <c:v>2.0000000000000573E-4</c:v>
                </c:pt>
                <c:pt idx="375">
                  <c:v>2.0000000000000573E-4</c:v>
                </c:pt>
                <c:pt idx="376">
                  <c:v>1.0000000000000286E-4</c:v>
                </c:pt>
                <c:pt idx="377">
                  <c:v>9.9999999999995925E-5</c:v>
                </c:pt>
                <c:pt idx="378">
                  <c:v>1.0000000000000286E-4</c:v>
                </c:pt>
                <c:pt idx="379">
                  <c:v>1.0000000000000286E-4</c:v>
                </c:pt>
                <c:pt idx="380">
                  <c:v>1.0000000000000286E-4</c:v>
                </c:pt>
                <c:pt idx="381">
                  <c:v>1.0000000000000286E-4</c:v>
                </c:pt>
                <c:pt idx="382">
                  <c:v>1.9999999999999879E-4</c:v>
                </c:pt>
                <c:pt idx="383">
                  <c:v>2.0000000000000573E-4</c:v>
                </c:pt>
                <c:pt idx="384">
                  <c:v>1.0000000000000286E-4</c:v>
                </c:pt>
                <c:pt idx="385">
                  <c:v>0</c:v>
                </c:pt>
                <c:pt idx="386">
                  <c:v>1.0000000000000286E-4</c:v>
                </c:pt>
                <c:pt idx="387">
                  <c:v>9.9999999999995925E-5</c:v>
                </c:pt>
                <c:pt idx="388">
                  <c:v>0</c:v>
                </c:pt>
                <c:pt idx="389">
                  <c:v>1.0000000000000286E-4</c:v>
                </c:pt>
                <c:pt idx="390">
                  <c:v>9.9999999999995925E-5</c:v>
                </c:pt>
                <c:pt idx="391">
                  <c:v>2.0000000000000573E-4</c:v>
                </c:pt>
                <c:pt idx="392">
                  <c:v>1.9999999999999879E-4</c:v>
                </c:pt>
                <c:pt idx="393">
                  <c:v>2.0000000000000573E-4</c:v>
                </c:pt>
                <c:pt idx="394">
                  <c:v>1.9999999999999879E-4</c:v>
                </c:pt>
                <c:pt idx="395">
                  <c:v>1.9999999999999879E-4</c:v>
                </c:pt>
                <c:pt idx="396">
                  <c:v>1.0000000000000286E-4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-2.0000000000000573E-4</c:v>
                </c:pt>
                <c:pt idx="401">
                  <c:v>-2.0000000000000573E-4</c:v>
                </c:pt>
                <c:pt idx="402">
                  <c:v>-9.9999999999995925E-5</c:v>
                </c:pt>
                <c:pt idx="403">
                  <c:v>1.0000000000000286E-4</c:v>
                </c:pt>
                <c:pt idx="404">
                  <c:v>2.9999999999999472E-4</c:v>
                </c:pt>
                <c:pt idx="405">
                  <c:v>3.9999999999999064E-4</c:v>
                </c:pt>
                <c:pt idx="406">
                  <c:v>3.9999999999999758E-4</c:v>
                </c:pt>
                <c:pt idx="407">
                  <c:v>3.9999999999999758E-4</c:v>
                </c:pt>
                <c:pt idx="408">
                  <c:v>3.9999999999999758E-4</c:v>
                </c:pt>
                <c:pt idx="409">
                  <c:v>3.9999999999999758E-4</c:v>
                </c:pt>
                <c:pt idx="410">
                  <c:v>3.9999999999999758E-4</c:v>
                </c:pt>
                <c:pt idx="411">
                  <c:v>2.9999999999999472E-4</c:v>
                </c:pt>
                <c:pt idx="412">
                  <c:v>3.0000000000000165E-4</c:v>
                </c:pt>
                <c:pt idx="413">
                  <c:v>3.0000000000000859E-4</c:v>
                </c:pt>
                <c:pt idx="414">
                  <c:v>3.9999999999999758E-4</c:v>
                </c:pt>
                <c:pt idx="415">
                  <c:v>4.0000000000001146E-4</c:v>
                </c:pt>
                <c:pt idx="416">
                  <c:v>3.9999999999999064E-4</c:v>
                </c:pt>
                <c:pt idx="417">
                  <c:v>4.0000000000000452E-4</c:v>
                </c:pt>
                <c:pt idx="418">
                  <c:v>2.9999999999999472E-4</c:v>
                </c:pt>
                <c:pt idx="419">
                  <c:v>5.0000000000000044E-4</c:v>
                </c:pt>
                <c:pt idx="420">
                  <c:v>5.0000000000000044E-4</c:v>
                </c:pt>
                <c:pt idx="421">
                  <c:v>4.0000000000000452E-4</c:v>
                </c:pt>
                <c:pt idx="422">
                  <c:v>4.9999999999999351E-4</c:v>
                </c:pt>
                <c:pt idx="423">
                  <c:v>4.0000000000000452E-4</c:v>
                </c:pt>
                <c:pt idx="424">
                  <c:v>3.9999999999999758E-4</c:v>
                </c:pt>
                <c:pt idx="425">
                  <c:v>3.9999999999999758E-4</c:v>
                </c:pt>
                <c:pt idx="426">
                  <c:v>3.9999999999999758E-4</c:v>
                </c:pt>
                <c:pt idx="427">
                  <c:v>5.0000000000000044E-4</c:v>
                </c:pt>
                <c:pt idx="428">
                  <c:v>5.0000000000000044E-4</c:v>
                </c:pt>
                <c:pt idx="429">
                  <c:v>5.0000000000000044E-4</c:v>
                </c:pt>
                <c:pt idx="430">
                  <c:v>4.9999999999999351E-4</c:v>
                </c:pt>
                <c:pt idx="431">
                  <c:v>4.9999999999999351E-4</c:v>
                </c:pt>
                <c:pt idx="432">
                  <c:v>5.0000000000000738E-4</c:v>
                </c:pt>
                <c:pt idx="433">
                  <c:v>5.0000000000000044E-4</c:v>
                </c:pt>
                <c:pt idx="434">
                  <c:v>3.9999999999999758E-4</c:v>
                </c:pt>
                <c:pt idx="435">
                  <c:v>3.0000000000000165E-4</c:v>
                </c:pt>
                <c:pt idx="436">
                  <c:v>3.9999999999999758E-4</c:v>
                </c:pt>
                <c:pt idx="437">
                  <c:v>4.0000000000000452E-4</c:v>
                </c:pt>
                <c:pt idx="438">
                  <c:v>3.9999999999999758E-4</c:v>
                </c:pt>
                <c:pt idx="439">
                  <c:v>4.0000000000000452E-4</c:v>
                </c:pt>
                <c:pt idx="440">
                  <c:v>4.0000000000000452E-4</c:v>
                </c:pt>
                <c:pt idx="441">
                  <c:v>4.0000000000000452E-4</c:v>
                </c:pt>
                <c:pt idx="442">
                  <c:v>5.0000000000000044E-4</c:v>
                </c:pt>
                <c:pt idx="443">
                  <c:v>5.0000000000000044E-4</c:v>
                </c:pt>
                <c:pt idx="444">
                  <c:v>3.9999999999999758E-4</c:v>
                </c:pt>
                <c:pt idx="445">
                  <c:v>4.0000000000001146E-4</c:v>
                </c:pt>
                <c:pt idx="446">
                  <c:v>5.0000000000000044E-4</c:v>
                </c:pt>
                <c:pt idx="447">
                  <c:v>5.0000000000000044E-4</c:v>
                </c:pt>
                <c:pt idx="448">
                  <c:v>6.0000000000000331E-4</c:v>
                </c:pt>
                <c:pt idx="449">
                  <c:v>5.0000000000000044E-4</c:v>
                </c:pt>
                <c:pt idx="450">
                  <c:v>6.0000000000001025E-4</c:v>
                </c:pt>
                <c:pt idx="451">
                  <c:v>6.0000000000000331E-4</c:v>
                </c:pt>
                <c:pt idx="452">
                  <c:v>6.0000000000000331E-4</c:v>
                </c:pt>
                <c:pt idx="453">
                  <c:v>5.9999999999999637E-4</c:v>
                </c:pt>
                <c:pt idx="454">
                  <c:v>6.0000000000000331E-4</c:v>
                </c:pt>
                <c:pt idx="455">
                  <c:v>6.0000000000000331E-4</c:v>
                </c:pt>
                <c:pt idx="456">
                  <c:v>5.0000000000000044E-4</c:v>
                </c:pt>
                <c:pt idx="457">
                  <c:v>4.0000000000000452E-4</c:v>
                </c:pt>
                <c:pt idx="458">
                  <c:v>2.9999999999999472E-4</c:v>
                </c:pt>
                <c:pt idx="459">
                  <c:v>3.0000000000000165E-4</c:v>
                </c:pt>
                <c:pt idx="460">
                  <c:v>4.0000000000001146E-4</c:v>
                </c:pt>
                <c:pt idx="461">
                  <c:v>3.0000000000000165E-4</c:v>
                </c:pt>
                <c:pt idx="462">
                  <c:v>2.9999999999999472E-4</c:v>
                </c:pt>
                <c:pt idx="463">
                  <c:v>3.0000000000000165E-4</c:v>
                </c:pt>
                <c:pt idx="464">
                  <c:v>1.9999999999999879E-4</c:v>
                </c:pt>
                <c:pt idx="465">
                  <c:v>1.0000000000000286E-4</c:v>
                </c:pt>
                <c:pt idx="466">
                  <c:v>1.9999999999999879E-4</c:v>
                </c:pt>
                <c:pt idx="467">
                  <c:v>9.9999999999995925E-5</c:v>
                </c:pt>
                <c:pt idx="468">
                  <c:v>1.0000000000000286E-4</c:v>
                </c:pt>
                <c:pt idx="469">
                  <c:v>1.0000000000000286E-4</c:v>
                </c:pt>
                <c:pt idx="470">
                  <c:v>1.0000000000000286E-4</c:v>
                </c:pt>
                <c:pt idx="471">
                  <c:v>1.9999999999999879E-4</c:v>
                </c:pt>
                <c:pt idx="472">
                  <c:v>1.9999999999999185E-4</c:v>
                </c:pt>
                <c:pt idx="473">
                  <c:v>1.0000000000000286E-4</c:v>
                </c:pt>
                <c:pt idx="474">
                  <c:v>0</c:v>
                </c:pt>
                <c:pt idx="475">
                  <c:v>0</c:v>
                </c:pt>
                <c:pt idx="476">
                  <c:v>-1.0000000000000286E-4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9.9999999999988987E-5</c:v>
                </c:pt>
                <c:pt idx="483">
                  <c:v>1.0000000000000286E-4</c:v>
                </c:pt>
                <c:pt idx="484">
                  <c:v>2.9999999999999472E-4</c:v>
                </c:pt>
                <c:pt idx="485">
                  <c:v>2.9999999999999472E-4</c:v>
                </c:pt>
                <c:pt idx="486">
                  <c:v>1.9999999999999185E-4</c:v>
                </c:pt>
                <c:pt idx="487">
                  <c:v>1.0000000000000286E-4</c:v>
                </c:pt>
                <c:pt idx="488">
                  <c:v>1.0000000000000286E-4</c:v>
                </c:pt>
                <c:pt idx="489">
                  <c:v>1.0000000000000286E-4</c:v>
                </c:pt>
                <c:pt idx="490">
                  <c:v>3.9999999999999758E-4</c:v>
                </c:pt>
                <c:pt idx="491">
                  <c:v>3.0000000000000859E-4</c:v>
                </c:pt>
                <c:pt idx="492">
                  <c:v>3.0000000000000165E-4</c:v>
                </c:pt>
                <c:pt idx="493">
                  <c:v>3.0000000000000165E-4</c:v>
                </c:pt>
                <c:pt idx="494">
                  <c:v>2.9999999999999472E-4</c:v>
                </c:pt>
                <c:pt idx="495">
                  <c:v>2.0000000000000573E-4</c:v>
                </c:pt>
                <c:pt idx="496">
                  <c:v>1.9999999999999185E-4</c:v>
                </c:pt>
                <c:pt idx="497">
                  <c:v>2.0000000000000573E-4</c:v>
                </c:pt>
                <c:pt idx="498">
                  <c:v>2.9999999999999472E-4</c:v>
                </c:pt>
                <c:pt idx="499">
                  <c:v>3.0000000000000165E-4</c:v>
                </c:pt>
                <c:pt idx="500">
                  <c:v>3.0000000000000165E-4</c:v>
                </c:pt>
                <c:pt idx="501">
                  <c:v>2.9999999999999472E-4</c:v>
                </c:pt>
                <c:pt idx="502">
                  <c:v>2.9999999999999472E-4</c:v>
                </c:pt>
                <c:pt idx="503">
                  <c:v>1.9999999999999185E-4</c:v>
                </c:pt>
                <c:pt idx="504">
                  <c:v>3.0000000000000859E-4</c:v>
                </c:pt>
                <c:pt idx="505">
                  <c:v>3.0000000000000165E-4</c:v>
                </c:pt>
                <c:pt idx="506">
                  <c:v>2.9999999999999472E-4</c:v>
                </c:pt>
                <c:pt idx="507">
                  <c:v>3.9999999999999758E-4</c:v>
                </c:pt>
                <c:pt idx="508">
                  <c:v>4.0000000000000452E-4</c:v>
                </c:pt>
                <c:pt idx="509">
                  <c:v>3.9999999999999758E-4</c:v>
                </c:pt>
                <c:pt idx="510">
                  <c:v>3.9999999999999758E-4</c:v>
                </c:pt>
                <c:pt idx="511">
                  <c:v>5.0000000000000044E-4</c:v>
                </c:pt>
                <c:pt idx="512">
                  <c:v>5.0000000000000044E-4</c:v>
                </c:pt>
                <c:pt idx="513">
                  <c:v>5.0000000000000044E-4</c:v>
                </c:pt>
                <c:pt idx="514">
                  <c:v>5.0000000000000044E-4</c:v>
                </c:pt>
                <c:pt idx="515">
                  <c:v>5.0000000000000044E-4</c:v>
                </c:pt>
                <c:pt idx="516">
                  <c:v>6.0000000000000331E-4</c:v>
                </c:pt>
                <c:pt idx="517">
                  <c:v>6.0000000000000331E-4</c:v>
                </c:pt>
                <c:pt idx="518">
                  <c:v>6.0000000000000331E-4</c:v>
                </c:pt>
                <c:pt idx="519">
                  <c:v>6.0000000000000331E-4</c:v>
                </c:pt>
                <c:pt idx="520">
                  <c:v>5.9999999999998943E-4</c:v>
                </c:pt>
                <c:pt idx="521">
                  <c:v>6.0000000000000331E-4</c:v>
                </c:pt>
                <c:pt idx="522">
                  <c:v>6.0000000000000331E-4</c:v>
                </c:pt>
                <c:pt idx="523">
                  <c:v>6.0000000000000331E-4</c:v>
                </c:pt>
                <c:pt idx="524">
                  <c:v>6.0000000000001719E-4</c:v>
                </c:pt>
                <c:pt idx="525">
                  <c:v>6.0000000000000331E-4</c:v>
                </c:pt>
                <c:pt idx="526">
                  <c:v>6.0000000000000331E-4</c:v>
                </c:pt>
                <c:pt idx="527">
                  <c:v>5.9999999999998943E-4</c:v>
                </c:pt>
                <c:pt idx="528">
                  <c:v>6.0000000000000331E-4</c:v>
                </c:pt>
                <c:pt idx="529">
                  <c:v>5.0000000000000044E-4</c:v>
                </c:pt>
                <c:pt idx="530">
                  <c:v>3.9999999999999758E-4</c:v>
                </c:pt>
                <c:pt idx="531">
                  <c:v>5.0000000000000044E-4</c:v>
                </c:pt>
                <c:pt idx="532">
                  <c:v>5.0000000000000044E-4</c:v>
                </c:pt>
                <c:pt idx="533">
                  <c:v>5.0000000000000044E-4</c:v>
                </c:pt>
                <c:pt idx="534">
                  <c:v>5.0000000000000044E-4</c:v>
                </c:pt>
                <c:pt idx="535">
                  <c:v>6.0000000000000331E-4</c:v>
                </c:pt>
                <c:pt idx="536">
                  <c:v>6.0000000000000331E-4</c:v>
                </c:pt>
                <c:pt idx="537">
                  <c:v>6.999999999999923E-4</c:v>
                </c:pt>
                <c:pt idx="538">
                  <c:v>6.9999999999999923E-4</c:v>
                </c:pt>
                <c:pt idx="539">
                  <c:v>8.000000000000021E-4</c:v>
                </c:pt>
                <c:pt idx="540">
                  <c:v>7.0000000000000617E-4</c:v>
                </c:pt>
                <c:pt idx="541">
                  <c:v>7.0000000000000617E-4</c:v>
                </c:pt>
                <c:pt idx="542">
                  <c:v>6.999999999999923E-4</c:v>
                </c:pt>
                <c:pt idx="543">
                  <c:v>6.999999999999923E-4</c:v>
                </c:pt>
                <c:pt idx="544">
                  <c:v>7.0000000000000617E-4</c:v>
                </c:pt>
                <c:pt idx="545">
                  <c:v>6.999999999999923E-4</c:v>
                </c:pt>
                <c:pt idx="546">
                  <c:v>7.0000000000000617E-4</c:v>
                </c:pt>
                <c:pt idx="547">
                  <c:v>7.9999999999999516E-4</c:v>
                </c:pt>
                <c:pt idx="548">
                  <c:v>7.9999999999999516E-4</c:v>
                </c:pt>
                <c:pt idx="549">
                  <c:v>7.9999999999999516E-4</c:v>
                </c:pt>
                <c:pt idx="550">
                  <c:v>7.9999999999999516E-4</c:v>
                </c:pt>
                <c:pt idx="551">
                  <c:v>7.9999999999999516E-4</c:v>
                </c:pt>
                <c:pt idx="552">
                  <c:v>8.9999999999999802E-4</c:v>
                </c:pt>
                <c:pt idx="553">
                  <c:v>9.000000000000119E-4</c:v>
                </c:pt>
                <c:pt idx="554">
                  <c:v>8.9999999999999802E-4</c:v>
                </c:pt>
                <c:pt idx="555">
                  <c:v>8.0000000000000904E-4</c:v>
                </c:pt>
                <c:pt idx="556">
                  <c:v>8.9999999999999802E-4</c:v>
                </c:pt>
                <c:pt idx="557">
                  <c:v>9.000000000000119E-4</c:v>
                </c:pt>
                <c:pt idx="558">
                  <c:v>8.9999999999999802E-4</c:v>
                </c:pt>
                <c:pt idx="559">
                  <c:v>8.9999999999999802E-4</c:v>
                </c:pt>
                <c:pt idx="560">
                  <c:v>8.9999999999999802E-4</c:v>
                </c:pt>
                <c:pt idx="561">
                  <c:v>1.0000000000000009E-3</c:v>
                </c:pt>
                <c:pt idx="562">
                  <c:v>9.9999999999998701E-4</c:v>
                </c:pt>
                <c:pt idx="563">
                  <c:v>9.9999999999998701E-4</c:v>
                </c:pt>
                <c:pt idx="564">
                  <c:v>1.0000000000000009E-3</c:v>
                </c:pt>
                <c:pt idx="565">
                  <c:v>1.0000000000000009E-3</c:v>
                </c:pt>
                <c:pt idx="566">
                  <c:v>1.0000000000000009E-3</c:v>
                </c:pt>
                <c:pt idx="567">
                  <c:v>1.0000000000000009E-3</c:v>
                </c:pt>
                <c:pt idx="568">
                  <c:v>8.9999999999999802E-4</c:v>
                </c:pt>
                <c:pt idx="569">
                  <c:v>8.9999999999999802E-4</c:v>
                </c:pt>
                <c:pt idx="570">
                  <c:v>8.9999999999999802E-4</c:v>
                </c:pt>
                <c:pt idx="571">
                  <c:v>8.9999999999999802E-4</c:v>
                </c:pt>
                <c:pt idx="572">
                  <c:v>9.000000000000119E-4</c:v>
                </c:pt>
                <c:pt idx="573">
                  <c:v>8.9999999999999802E-4</c:v>
                </c:pt>
                <c:pt idx="574">
                  <c:v>9.9999999999998701E-4</c:v>
                </c:pt>
                <c:pt idx="575">
                  <c:v>1.0000000000000009E-3</c:v>
                </c:pt>
                <c:pt idx="576">
                  <c:v>9.9999999999999395E-4</c:v>
                </c:pt>
                <c:pt idx="577">
                  <c:v>8.9999999999999802E-4</c:v>
                </c:pt>
                <c:pt idx="578">
                  <c:v>8.9999999999999802E-4</c:v>
                </c:pt>
                <c:pt idx="579">
                  <c:v>1.0000000000000009E-3</c:v>
                </c:pt>
                <c:pt idx="580">
                  <c:v>8.9999999999999802E-4</c:v>
                </c:pt>
                <c:pt idx="581">
                  <c:v>1.0000000000000009E-3</c:v>
                </c:pt>
                <c:pt idx="582">
                  <c:v>8.9999999999999108E-4</c:v>
                </c:pt>
                <c:pt idx="583">
                  <c:v>1.0000000000000009E-3</c:v>
                </c:pt>
                <c:pt idx="584">
                  <c:v>7.9999999999999516E-4</c:v>
                </c:pt>
                <c:pt idx="585">
                  <c:v>3.9999999999999758E-4</c:v>
                </c:pt>
                <c:pt idx="586">
                  <c:v>3.9999999999999758E-4</c:v>
                </c:pt>
                <c:pt idx="587">
                  <c:v>0</c:v>
                </c:pt>
                <c:pt idx="588">
                  <c:v>0</c:v>
                </c:pt>
                <c:pt idx="589">
                  <c:v>1.0000000000000286E-4</c:v>
                </c:pt>
                <c:pt idx="590">
                  <c:v>0</c:v>
                </c:pt>
                <c:pt idx="591">
                  <c:v>0</c:v>
                </c:pt>
                <c:pt idx="592">
                  <c:v>2.0000000000000573E-4</c:v>
                </c:pt>
                <c:pt idx="593">
                  <c:v>2.0000000000000573E-4</c:v>
                </c:pt>
                <c:pt idx="594">
                  <c:v>3.9999999999999758E-4</c:v>
                </c:pt>
                <c:pt idx="595">
                  <c:v>2.0000000000000573E-4</c:v>
                </c:pt>
                <c:pt idx="596">
                  <c:v>1.9999999999999185E-4</c:v>
                </c:pt>
                <c:pt idx="597">
                  <c:v>1.0000000000000286E-4</c:v>
                </c:pt>
                <c:pt idx="598">
                  <c:v>2.0000000000000573E-4</c:v>
                </c:pt>
                <c:pt idx="599">
                  <c:v>4.0000000000001146E-4</c:v>
                </c:pt>
                <c:pt idx="600">
                  <c:v>2.0000000000000573E-4</c:v>
                </c:pt>
                <c:pt idx="601">
                  <c:v>0</c:v>
                </c:pt>
                <c:pt idx="602">
                  <c:v>2.0000000000000573E-4</c:v>
                </c:pt>
                <c:pt idx="603">
                  <c:v>0</c:v>
                </c:pt>
                <c:pt idx="604">
                  <c:v>-1.0000000000000286E-4</c:v>
                </c:pt>
                <c:pt idx="605">
                  <c:v>2.0000000000000573E-4</c:v>
                </c:pt>
                <c:pt idx="606">
                  <c:v>0</c:v>
                </c:pt>
                <c:pt idx="607">
                  <c:v>-1.0000000000000286E-4</c:v>
                </c:pt>
                <c:pt idx="608">
                  <c:v>-1.0000000000000286E-4</c:v>
                </c:pt>
                <c:pt idx="609">
                  <c:v>-1.0000000000000286E-4</c:v>
                </c:pt>
                <c:pt idx="610">
                  <c:v>6.0000000000000331E-4</c:v>
                </c:pt>
                <c:pt idx="611">
                  <c:v>3.999999999999837E-4</c:v>
                </c:pt>
                <c:pt idx="612">
                  <c:v>5.0000000000000044E-4</c:v>
                </c:pt>
                <c:pt idx="613">
                  <c:v>6.0000000000000331E-4</c:v>
                </c:pt>
                <c:pt idx="614">
                  <c:v>2.9999999999999472E-4</c:v>
                </c:pt>
                <c:pt idx="615">
                  <c:v>3.9999999999999758E-4</c:v>
                </c:pt>
                <c:pt idx="616">
                  <c:v>3.0000000000000859E-4</c:v>
                </c:pt>
                <c:pt idx="617">
                  <c:v>6.0000000000000331E-4</c:v>
                </c:pt>
                <c:pt idx="618">
                  <c:v>7.0000000000000617E-4</c:v>
                </c:pt>
                <c:pt idx="619">
                  <c:v>7.0000000000000617E-4</c:v>
                </c:pt>
                <c:pt idx="620">
                  <c:v>6.0000000000000331E-4</c:v>
                </c:pt>
                <c:pt idx="621">
                  <c:v>7.0000000000000617E-4</c:v>
                </c:pt>
                <c:pt idx="622">
                  <c:v>7.0000000000000617E-4</c:v>
                </c:pt>
                <c:pt idx="623">
                  <c:v>6.999999999999923E-4</c:v>
                </c:pt>
                <c:pt idx="624">
                  <c:v>8.9999999999999802E-4</c:v>
                </c:pt>
                <c:pt idx="625">
                  <c:v>1.0999999999999899E-3</c:v>
                </c:pt>
                <c:pt idx="626">
                  <c:v>8.9999999999998415E-4</c:v>
                </c:pt>
                <c:pt idx="627">
                  <c:v>1.1000000000000038E-3</c:v>
                </c:pt>
                <c:pt idx="628">
                  <c:v>1.1000000000000038E-3</c:v>
                </c:pt>
                <c:pt idx="629">
                  <c:v>1.1000000000000038E-3</c:v>
                </c:pt>
                <c:pt idx="630">
                  <c:v>1.2999999999999956E-3</c:v>
                </c:pt>
                <c:pt idx="631">
                  <c:v>1.2999999999999956E-3</c:v>
                </c:pt>
                <c:pt idx="632">
                  <c:v>1.3000000000000095E-3</c:v>
                </c:pt>
                <c:pt idx="633">
                  <c:v>1.6000000000000042E-3</c:v>
                </c:pt>
                <c:pt idx="634">
                  <c:v>1.8999999999999989E-3</c:v>
                </c:pt>
                <c:pt idx="635">
                  <c:v>1.9000000000000128E-3</c:v>
                </c:pt>
                <c:pt idx="636">
                  <c:v>1.8999999999999989E-3</c:v>
                </c:pt>
                <c:pt idx="637">
                  <c:v>1.8999999999999989E-3</c:v>
                </c:pt>
                <c:pt idx="638">
                  <c:v>1.9000000000000128E-3</c:v>
                </c:pt>
                <c:pt idx="639">
                  <c:v>1.799999999999996E-3</c:v>
                </c:pt>
                <c:pt idx="640">
                  <c:v>1.799999999999996E-3</c:v>
                </c:pt>
                <c:pt idx="641">
                  <c:v>1.7000000000000071E-3</c:v>
                </c:pt>
                <c:pt idx="642">
                  <c:v>1.6000000000000042E-3</c:v>
                </c:pt>
                <c:pt idx="643">
                  <c:v>1.6000000000000042E-3</c:v>
                </c:pt>
                <c:pt idx="644">
                  <c:v>1.6000000000000042E-3</c:v>
                </c:pt>
                <c:pt idx="645">
                  <c:v>1.6000000000000042E-3</c:v>
                </c:pt>
                <c:pt idx="646">
                  <c:v>1.4999999999999944E-3</c:v>
                </c:pt>
                <c:pt idx="647">
                  <c:v>1.0000000000000009E-3</c:v>
                </c:pt>
                <c:pt idx="648">
                  <c:v>1.0000000000000009E-3</c:v>
                </c:pt>
                <c:pt idx="649">
                  <c:v>1.0000000000000009E-3</c:v>
                </c:pt>
                <c:pt idx="650">
                  <c:v>8.9999999999999802E-4</c:v>
                </c:pt>
                <c:pt idx="651">
                  <c:v>9.000000000000119E-4</c:v>
                </c:pt>
                <c:pt idx="652">
                  <c:v>9.9999999999998701E-4</c:v>
                </c:pt>
                <c:pt idx="653">
                  <c:v>6.0000000000000331E-4</c:v>
                </c:pt>
                <c:pt idx="654">
                  <c:v>6.0000000000000331E-4</c:v>
                </c:pt>
                <c:pt idx="655">
                  <c:v>5.0000000000000044E-4</c:v>
                </c:pt>
                <c:pt idx="656">
                  <c:v>5.9999999999998943E-4</c:v>
                </c:pt>
                <c:pt idx="657">
                  <c:v>6.0000000000000331E-4</c:v>
                </c:pt>
                <c:pt idx="658">
                  <c:v>8.000000000000021E-4</c:v>
                </c:pt>
                <c:pt idx="659">
                  <c:v>4.0000000000001146E-4</c:v>
                </c:pt>
                <c:pt idx="660">
                  <c:v>3.0000000000000859E-4</c:v>
                </c:pt>
                <c:pt idx="661">
                  <c:v>5.9999999999998943E-4</c:v>
                </c:pt>
                <c:pt idx="662">
                  <c:v>5.9999999999998943E-4</c:v>
                </c:pt>
                <c:pt idx="663">
                  <c:v>9.000000000000119E-4</c:v>
                </c:pt>
                <c:pt idx="664">
                  <c:v>1.1000000000000038E-3</c:v>
                </c:pt>
                <c:pt idx="665">
                  <c:v>1.1000000000000038E-3</c:v>
                </c:pt>
                <c:pt idx="666">
                  <c:v>1.2000000000000066E-3</c:v>
                </c:pt>
                <c:pt idx="667">
                  <c:v>1.0000000000000009E-3</c:v>
                </c:pt>
                <c:pt idx="668">
                  <c:v>1.0000000000000009E-3</c:v>
                </c:pt>
                <c:pt idx="669">
                  <c:v>1.6000000000000042E-3</c:v>
                </c:pt>
                <c:pt idx="670">
                  <c:v>1.7000000000000071E-3</c:v>
                </c:pt>
                <c:pt idx="671">
                  <c:v>1.6999999999999932E-3</c:v>
                </c:pt>
                <c:pt idx="672">
                  <c:v>1.8999999999999989E-3</c:v>
                </c:pt>
                <c:pt idx="673">
                  <c:v>1.8999999999999989E-3</c:v>
                </c:pt>
                <c:pt idx="674">
                  <c:v>1.800000000000003E-3</c:v>
                </c:pt>
                <c:pt idx="675">
                  <c:v>1.9000000000000059E-3</c:v>
                </c:pt>
                <c:pt idx="676">
                  <c:v>1.799999999999996E-3</c:v>
                </c:pt>
                <c:pt idx="677">
                  <c:v>1.9000000000000059E-3</c:v>
                </c:pt>
                <c:pt idx="678">
                  <c:v>1.799999999999996E-3</c:v>
                </c:pt>
                <c:pt idx="679">
                  <c:v>1.7000000000000001E-3</c:v>
                </c:pt>
                <c:pt idx="680">
                  <c:v>1.7000000000000071E-3</c:v>
                </c:pt>
                <c:pt idx="681">
                  <c:v>1.8999999999999989E-3</c:v>
                </c:pt>
                <c:pt idx="682">
                  <c:v>2.1000000000000046E-3</c:v>
                </c:pt>
                <c:pt idx="683">
                  <c:v>2.1000000000000046E-3</c:v>
                </c:pt>
                <c:pt idx="684">
                  <c:v>1.9000000000000128E-3</c:v>
                </c:pt>
                <c:pt idx="685">
                  <c:v>1.8999999999999989E-3</c:v>
                </c:pt>
                <c:pt idx="686">
                  <c:v>2.0999999999999977E-3</c:v>
                </c:pt>
                <c:pt idx="687">
                  <c:v>2.3999999999999924E-3</c:v>
                </c:pt>
                <c:pt idx="688">
                  <c:v>2.5000000000000022E-3</c:v>
                </c:pt>
                <c:pt idx="689">
                  <c:v>2.3999999999999994E-3</c:v>
                </c:pt>
                <c:pt idx="690">
                  <c:v>2.5000000000000022E-3</c:v>
                </c:pt>
                <c:pt idx="691">
                  <c:v>2.5000000000000022E-3</c:v>
                </c:pt>
                <c:pt idx="692">
                  <c:v>2.5000000000000022E-3</c:v>
                </c:pt>
                <c:pt idx="693">
                  <c:v>2.7000000000000079E-3</c:v>
                </c:pt>
                <c:pt idx="694">
                  <c:v>2.7999999999999969E-3</c:v>
                </c:pt>
                <c:pt idx="695">
                  <c:v>2.7000000000000079E-3</c:v>
                </c:pt>
                <c:pt idx="696">
                  <c:v>2.5999999999999912E-3</c:v>
                </c:pt>
                <c:pt idx="697">
                  <c:v>2.5999999999999912E-3</c:v>
                </c:pt>
                <c:pt idx="698">
                  <c:v>2.3999999999999994E-3</c:v>
                </c:pt>
                <c:pt idx="699">
                  <c:v>2.5000000000000022E-3</c:v>
                </c:pt>
                <c:pt idx="700">
                  <c:v>2.5000000000000022E-3</c:v>
                </c:pt>
                <c:pt idx="701">
                  <c:v>2.3999999999999994E-3</c:v>
                </c:pt>
                <c:pt idx="702">
                  <c:v>2.2999999999999965E-3</c:v>
                </c:pt>
                <c:pt idx="703">
                  <c:v>2.3000000000000104E-3</c:v>
                </c:pt>
                <c:pt idx="704">
                  <c:v>2.1999999999999936E-3</c:v>
                </c:pt>
                <c:pt idx="705">
                  <c:v>2.3999999999999994E-3</c:v>
                </c:pt>
                <c:pt idx="706">
                  <c:v>2.3000000000000104E-3</c:v>
                </c:pt>
                <c:pt idx="707">
                  <c:v>2.3999999999999994E-3</c:v>
                </c:pt>
                <c:pt idx="708">
                  <c:v>2.3999999999999994E-3</c:v>
                </c:pt>
                <c:pt idx="709">
                  <c:v>2.3999999999999994E-3</c:v>
                </c:pt>
                <c:pt idx="710">
                  <c:v>2.2999999999999965E-3</c:v>
                </c:pt>
                <c:pt idx="711">
                  <c:v>2.2000000000000075E-3</c:v>
                </c:pt>
                <c:pt idx="712">
                  <c:v>2.0000000000000018E-3</c:v>
                </c:pt>
                <c:pt idx="713">
                  <c:v>1.799999999999996E-3</c:v>
                </c:pt>
                <c:pt idx="714">
                  <c:v>1.5999999999999903E-3</c:v>
                </c:pt>
                <c:pt idx="715">
                  <c:v>1.8999999999999989E-3</c:v>
                </c:pt>
                <c:pt idx="716">
                  <c:v>1.8999999999999989E-3</c:v>
                </c:pt>
                <c:pt idx="717">
                  <c:v>1.8999999999999989E-3</c:v>
                </c:pt>
                <c:pt idx="718">
                  <c:v>1.8999999999999989E-3</c:v>
                </c:pt>
                <c:pt idx="719">
                  <c:v>2.1999999999999936E-3</c:v>
                </c:pt>
                <c:pt idx="720">
                  <c:v>2.1999999999999936E-3</c:v>
                </c:pt>
                <c:pt idx="721">
                  <c:v>2.2999999999999965E-3</c:v>
                </c:pt>
                <c:pt idx="722">
                  <c:v>2.1999999999999936E-3</c:v>
                </c:pt>
                <c:pt idx="723">
                  <c:v>2.0999999999999908E-3</c:v>
                </c:pt>
                <c:pt idx="724">
                  <c:v>1.6000000000000042E-3</c:v>
                </c:pt>
                <c:pt idx="725">
                  <c:v>1.7000000000000071E-3</c:v>
                </c:pt>
                <c:pt idx="726">
                  <c:v>1.5000000000000013E-3</c:v>
                </c:pt>
                <c:pt idx="727">
                  <c:v>1.8000000000000099E-3</c:v>
                </c:pt>
                <c:pt idx="728">
                  <c:v>1.6000000000000042E-3</c:v>
                </c:pt>
                <c:pt idx="729">
                  <c:v>1.3999999999999985E-3</c:v>
                </c:pt>
                <c:pt idx="730">
                  <c:v>1.3999999999999985E-3</c:v>
                </c:pt>
                <c:pt idx="731">
                  <c:v>1.6000000000000042E-3</c:v>
                </c:pt>
                <c:pt idx="732">
                  <c:v>1.8999999999999989E-3</c:v>
                </c:pt>
                <c:pt idx="733">
                  <c:v>1.9999999999999879E-3</c:v>
                </c:pt>
                <c:pt idx="734">
                  <c:v>2.0000000000000018E-3</c:v>
                </c:pt>
                <c:pt idx="735">
                  <c:v>2.0000000000000018E-3</c:v>
                </c:pt>
                <c:pt idx="736">
                  <c:v>1.8999999999999989E-3</c:v>
                </c:pt>
                <c:pt idx="737">
                  <c:v>1.8999999999999989E-3</c:v>
                </c:pt>
                <c:pt idx="738">
                  <c:v>2.0000000000000018E-3</c:v>
                </c:pt>
                <c:pt idx="739">
                  <c:v>2.0000000000000018E-3</c:v>
                </c:pt>
                <c:pt idx="740">
                  <c:v>1.8999999999999989E-3</c:v>
                </c:pt>
                <c:pt idx="741">
                  <c:v>1.799999999999996E-3</c:v>
                </c:pt>
                <c:pt idx="742">
                  <c:v>1.6999999999999932E-3</c:v>
                </c:pt>
                <c:pt idx="743">
                  <c:v>1.9999999999999879E-3</c:v>
                </c:pt>
                <c:pt idx="744">
                  <c:v>1.8999999999999989E-3</c:v>
                </c:pt>
                <c:pt idx="745">
                  <c:v>2.1000000000000046E-3</c:v>
                </c:pt>
                <c:pt idx="746">
                  <c:v>2.0999999999999977E-3</c:v>
                </c:pt>
                <c:pt idx="747">
                  <c:v>2.0999999999999908E-3</c:v>
                </c:pt>
                <c:pt idx="748">
                  <c:v>2.0999999999999908E-3</c:v>
                </c:pt>
                <c:pt idx="749">
                  <c:v>2.0000000000000018E-3</c:v>
                </c:pt>
                <c:pt idx="750">
                  <c:v>2.0000000000000018E-3</c:v>
                </c:pt>
                <c:pt idx="751">
                  <c:v>2.1000000000000046E-3</c:v>
                </c:pt>
                <c:pt idx="752">
                  <c:v>2.0000000000000018E-3</c:v>
                </c:pt>
                <c:pt idx="753">
                  <c:v>2.0000000000000018E-3</c:v>
                </c:pt>
                <c:pt idx="754">
                  <c:v>2.2999999999999965E-3</c:v>
                </c:pt>
                <c:pt idx="755">
                  <c:v>2.3000000000000034E-3</c:v>
                </c:pt>
                <c:pt idx="756">
                  <c:v>2.0999999999999977E-3</c:v>
                </c:pt>
                <c:pt idx="757">
                  <c:v>1.9999999999999948E-3</c:v>
                </c:pt>
                <c:pt idx="758">
                  <c:v>1.800000000000003E-3</c:v>
                </c:pt>
                <c:pt idx="759">
                  <c:v>2.0000000000000018E-3</c:v>
                </c:pt>
                <c:pt idx="760">
                  <c:v>1.7000000000000001E-3</c:v>
                </c:pt>
                <c:pt idx="761">
                  <c:v>1.6000000000000042E-3</c:v>
                </c:pt>
                <c:pt idx="762">
                  <c:v>1.5999999999999973E-3</c:v>
                </c:pt>
                <c:pt idx="763">
                  <c:v>1.5000000000000013E-3</c:v>
                </c:pt>
                <c:pt idx="764">
                  <c:v>1.5000000000000013E-3</c:v>
                </c:pt>
                <c:pt idx="765">
                  <c:v>1.4000000000000054E-3</c:v>
                </c:pt>
                <c:pt idx="766">
                  <c:v>1.5000000000000013E-3</c:v>
                </c:pt>
                <c:pt idx="767">
                  <c:v>1.3999999999999985E-3</c:v>
                </c:pt>
                <c:pt idx="768">
                  <c:v>1.2999999999999956E-3</c:v>
                </c:pt>
                <c:pt idx="769">
                  <c:v>1.3000000000000025E-3</c:v>
                </c:pt>
                <c:pt idx="770">
                  <c:v>1.1999999999999997E-3</c:v>
                </c:pt>
                <c:pt idx="771">
                  <c:v>1.1999999999999997E-3</c:v>
                </c:pt>
                <c:pt idx="772">
                  <c:v>1.2999999999999956E-3</c:v>
                </c:pt>
                <c:pt idx="773">
                  <c:v>1.1999999999999997E-3</c:v>
                </c:pt>
                <c:pt idx="774">
                  <c:v>1.0000000000000009E-3</c:v>
                </c:pt>
                <c:pt idx="775">
                  <c:v>1.3000000000000025E-3</c:v>
                </c:pt>
                <c:pt idx="776">
                  <c:v>1.3000000000000025E-3</c:v>
                </c:pt>
                <c:pt idx="777">
                  <c:v>1.1000000000000038E-3</c:v>
                </c:pt>
                <c:pt idx="778">
                  <c:v>1.1999999999999927E-3</c:v>
                </c:pt>
                <c:pt idx="779">
                  <c:v>1.1999999999999997E-3</c:v>
                </c:pt>
                <c:pt idx="780">
                  <c:v>1.3000000000000095E-3</c:v>
                </c:pt>
                <c:pt idx="781">
                  <c:v>1.1999999999999997E-3</c:v>
                </c:pt>
                <c:pt idx="782">
                  <c:v>1.1999999999999997E-3</c:v>
                </c:pt>
                <c:pt idx="783">
                  <c:v>1.1000000000000038E-3</c:v>
                </c:pt>
                <c:pt idx="784">
                  <c:v>1.0999999999999968E-3</c:v>
                </c:pt>
                <c:pt idx="785">
                  <c:v>8.9999999999999108E-4</c:v>
                </c:pt>
                <c:pt idx="786">
                  <c:v>7.9999999999999516E-4</c:v>
                </c:pt>
                <c:pt idx="787">
                  <c:v>6.9999999999999923E-4</c:v>
                </c:pt>
                <c:pt idx="788">
                  <c:v>6.0000000000000331E-4</c:v>
                </c:pt>
                <c:pt idx="789">
                  <c:v>6.0000000000000331E-4</c:v>
                </c:pt>
                <c:pt idx="790">
                  <c:v>7.9999999999999516E-4</c:v>
                </c:pt>
                <c:pt idx="791">
                  <c:v>6.9999999999999923E-4</c:v>
                </c:pt>
                <c:pt idx="792">
                  <c:v>7.9999999999999516E-4</c:v>
                </c:pt>
                <c:pt idx="793">
                  <c:v>6.9999999999999923E-4</c:v>
                </c:pt>
                <c:pt idx="794">
                  <c:v>7.0000000000000617E-4</c:v>
                </c:pt>
                <c:pt idx="795">
                  <c:v>6.9999999999999923E-4</c:v>
                </c:pt>
                <c:pt idx="796">
                  <c:v>7.9999999999999516E-4</c:v>
                </c:pt>
                <c:pt idx="797">
                  <c:v>7.0000000000000617E-4</c:v>
                </c:pt>
                <c:pt idx="798">
                  <c:v>7.0000000000000617E-4</c:v>
                </c:pt>
                <c:pt idx="799">
                  <c:v>6.9999999999999923E-4</c:v>
                </c:pt>
                <c:pt idx="800">
                  <c:v>6.9999999999999923E-4</c:v>
                </c:pt>
                <c:pt idx="801">
                  <c:v>5.9999999999999637E-4</c:v>
                </c:pt>
                <c:pt idx="802">
                  <c:v>6.9999999999999923E-4</c:v>
                </c:pt>
                <c:pt idx="803">
                  <c:v>5.9999999999999637E-4</c:v>
                </c:pt>
                <c:pt idx="804">
                  <c:v>5.9999999999999637E-4</c:v>
                </c:pt>
                <c:pt idx="805">
                  <c:v>5.0000000000000738E-4</c:v>
                </c:pt>
                <c:pt idx="806">
                  <c:v>4.0000000000000452E-4</c:v>
                </c:pt>
                <c:pt idx="807">
                  <c:v>4.9999999999999351E-4</c:v>
                </c:pt>
                <c:pt idx="808">
                  <c:v>5.0000000000000738E-4</c:v>
                </c:pt>
                <c:pt idx="809">
                  <c:v>3.9999999999999758E-4</c:v>
                </c:pt>
                <c:pt idx="810">
                  <c:v>4.0000000000000452E-4</c:v>
                </c:pt>
                <c:pt idx="811">
                  <c:v>4.0000000000000452E-4</c:v>
                </c:pt>
                <c:pt idx="812">
                  <c:v>2.9999999999999472E-4</c:v>
                </c:pt>
                <c:pt idx="813">
                  <c:v>4.0000000000000452E-4</c:v>
                </c:pt>
                <c:pt idx="814">
                  <c:v>3.0000000000000165E-4</c:v>
                </c:pt>
                <c:pt idx="815">
                  <c:v>2.9999999999999472E-4</c:v>
                </c:pt>
                <c:pt idx="816">
                  <c:v>3.0000000000000165E-4</c:v>
                </c:pt>
                <c:pt idx="817">
                  <c:v>1.0000000000000286E-4</c:v>
                </c:pt>
                <c:pt idx="818">
                  <c:v>1.9999999999999879E-4</c:v>
                </c:pt>
                <c:pt idx="819">
                  <c:v>1.9999999999999185E-4</c:v>
                </c:pt>
                <c:pt idx="820">
                  <c:v>1.9999999999999185E-4</c:v>
                </c:pt>
                <c:pt idx="821">
                  <c:v>2.0000000000000573E-4</c:v>
                </c:pt>
                <c:pt idx="822">
                  <c:v>9.9999999999995925E-5</c:v>
                </c:pt>
                <c:pt idx="823">
                  <c:v>9.9999999999995925E-5</c:v>
                </c:pt>
                <c:pt idx="824">
                  <c:v>1.9999999999999879E-4</c:v>
                </c:pt>
                <c:pt idx="825">
                  <c:v>1.9999999999999879E-4</c:v>
                </c:pt>
                <c:pt idx="826">
                  <c:v>4.0000000000000452E-4</c:v>
                </c:pt>
                <c:pt idx="827">
                  <c:v>3.0000000000000165E-4</c:v>
                </c:pt>
                <c:pt idx="828">
                  <c:v>3.9999999999999758E-4</c:v>
                </c:pt>
                <c:pt idx="829">
                  <c:v>3.9999999999999064E-4</c:v>
                </c:pt>
                <c:pt idx="830">
                  <c:v>4.0000000000000452E-4</c:v>
                </c:pt>
                <c:pt idx="831">
                  <c:v>3.0000000000000165E-4</c:v>
                </c:pt>
                <c:pt idx="832">
                  <c:v>2.9999999999999472E-4</c:v>
                </c:pt>
                <c:pt idx="833">
                  <c:v>2.0000000000000573E-4</c:v>
                </c:pt>
                <c:pt idx="834">
                  <c:v>2.9999999999999472E-4</c:v>
                </c:pt>
                <c:pt idx="835">
                  <c:v>3.0000000000000165E-4</c:v>
                </c:pt>
                <c:pt idx="836">
                  <c:v>3.0000000000000165E-4</c:v>
                </c:pt>
                <c:pt idx="837">
                  <c:v>1.9999999999999879E-4</c:v>
                </c:pt>
                <c:pt idx="838">
                  <c:v>1.9999999999999879E-4</c:v>
                </c:pt>
                <c:pt idx="839">
                  <c:v>1.9999999999999185E-4</c:v>
                </c:pt>
                <c:pt idx="840">
                  <c:v>1.9999999999999879E-4</c:v>
                </c:pt>
                <c:pt idx="841">
                  <c:v>1.9999999999999185E-4</c:v>
                </c:pt>
                <c:pt idx="842">
                  <c:v>1.0000000000000286E-4</c:v>
                </c:pt>
                <c:pt idx="843">
                  <c:v>9.9999999999995925E-5</c:v>
                </c:pt>
                <c:pt idx="844">
                  <c:v>2.9999999999999472E-4</c:v>
                </c:pt>
                <c:pt idx="845">
                  <c:v>1.9999999999999879E-4</c:v>
                </c:pt>
                <c:pt idx="846">
                  <c:v>2.0000000000000573E-4</c:v>
                </c:pt>
                <c:pt idx="847">
                  <c:v>1.9999999999999879E-4</c:v>
                </c:pt>
                <c:pt idx="848">
                  <c:v>2.0000000000000573E-4</c:v>
                </c:pt>
                <c:pt idx="849">
                  <c:v>1.0000000000000286E-4</c:v>
                </c:pt>
                <c:pt idx="850">
                  <c:v>9.9999999999995925E-5</c:v>
                </c:pt>
                <c:pt idx="851">
                  <c:v>1.0000000000000286E-4</c:v>
                </c:pt>
                <c:pt idx="852">
                  <c:v>1.0000000000000286E-4</c:v>
                </c:pt>
                <c:pt idx="853">
                  <c:v>1.9999999999999879E-4</c:v>
                </c:pt>
                <c:pt idx="854">
                  <c:v>2.0000000000000573E-4</c:v>
                </c:pt>
                <c:pt idx="855">
                  <c:v>1.0000000000000286E-4</c:v>
                </c:pt>
                <c:pt idx="856">
                  <c:v>1.0000000000000286E-4</c:v>
                </c:pt>
                <c:pt idx="857">
                  <c:v>0</c:v>
                </c:pt>
                <c:pt idx="858">
                  <c:v>-1.0000000000000286E-4</c:v>
                </c:pt>
                <c:pt idx="859">
                  <c:v>-1.0000000000000286E-4</c:v>
                </c:pt>
                <c:pt idx="860">
                  <c:v>-1.9999999999999879E-4</c:v>
                </c:pt>
                <c:pt idx="861">
                  <c:v>-9.9999999999995925E-5</c:v>
                </c:pt>
                <c:pt idx="862">
                  <c:v>-9.9999999999995925E-5</c:v>
                </c:pt>
                <c:pt idx="863">
                  <c:v>0</c:v>
                </c:pt>
                <c:pt idx="864">
                  <c:v>-1.9999999999999879E-4</c:v>
                </c:pt>
                <c:pt idx="865">
                  <c:v>-3.0000000000000165E-4</c:v>
                </c:pt>
                <c:pt idx="866">
                  <c:v>-1.9999999999999879E-4</c:v>
                </c:pt>
                <c:pt idx="867">
                  <c:v>-1.9999999999999879E-4</c:v>
                </c:pt>
                <c:pt idx="868">
                  <c:v>-9.9999999999995925E-5</c:v>
                </c:pt>
                <c:pt idx="869">
                  <c:v>-1.9999999999999879E-4</c:v>
                </c:pt>
                <c:pt idx="870">
                  <c:v>-1.9999999999999879E-4</c:v>
                </c:pt>
                <c:pt idx="871">
                  <c:v>-1.9999999999999185E-4</c:v>
                </c:pt>
                <c:pt idx="872">
                  <c:v>-3.0000000000000165E-4</c:v>
                </c:pt>
                <c:pt idx="873">
                  <c:v>-3.0000000000000165E-4</c:v>
                </c:pt>
                <c:pt idx="874">
                  <c:v>-2.9999999999999472E-4</c:v>
                </c:pt>
                <c:pt idx="875">
                  <c:v>-3.0000000000000165E-4</c:v>
                </c:pt>
                <c:pt idx="876">
                  <c:v>-3.0000000000000165E-4</c:v>
                </c:pt>
                <c:pt idx="877">
                  <c:v>-2.9999999999999472E-4</c:v>
                </c:pt>
                <c:pt idx="878">
                  <c:v>-2.9999999999999472E-4</c:v>
                </c:pt>
                <c:pt idx="879">
                  <c:v>-9.9999999999995925E-5</c:v>
                </c:pt>
                <c:pt idx="880">
                  <c:v>-1.9999999999999879E-4</c:v>
                </c:pt>
                <c:pt idx="881">
                  <c:v>-1.9999999999999879E-4</c:v>
                </c:pt>
                <c:pt idx="882">
                  <c:v>-2.0000000000000573E-4</c:v>
                </c:pt>
                <c:pt idx="883">
                  <c:v>-1.9999999999999879E-4</c:v>
                </c:pt>
                <c:pt idx="884">
                  <c:v>-9.9999999999995925E-5</c:v>
                </c:pt>
                <c:pt idx="885">
                  <c:v>-9.9999999999995925E-5</c:v>
                </c:pt>
                <c:pt idx="886">
                  <c:v>-1.9999999999999879E-4</c:v>
                </c:pt>
                <c:pt idx="887">
                  <c:v>-1.0000000000000286E-4</c:v>
                </c:pt>
                <c:pt idx="888">
                  <c:v>-1.9999999999999879E-4</c:v>
                </c:pt>
                <c:pt idx="889">
                  <c:v>-1.9999999999999879E-4</c:v>
                </c:pt>
                <c:pt idx="890">
                  <c:v>-9.9999999999995925E-5</c:v>
                </c:pt>
                <c:pt idx="891">
                  <c:v>-1.9999999999999879E-4</c:v>
                </c:pt>
                <c:pt idx="892">
                  <c:v>-1.0000000000000286E-4</c:v>
                </c:pt>
                <c:pt idx="893">
                  <c:v>-9.9999999999995925E-5</c:v>
                </c:pt>
                <c:pt idx="894">
                  <c:v>-1.9999999999999879E-4</c:v>
                </c:pt>
                <c:pt idx="895">
                  <c:v>-1.9999999999999879E-4</c:v>
                </c:pt>
                <c:pt idx="896">
                  <c:v>-1.9999999999999879E-4</c:v>
                </c:pt>
                <c:pt idx="897">
                  <c:v>-1.9999999999999879E-4</c:v>
                </c:pt>
                <c:pt idx="898">
                  <c:v>-2.0000000000000573E-4</c:v>
                </c:pt>
                <c:pt idx="899">
                  <c:v>-1.9999999999999879E-4</c:v>
                </c:pt>
                <c:pt idx="900">
                  <c:v>-2.0000000000000573E-4</c:v>
                </c:pt>
                <c:pt idx="901">
                  <c:v>-1.9999999999999879E-4</c:v>
                </c:pt>
                <c:pt idx="902">
                  <c:v>-1.9999999999999879E-4</c:v>
                </c:pt>
                <c:pt idx="903">
                  <c:v>-1.9999999999999879E-4</c:v>
                </c:pt>
                <c:pt idx="904">
                  <c:v>-1.9999999999999879E-4</c:v>
                </c:pt>
                <c:pt idx="905">
                  <c:v>-3.0000000000000165E-4</c:v>
                </c:pt>
                <c:pt idx="906">
                  <c:v>-1.9999999999999879E-4</c:v>
                </c:pt>
                <c:pt idx="907">
                  <c:v>-3.0000000000000165E-4</c:v>
                </c:pt>
                <c:pt idx="908">
                  <c:v>-2.9999999999999472E-4</c:v>
                </c:pt>
                <c:pt idx="909">
                  <c:v>-2.9999999999999472E-4</c:v>
                </c:pt>
                <c:pt idx="910">
                  <c:v>-3.0000000000000165E-4</c:v>
                </c:pt>
                <c:pt idx="911">
                  <c:v>-3.9999999999999758E-4</c:v>
                </c:pt>
                <c:pt idx="912">
                  <c:v>-4.0000000000000452E-4</c:v>
                </c:pt>
                <c:pt idx="913">
                  <c:v>-3.9999999999999758E-4</c:v>
                </c:pt>
                <c:pt idx="914">
                  <c:v>-4.0000000000000452E-4</c:v>
                </c:pt>
                <c:pt idx="915">
                  <c:v>-4.0000000000000452E-4</c:v>
                </c:pt>
                <c:pt idx="916">
                  <c:v>-3.9999999999999758E-4</c:v>
                </c:pt>
                <c:pt idx="917">
                  <c:v>-3.9999999999999758E-4</c:v>
                </c:pt>
                <c:pt idx="918">
                  <c:v>-3.9999999999999758E-4</c:v>
                </c:pt>
                <c:pt idx="919">
                  <c:v>-3.9999999999999758E-4</c:v>
                </c:pt>
                <c:pt idx="920">
                  <c:v>-3.0000000000000165E-4</c:v>
                </c:pt>
                <c:pt idx="921">
                  <c:v>-4.0000000000000452E-4</c:v>
                </c:pt>
                <c:pt idx="922">
                  <c:v>-3.9999999999999758E-4</c:v>
                </c:pt>
                <c:pt idx="923">
                  <c:v>-3.9999999999999758E-4</c:v>
                </c:pt>
                <c:pt idx="924">
                  <c:v>-3.9999999999999758E-4</c:v>
                </c:pt>
                <c:pt idx="925">
                  <c:v>-3.9999999999999758E-4</c:v>
                </c:pt>
                <c:pt idx="926">
                  <c:v>-3.9999999999999758E-4</c:v>
                </c:pt>
                <c:pt idx="927">
                  <c:v>-4.0000000000000452E-4</c:v>
                </c:pt>
                <c:pt idx="928">
                  <c:v>-3.9999999999999758E-4</c:v>
                </c:pt>
                <c:pt idx="929">
                  <c:v>-3.9999999999999758E-4</c:v>
                </c:pt>
                <c:pt idx="930">
                  <c:v>-3.9999999999999758E-4</c:v>
                </c:pt>
                <c:pt idx="931">
                  <c:v>-5.0000000000000044E-4</c:v>
                </c:pt>
                <c:pt idx="932">
                  <c:v>-5.0000000000000044E-4</c:v>
                </c:pt>
                <c:pt idx="933">
                  <c:v>-3.9999999999999758E-4</c:v>
                </c:pt>
                <c:pt idx="934">
                  <c:v>-3.9999999999999064E-4</c:v>
                </c:pt>
                <c:pt idx="935">
                  <c:v>-5.0000000000000044E-4</c:v>
                </c:pt>
                <c:pt idx="936">
                  <c:v>-5.0000000000000044E-4</c:v>
                </c:pt>
                <c:pt idx="937">
                  <c:v>-5.0000000000000738E-4</c:v>
                </c:pt>
                <c:pt idx="938">
                  <c:v>-5.0000000000000738E-4</c:v>
                </c:pt>
                <c:pt idx="939">
                  <c:v>-4.0000000000000452E-4</c:v>
                </c:pt>
                <c:pt idx="940">
                  <c:v>-4.9999999999999351E-4</c:v>
                </c:pt>
                <c:pt idx="941">
                  <c:v>-5.0000000000000044E-4</c:v>
                </c:pt>
                <c:pt idx="942">
                  <c:v>-5.0000000000000044E-4</c:v>
                </c:pt>
                <c:pt idx="943">
                  <c:v>-4.0000000000000452E-4</c:v>
                </c:pt>
                <c:pt idx="944">
                  <c:v>-3.9999999999999758E-4</c:v>
                </c:pt>
                <c:pt idx="945">
                  <c:v>-3.9999999999999758E-4</c:v>
                </c:pt>
                <c:pt idx="946">
                  <c:v>-3.9999999999999064E-4</c:v>
                </c:pt>
                <c:pt idx="947">
                  <c:v>-4.0000000000000452E-4</c:v>
                </c:pt>
                <c:pt idx="948">
                  <c:v>-4.0000000000000452E-4</c:v>
                </c:pt>
                <c:pt idx="949">
                  <c:v>-3.9999999999999758E-4</c:v>
                </c:pt>
                <c:pt idx="950">
                  <c:v>-2.9999999999999472E-4</c:v>
                </c:pt>
                <c:pt idx="951">
                  <c:v>-2.9999999999999472E-4</c:v>
                </c:pt>
                <c:pt idx="952">
                  <c:v>-1.9999999999999879E-4</c:v>
                </c:pt>
                <c:pt idx="953">
                  <c:v>-3.0000000000000165E-4</c:v>
                </c:pt>
                <c:pt idx="954">
                  <c:v>-1.9999999999999879E-4</c:v>
                </c:pt>
                <c:pt idx="955">
                  <c:v>-3.0000000000000165E-4</c:v>
                </c:pt>
                <c:pt idx="956">
                  <c:v>-2.9999999999999472E-4</c:v>
                </c:pt>
                <c:pt idx="957">
                  <c:v>-1.9999999999999879E-4</c:v>
                </c:pt>
                <c:pt idx="958">
                  <c:v>-1.9999999999999879E-4</c:v>
                </c:pt>
                <c:pt idx="959">
                  <c:v>-1.9999999999999879E-4</c:v>
                </c:pt>
                <c:pt idx="960">
                  <c:v>-9.9999999999995925E-5</c:v>
                </c:pt>
                <c:pt idx="961">
                  <c:v>-1.0000000000000286E-4</c:v>
                </c:pt>
                <c:pt idx="962">
                  <c:v>-9.9999999999995925E-5</c:v>
                </c:pt>
                <c:pt idx="963">
                  <c:v>-1.0000000000000286E-4</c:v>
                </c:pt>
                <c:pt idx="964">
                  <c:v>-9.9999999999995925E-5</c:v>
                </c:pt>
                <c:pt idx="965">
                  <c:v>-1.9999999999999879E-4</c:v>
                </c:pt>
                <c:pt idx="966">
                  <c:v>-2.0000000000000573E-4</c:v>
                </c:pt>
                <c:pt idx="967">
                  <c:v>-3.0000000000000165E-4</c:v>
                </c:pt>
                <c:pt idx="968">
                  <c:v>-3.0000000000000165E-4</c:v>
                </c:pt>
                <c:pt idx="969">
                  <c:v>-9.9999999999995925E-5</c:v>
                </c:pt>
                <c:pt idx="970">
                  <c:v>-2.0000000000000573E-4</c:v>
                </c:pt>
                <c:pt idx="971">
                  <c:v>-1.0000000000000286E-4</c:v>
                </c:pt>
                <c:pt idx="972">
                  <c:v>0</c:v>
                </c:pt>
                <c:pt idx="973">
                  <c:v>1.0000000000000286E-4</c:v>
                </c:pt>
                <c:pt idx="974">
                  <c:v>0</c:v>
                </c:pt>
                <c:pt idx="975">
                  <c:v>0</c:v>
                </c:pt>
                <c:pt idx="976">
                  <c:v>-1.0000000000000286E-4</c:v>
                </c:pt>
                <c:pt idx="977">
                  <c:v>-1.9999999999999879E-4</c:v>
                </c:pt>
                <c:pt idx="978">
                  <c:v>-3.0000000000000165E-4</c:v>
                </c:pt>
                <c:pt idx="979">
                  <c:v>-1.9999999999999879E-4</c:v>
                </c:pt>
                <c:pt idx="980">
                  <c:v>-1.9999999999999879E-4</c:v>
                </c:pt>
                <c:pt idx="981">
                  <c:v>-3.0000000000000165E-4</c:v>
                </c:pt>
                <c:pt idx="982">
                  <c:v>-3.0000000000000165E-4</c:v>
                </c:pt>
                <c:pt idx="983">
                  <c:v>-2.9999999999999472E-4</c:v>
                </c:pt>
                <c:pt idx="984">
                  <c:v>-3.0000000000000859E-4</c:v>
                </c:pt>
                <c:pt idx="985">
                  <c:v>-2.9999999999999472E-4</c:v>
                </c:pt>
                <c:pt idx="986">
                  <c:v>-1.9999999999999879E-4</c:v>
                </c:pt>
                <c:pt idx="987">
                  <c:v>-1.9999999999999879E-4</c:v>
                </c:pt>
                <c:pt idx="988">
                  <c:v>-1.9999999999999879E-4</c:v>
                </c:pt>
                <c:pt idx="989">
                  <c:v>-9.9999999999995925E-5</c:v>
                </c:pt>
                <c:pt idx="990">
                  <c:v>-1.0000000000000286E-4</c:v>
                </c:pt>
                <c:pt idx="991">
                  <c:v>-1.0000000000000286E-4</c:v>
                </c:pt>
                <c:pt idx="992">
                  <c:v>-9.9999999999995925E-5</c:v>
                </c:pt>
                <c:pt idx="993">
                  <c:v>-1.9999999999999879E-4</c:v>
                </c:pt>
                <c:pt idx="994">
                  <c:v>-1.9999999999999185E-4</c:v>
                </c:pt>
                <c:pt idx="995">
                  <c:v>-1.9999999999999879E-4</c:v>
                </c:pt>
                <c:pt idx="996">
                  <c:v>-1.9999999999999879E-4</c:v>
                </c:pt>
                <c:pt idx="997">
                  <c:v>-1.0000000000000286E-4</c:v>
                </c:pt>
                <c:pt idx="998">
                  <c:v>-1.0000000000000286E-4</c:v>
                </c:pt>
                <c:pt idx="999">
                  <c:v>-9.9999999999995925E-5</c:v>
                </c:pt>
                <c:pt idx="1000">
                  <c:v>-1.0000000000000286E-4</c:v>
                </c:pt>
                <c:pt idx="1001">
                  <c:v>0</c:v>
                </c:pt>
                <c:pt idx="1002">
                  <c:v>-9.9999999999995925E-5</c:v>
                </c:pt>
                <c:pt idx="1003">
                  <c:v>-1.9999999999999879E-4</c:v>
                </c:pt>
                <c:pt idx="1004">
                  <c:v>-1.9999999999999879E-4</c:v>
                </c:pt>
                <c:pt idx="1005">
                  <c:v>-1.0000000000000286E-4</c:v>
                </c:pt>
                <c:pt idx="1006">
                  <c:v>-9.9999999999995925E-5</c:v>
                </c:pt>
                <c:pt idx="1007">
                  <c:v>-9.9999999999995925E-5</c:v>
                </c:pt>
                <c:pt idx="1008">
                  <c:v>-1.0000000000000286E-4</c:v>
                </c:pt>
                <c:pt idx="1009">
                  <c:v>-9.9999999999995925E-5</c:v>
                </c:pt>
                <c:pt idx="1010">
                  <c:v>-9.9999999999995925E-5</c:v>
                </c:pt>
                <c:pt idx="1011">
                  <c:v>-1.9999999999999879E-4</c:v>
                </c:pt>
                <c:pt idx="1012">
                  <c:v>-1.0000000000000286E-4</c:v>
                </c:pt>
                <c:pt idx="1013">
                  <c:v>-1.9999999999999879E-4</c:v>
                </c:pt>
                <c:pt idx="1014">
                  <c:v>-2.0000000000000573E-4</c:v>
                </c:pt>
                <c:pt idx="1015">
                  <c:v>-1.9999999999999879E-4</c:v>
                </c:pt>
                <c:pt idx="1016">
                  <c:v>-1.0000000000000286E-4</c:v>
                </c:pt>
                <c:pt idx="1017">
                  <c:v>-1.0000000000000286E-4</c:v>
                </c:pt>
                <c:pt idx="1018">
                  <c:v>-1.0000000000000286E-4</c:v>
                </c:pt>
                <c:pt idx="1019">
                  <c:v>-9.9999999999995925E-5</c:v>
                </c:pt>
                <c:pt idx="1020">
                  <c:v>-1.9999999999999185E-4</c:v>
                </c:pt>
                <c:pt idx="1021">
                  <c:v>-1.9999999999999879E-4</c:v>
                </c:pt>
                <c:pt idx="1022">
                  <c:v>-2.0000000000000573E-4</c:v>
                </c:pt>
                <c:pt idx="1023">
                  <c:v>-1.9999999999999879E-4</c:v>
                </c:pt>
                <c:pt idx="1024">
                  <c:v>-9.9999999999995925E-5</c:v>
                </c:pt>
                <c:pt idx="1025">
                  <c:v>-1.0000000000000286E-4</c:v>
                </c:pt>
                <c:pt idx="1026">
                  <c:v>-9.9999999999995925E-5</c:v>
                </c:pt>
                <c:pt idx="1027">
                  <c:v>0</c:v>
                </c:pt>
                <c:pt idx="1028">
                  <c:v>-1.0000000000000286E-4</c:v>
                </c:pt>
                <c:pt idx="1029">
                  <c:v>0</c:v>
                </c:pt>
                <c:pt idx="1030">
                  <c:v>0</c:v>
                </c:pt>
                <c:pt idx="1031">
                  <c:v>-1.0000000000000286E-4</c:v>
                </c:pt>
                <c:pt idx="1032">
                  <c:v>-1.0000000000000286E-4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-9.9999999999995925E-5</c:v>
                </c:pt>
                <c:pt idx="1041">
                  <c:v>0</c:v>
                </c:pt>
                <c:pt idx="1042">
                  <c:v>-1.0000000000000286E-4</c:v>
                </c:pt>
                <c:pt idx="1043">
                  <c:v>-1.0000000000000286E-4</c:v>
                </c:pt>
                <c:pt idx="1044">
                  <c:v>-9.9999999999995925E-5</c:v>
                </c:pt>
                <c:pt idx="1045">
                  <c:v>-1.0000000000000286E-4</c:v>
                </c:pt>
                <c:pt idx="1046">
                  <c:v>0</c:v>
                </c:pt>
                <c:pt idx="1047">
                  <c:v>-1.0000000000000286E-4</c:v>
                </c:pt>
                <c:pt idx="1048">
                  <c:v>0</c:v>
                </c:pt>
                <c:pt idx="1049">
                  <c:v>-1.0000000000000286E-4</c:v>
                </c:pt>
                <c:pt idx="1050">
                  <c:v>-1.0000000000000286E-4</c:v>
                </c:pt>
                <c:pt idx="1051">
                  <c:v>-1.0000000000000286E-4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-1.0000000000000286E-4</c:v>
                </c:pt>
                <c:pt idx="1058">
                  <c:v>-9.9999999999995925E-5</c:v>
                </c:pt>
                <c:pt idx="1059">
                  <c:v>-9.9999999999995925E-5</c:v>
                </c:pt>
                <c:pt idx="1060">
                  <c:v>-9.9999999999995925E-5</c:v>
                </c:pt>
                <c:pt idx="1061">
                  <c:v>-9.9999999999995925E-5</c:v>
                </c:pt>
                <c:pt idx="1062">
                  <c:v>-2.0000000000000573E-4</c:v>
                </c:pt>
                <c:pt idx="1063">
                  <c:v>-1.9999999999999879E-4</c:v>
                </c:pt>
                <c:pt idx="1064">
                  <c:v>-1.9999999999999879E-4</c:v>
                </c:pt>
                <c:pt idx="1065">
                  <c:v>-1.0000000000000286E-4</c:v>
                </c:pt>
                <c:pt idx="1066">
                  <c:v>-1.9999999999999185E-4</c:v>
                </c:pt>
                <c:pt idx="1067">
                  <c:v>-1.9999999999999879E-4</c:v>
                </c:pt>
                <c:pt idx="1068">
                  <c:v>-1.9999999999999185E-4</c:v>
                </c:pt>
                <c:pt idx="1069">
                  <c:v>-3.0000000000000165E-4</c:v>
                </c:pt>
                <c:pt idx="1070">
                  <c:v>-1.9999999999999879E-4</c:v>
                </c:pt>
                <c:pt idx="1071">
                  <c:v>-1.9999999999999879E-4</c:v>
                </c:pt>
                <c:pt idx="1072">
                  <c:v>-1.0000000000000286E-4</c:v>
                </c:pt>
                <c:pt idx="1073">
                  <c:v>-1.9999999999999879E-4</c:v>
                </c:pt>
                <c:pt idx="1074">
                  <c:v>-1.9999999999999879E-4</c:v>
                </c:pt>
                <c:pt idx="1075">
                  <c:v>-2.9999999999999472E-4</c:v>
                </c:pt>
                <c:pt idx="1076">
                  <c:v>-3.0000000000000165E-4</c:v>
                </c:pt>
                <c:pt idx="1077">
                  <c:v>-3.9999999999999758E-4</c:v>
                </c:pt>
                <c:pt idx="1078">
                  <c:v>-3.9999999999999758E-4</c:v>
                </c:pt>
                <c:pt idx="1079">
                  <c:v>-4.0000000000000452E-4</c:v>
                </c:pt>
                <c:pt idx="1080">
                  <c:v>-3.9999999999999758E-4</c:v>
                </c:pt>
                <c:pt idx="1081">
                  <c:v>-3.9999999999999064E-4</c:v>
                </c:pt>
                <c:pt idx="1082">
                  <c:v>-3.0000000000000165E-4</c:v>
                </c:pt>
                <c:pt idx="1083">
                  <c:v>-3.9999999999999064E-4</c:v>
                </c:pt>
                <c:pt idx="1084">
                  <c:v>-4.0000000000000452E-4</c:v>
                </c:pt>
                <c:pt idx="1085">
                  <c:v>-4.0000000000000452E-4</c:v>
                </c:pt>
                <c:pt idx="1086">
                  <c:v>-4.0000000000000452E-4</c:v>
                </c:pt>
                <c:pt idx="1087">
                  <c:v>-5.0000000000000044E-4</c:v>
                </c:pt>
                <c:pt idx="1088">
                  <c:v>-5.0000000000000044E-4</c:v>
                </c:pt>
                <c:pt idx="1089">
                  <c:v>-3.9999999999999758E-4</c:v>
                </c:pt>
                <c:pt idx="1090">
                  <c:v>-3.0000000000000165E-4</c:v>
                </c:pt>
                <c:pt idx="1091">
                  <c:v>-3.0000000000000165E-4</c:v>
                </c:pt>
                <c:pt idx="1092">
                  <c:v>-3.0000000000000165E-4</c:v>
                </c:pt>
                <c:pt idx="1093">
                  <c:v>-3.9999999999999758E-4</c:v>
                </c:pt>
                <c:pt idx="1094">
                  <c:v>-3.9999999999999758E-4</c:v>
                </c:pt>
                <c:pt idx="1095">
                  <c:v>-4.9999999999999351E-4</c:v>
                </c:pt>
                <c:pt idx="1096">
                  <c:v>-5.0000000000000044E-4</c:v>
                </c:pt>
                <c:pt idx="1097">
                  <c:v>-5.0000000000000044E-4</c:v>
                </c:pt>
                <c:pt idx="1098">
                  <c:v>-5.0000000000000044E-4</c:v>
                </c:pt>
                <c:pt idx="1099">
                  <c:v>-5.0000000000000044E-4</c:v>
                </c:pt>
                <c:pt idx="1100">
                  <c:v>-5.0000000000000738E-4</c:v>
                </c:pt>
                <c:pt idx="1101">
                  <c:v>-4.9999999999999351E-4</c:v>
                </c:pt>
                <c:pt idx="1102">
                  <c:v>-4.9999999999999351E-4</c:v>
                </c:pt>
                <c:pt idx="1103">
                  <c:v>-4.0000000000000452E-4</c:v>
                </c:pt>
                <c:pt idx="1104">
                  <c:v>-4.0000000000000452E-4</c:v>
                </c:pt>
                <c:pt idx="1105">
                  <c:v>-3.9999999999999758E-4</c:v>
                </c:pt>
                <c:pt idx="1106">
                  <c:v>-4.0000000000000452E-4</c:v>
                </c:pt>
                <c:pt idx="1107">
                  <c:v>-3.9999999999999758E-4</c:v>
                </c:pt>
                <c:pt idx="1108">
                  <c:v>-3.9999999999999758E-4</c:v>
                </c:pt>
                <c:pt idx="1109">
                  <c:v>-5.0000000000000044E-4</c:v>
                </c:pt>
                <c:pt idx="1110">
                  <c:v>-4.9999999999999351E-4</c:v>
                </c:pt>
                <c:pt idx="1111">
                  <c:v>-5.0000000000000044E-4</c:v>
                </c:pt>
                <c:pt idx="1112">
                  <c:v>-5.0000000000000044E-4</c:v>
                </c:pt>
                <c:pt idx="1113">
                  <c:v>-5.0000000000000044E-4</c:v>
                </c:pt>
                <c:pt idx="1114">
                  <c:v>-5.0000000000000044E-4</c:v>
                </c:pt>
                <c:pt idx="1115">
                  <c:v>-5.0000000000000044E-4</c:v>
                </c:pt>
                <c:pt idx="1116">
                  <c:v>-3.9999999999999758E-4</c:v>
                </c:pt>
                <c:pt idx="1117">
                  <c:v>-3.9999999999999758E-4</c:v>
                </c:pt>
                <c:pt idx="1118">
                  <c:v>-4.0000000000000452E-4</c:v>
                </c:pt>
                <c:pt idx="1119">
                  <c:v>-3.9999999999999758E-4</c:v>
                </c:pt>
                <c:pt idx="1120">
                  <c:v>-3.9999999999999758E-4</c:v>
                </c:pt>
                <c:pt idx="1121">
                  <c:v>-3.9999999999999758E-4</c:v>
                </c:pt>
                <c:pt idx="1122">
                  <c:v>-3.9999999999999758E-4</c:v>
                </c:pt>
                <c:pt idx="1123">
                  <c:v>-3.9999999999999758E-4</c:v>
                </c:pt>
                <c:pt idx="1124">
                  <c:v>-5.0000000000000044E-4</c:v>
                </c:pt>
                <c:pt idx="1125">
                  <c:v>-5.0000000000000044E-4</c:v>
                </c:pt>
                <c:pt idx="1126">
                  <c:v>-3.9999999999999758E-4</c:v>
                </c:pt>
                <c:pt idx="1127">
                  <c:v>-5.0000000000000044E-4</c:v>
                </c:pt>
                <c:pt idx="1128">
                  <c:v>-3.9999999999999758E-4</c:v>
                </c:pt>
                <c:pt idx="1129">
                  <c:v>-3.9999999999999758E-4</c:v>
                </c:pt>
                <c:pt idx="1130">
                  <c:v>-4.0000000000000452E-4</c:v>
                </c:pt>
                <c:pt idx="1131">
                  <c:v>-3.9999999999999758E-4</c:v>
                </c:pt>
                <c:pt idx="1132">
                  <c:v>-5.0000000000000044E-4</c:v>
                </c:pt>
                <c:pt idx="1133">
                  <c:v>-5.0000000000000738E-4</c:v>
                </c:pt>
                <c:pt idx="1134">
                  <c:v>-5.0000000000000044E-4</c:v>
                </c:pt>
                <c:pt idx="1135">
                  <c:v>-5.0000000000000044E-4</c:v>
                </c:pt>
                <c:pt idx="1136">
                  <c:v>-3.9999999999999758E-4</c:v>
                </c:pt>
                <c:pt idx="1137">
                  <c:v>-4.0000000000000452E-4</c:v>
                </c:pt>
                <c:pt idx="1138">
                  <c:v>-3.9999999999999758E-4</c:v>
                </c:pt>
                <c:pt idx="1139">
                  <c:v>-3.0000000000000165E-4</c:v>
                </c:pt>
                <c:pt idx="1140">
                  <c:v>-3.9999999999999758E-4</c:v>
                </c:pt>
                <c:pt idx="1141">
                  <c:v>-3.0000000000000165E-4</c:v>
                </c:pt>
                <c:pt idx="1142">
                  <c:v>-3.0000000000000165E-4</c:v>
                </c:pt>
                <c:pt idx="1143">
                  <c:v>-3.0000000000000165E-4</c:v>
                </c:pt>
                <c:pt idx="1144">
                  <c:v>-3.0000000000000165E-4</c:v>
                </c:pt>
                <c:pt idx="1145">
                  <c:v>-3.0000000000000165E-4</c:v>
                </c:pt>
                <c:pt idx="1146">
                  <c:v>-3.9999999999999758E-4</c:v>
                </c:pt>
                <c:pt idx="1147">
                  <c:v>-3.0000000000000165E-4</c:v>
                </c:pt>
                <c:pt idx="1148">
                  <c:v>-3.9999999999999758E-4</c:v>
                </c:pt>
                <c:pt idx="1149">
                  <c:v>-5.0000000000000044E-4</c:v>
                </c:pt>
                <c:pt idx="1150">
                  <c:v>-4.0000000000000452E-4</c:v>
                </c:pt>
                <c:pt idx="1151">
                  <c:v>-4.0000000000000452E-4</c:v>
                </c:pt>
                <c:pt idx="1152">
                  <c:v>-5.0000000000000044E-4</c:v>
                </c:pt>
                <c:pt idx="1153">
                  <c:v>-3.9999999999999758E-4</c:v>
                </c:pt>
                <c:pt idx="1154">
                  <c:v>-3.9999999999999758E-4</c:v>
                </c:pt>
                <c:pt idx="1155">
                  <c:v>-4.9999999999999351E-4</c:v>
                </c:pt>
                <c:pt idx="1156">
                  <c:v>-5.0000000000000044E-4</c:v>
                </c:pt>
                <c:pt idx="1157">
                  <c:v>-5.0000000000000044E-4</c:v>
                </c:pt>
                <c:pt idx="1158">
                  <c:v>-3.9999999999999758E-4</c:v>
                </c:pt>
                <c:pt idx="1159">
                  <c:v>-4.0000000000000452E-4</c:v>
                </c:pt>
                <c:pt idx="1160">
                  <c:v>-4.0000000000000452E-4</c:v>
                </c:pt>
                <c:pt idx="1161">
                  <c:v>-3.9999999999999758E-4</c:v>
                </c:pt>
                <c:pt idx="1162">
                  <c:v>-3.9999999999999758E-4</c:v>
                </c:pt>
                <c:pt idx="1163">
                  <c:v>-3.9999999999999758E-4</c:v>
                </c:pt>
                <c:pt idx="1164">
                  <c:v>-3.9999999999999758E-4</c:v>
                </c:pt>
                <c:pt idx="1165">
                  <c:v>-2.9999999999999472E-4</c:v>
                </c:pt>
                <c:pt idx="1166">
                  <c:v>-3.0000000000000165E-4</c:v>
                </c:pt>
                <c:pt idx="1167">
                  <c:v>-3.0000000000000165E-4</c:v>
                </c:pt>
                <c:pt idx="1168">
                  <c:v>-3.0000000000000165E-4</c:v>
                </c:pt>
                <c:pt idx="1169">
                  <c:v>-3.9999999999999758E-4</c:v>
                </c:pt>
                <c:pt idx="1170">
                  <c:v>-4.0000000000000452E-4</c:v>
                </c:pt>
                <c:pt idx="1171">
                  <c:v>-4.0000000000000452E-4</c:v>
                </c:pt>
                <c:pt idx="1172">
                  <c:v>-4.0000000000000452E-4</c:v>
                </c:pt>
                <c:pt idx="1173">
                  <c:v>-4.0000000000000452E-4</c:v>
                </c:pt>
                <c:pt idx="1174">
                  <c:v>-3.0000000000000165E-4</c:v>
                </c:pt>
                <c:pt idx="1175">
                  <c:v>-2.9999999999999472E-4</c:v>
                </c:pt>
                <c:pt idx="1176">
                  <c:v>-2.9999999999999472E-4</c:v>
                </c:pt>
                <c:pt idx="1177">
                  <c:v>-3.0000000000000165E-4</c:v>
                </c:pt>
                <c:pt idx="1178">
                  <c:v>-3.0000000000000165E-4</c:v>
                </c:pt>
                <c:pt idx="1179">
                  <c:v>-1.9999999999999879E-4</c:v>
                </c:pt>
                <c:pt idx="1180">
                  <c:v>-2.9999999999999472E-4</c:v>
                </c:pt>
                <c:pt idx="1181">
                  <c:v>-3.0000000000000165E-4</c:v>
                </c:pt>
                <c:pt idx="1182">
                  <c:v>-3.0000000000000165E-4</c:v>
                </c:pt>
                <c:pt idx="1183">
                  <c:v>-3.0000000000000165E-4</c:v>
                </c:pt>
                <c:pt idx="1184">
                  <c:v>-2.9999999999999472E-4</c:v>
                </c:pt>
                <c:pt idx="1185">
                  <c:v>-3.9999999999999064E-4</c:v>
                </c:pt>
                <c:pt idx="1186">
                  <c:v>-3.9999999999999758E-4</c:v>
                </c:pt>
                <c:pt idx="1187">
                  <c:v>-2.9999999999999472E-4</c:v>
                </c:pt>
                <c:pt idx="1188">
                  <c:v>-3.0000000000000165E-4</c:v>
                </c:pt>
                <c:pt idx="1189">
                  <c:v>-3.0000000000000859E-4</c:v>
                </c:pt>
                <c:pt idx="1190">
                  <c:v>-3.0000000000000165E-4</c:v>
                </c:pt>
                <c:pt idx="1191">
                  <c:v>-3.0000000000000859E-4</c:v>
                </c:pt>
                <c:pt idx="1192">
                  <c:v>-3.0000000000000165E-4</c:v>
                </c:pt>
                <c:pt idx="1193">
                  <c:v>-3.0000000000000165E-4</c:v>
                </c:pt>
                <c:pt idx="1194">
                  <c:v>-3.0000000000000165E-4</c:v>
                </c:pt>
                <c:pt idx="1195">
                  <c:v>-3.0000000000000165E-4</c:v>
                </c:pt>
                <c:pt idx="1196">
                  <c:v>-2.9999999999999472E-4</c:v>
                </c:pt>
                <c:pt idx="1197">
                  <c:v>-2.9999999999999472E-4</c:v>
                </c:pt>
                <c:pt idx="1198">
                  <c:v>-2.0000000000000573E-4</c:v>
                </c:pt>
                <c:pt idx="1199">
                  <c:v>-1.9999999999999879E-4</c:v>
                </c:pt>
                <c:pt idx="1200">
                  <c:v>-9.9999999999995925E-5</c:v>
                </c:pt>
                <c:pt idx="1201">
                  <c:v>-9.9999999999995925E-5</c:v>
                </c:pt>
                <c:pt idx="1202">
                  <c:v>-1.0000000000000286E-4</c:v>
                </c:pt>
                <c:pt idx="1203">
                  <c:v>0</c:v>
                </c:pt>
                <c:pt idx="1204">
                  <c:v>-9.9999999999995925E-5</c:v>
                </c:pt>
                <c:pt idx="1205">
                  <c:v>0</c:v>
                </c:pt>
                <c:pt idx="1206">
                  <c:v>0</c:v>
                </c:pt>
                <c:pt idx="1207">
                  <c:v>-1.0000000000000286E-4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-1.0000000000000286E-4</c:v>
                </c:pt>
                <c:pt idx="1214">
                  <c:v>0</c:v>
                </c:pt>
                <c:pt idx="1215">
                  <c:v>0</c:v>
                </c:pt>
                <c:pt idx="1216">
                  <c:v>-9.9999999999995925E-5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-1.0000000000000286E-4</c:v>
                </c:pt>
                <c:pt idx="1226">
                  <c:v>-1.0000000000000286E-4</c:v>
                </c:pt>
                <c:pt idx="1227">
                  <c:v>-9.9999999999995925E-5</c:v>
                </c:pt>
                <c:pt idx="1228">
                  <c:v>-1.0000000000000286E-4</c:v>
                </c:pt>
                <c:pt idx="1229">
                  <c:v>-9.9999999999995925E-5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9.9999999999995925E-5</c:v>
                </c:pt>
                <c:pt idx="1243">
                  <c:v>1.0000000000000286E-4</c:v>
                </c:pt>
                <c:pt idx="1244">
                  <c:v>1.9999999999999879E-4</c:v>
                </c:pt>
                <c:pt idx="1245">
                  <c:v>3.0000000000000165E-4</c:v>
                </c:pt>
                <c:pt idx="1246">
                  <c:v>5.0000000000000044E-4</c:v>
                </c:pt>
                <c:pt idx="1247">
                  <c:v>5.0000000000000044E-4</c:v>
                </c:pt>
                <c:pt idx="1248">
                  <c:v>5.9999999999999637E-4</c:v>
                </c:pt>
                <c:pt idx="1249">
                  <c:v>6.9999999999999923E-4</c:v>
                </c:pt>
                <c:pt idx="1250">
                  <c:v>5.9999999999998943E-4</c:v>
                </c:pt>
                <c:pt idx="1251">
                  <c:v>6.0000000000000331E-4</c:v>
                </c:pt>
                <c:pt idx="1252">
                  <c:v>6.0000000000000331E-4</c:v>
                </c:pt>
                <c:pt idx="1253">
                  <c:v>6.9999999999999923E-4</c:v>
                </c:pt>
                <c:pt idx="1254">
                  <c:v>6.0000000000000331E-4</c:v>
                </c:pt>
                <c:pt idx="1255">
                  <c:v>6.0000000000000331E-4</c:v>
                </c:pt>
                <c:pt idx="1256">
                  <c:v>6.9999999999999923E-4</c:v>
                </c:pt>
                <c:pt idx="1257">
                  <c:v>9.0000000000000496E-4</c:v>
                </c:pt>
                <c:pt idx="1258">
                  <c:v>8.000000000000021E-4</c:v>
                </c:pt>
                <c:pt idx="1259">
                  <c:v>7.0000000000000617E-4</c:v>
                </c:pt>
                <c:pt idx="1260">
                  <c:v>8.000000000000021E-4</c:v>
                </c:pt>
                <c:pt idx="1261">
                  <c:v>6.9999999999999923E-4</c:v>
                </c:pt>
                <c:pt idx="1262">
                  <c:v>6.9999999999999923E-4</c:v>
                </c:pt>
                <c:pt idx="1263">
                  <c:v>6.0000000000000331E-4</c:v>
                </c:pt>
                <c:pt idx="1264">
                  <c:v>6.0000000000000331E-4</c:v>
                </c:pt>
                <c:pt idx="1265">
                  <c:v>7.0000000000000617E-4</c:v>
                </c:pt>
                <c:pt idx="1266">
                  <c:v>6.9999999999999923E-4</c:v>
                </c:pt>
                <c:pt idx="1267">
                  <c:v>6.0000000000000331E-4</c:v>
                </c:pt>
                <c:pt idx="1268">
                  <c:v>5.9999999999999637E-4</c:v>
                </c:pt>
                <c:pt idx="1269">
                  <c:v>6.9999999999999923E-4</c:v>
                </c:pt>
                <c:pt idx="1270">
                  <c:v>6.0000000000000331E-4</c:v>
                </c:pt>
                <c:pt idx="1271">
                  <c:v>5.9999999999999637E-4</c:v>
                </c:pt>
                <c:pt idx="1272">
                  <c:v>5.9999999999999637E-4</c:v>
                </c:pt>
                <c:pt idx="1273">
                  <c:v>6.0000000000000331E-4</c:v>
                </c:pt>
                <c:pt idx="1274">
                  <c:v>6.0000000000000331E-4</c:v>
                </c:pt>
                <c:pt idx="1275">
                  <c:v>5.9999999999999637E-4</c:v>
                </c:pt>
                <c:pt idx="1276">
                  <c:v>6.0000000000000331E-4</c:v>
                </c:pt>
                <c:pt idx="1277">
                  <c:v>5.9999999999999637E-4</c:v>
                </c:pt>
                <c:pt idx="1278">
                  <c:v>3.9999999999999758E-4</c:v>
                </c:pt>
                <c:pt idx="1279">
                  <c:v>5.0000000000000044E-4</c:v>
                </c:pt>
                <c:pt idx="1280">
                  <c:v>5.0000000000000044E-4</c:v>
                </c:pt>
                <c:pt idx="1281">
                  <c:v>6.0000000000000331E-4</c:v>
                </c:pt>
                <c:pt idx="1282">
                  <c:v>6.0000000000000331E-4</c:v>
                </c:pt>
                <c:pt idx="1283">
                  <c:v>6.0000000000000331E-4</c:v>
                </c:pt>
                <c:pt idx="1284">
                  <c:v>4.9999999999999351E-4</c:v>
                </c:pt>
                <c:pt idx="1285">
                  <c:v>5.0000000000000044E-4</c:v>
                </c:pt>
                <c:pt idx="1286">
                  <c:v>5.0000000000000044E-4</c:v>
                </c:pt>
                <c:pt idx="1287">
                  <c:v>3.9999999999999758E-4</c:v>
                </c:pt>
                <c:pt idx="1288">
                  <c:v>3.0000000000000165E-4</c:v>
                </c:pt>
                <c:pt idx="1289">
                  <c:v>3.0000000000000165E-4</c:v>
                </c:pt>
                <c:pt idx="1290">
                  <c:v>1.9999999999999879E-4</c:v>
                </c:pt>
                <c:pt idx="1291">
                  <c:v>1.9999999999999879E-4</c:v>
                </c:pt>
                <c:pt idx="1292">
                  <c:v>1.9999999999999879E-4</c:v>
                </c:pt>
                <c:pt idx="1293">
                  <c:v>0</c:v>
                </c:pt>
                <c:pt idx="1294">
                  <c:v>-9.9999999999995925E-5</c:v>
                </c:pt>
                <c:pt idx="1295">
                  <c:v>-9.9999999999995925E-5</c:v>
                </c:pt>
                <c:pt idx="1296">
                  <c:v>-1.0000000000000286E-4</c:v>
                </c:pt>
                <c:pt idx="1297">
                  <c:v>0</c:v>
                </c:pt>
                <c:pt idx="1298">
                  <c:v>7.0000000000000617E-4</c:v>
                </c:pt>
                <c:pt idx="1299">
                  <c:v>6.999999999999923E-4</c:v>
                </c:pt>
                <c:pt idx="1300">
                  <c:v>8.000000000000021E-4</c:v>
                </c:pt>
                <c:pt idx="1301">
                  <c:v>9.9999999999999395E-4</c:v>
                </c:pt>
                <c:pt idx="1302">
                  <c:v>1.0999999999999968E-3</c:v>
                </c:pt>
                <c:pt idx="1303">
                  <c:v>1.1000000000000038E-3</c:v>
                </c:pt>
                <c:pt idx="1304">
                  <c:v>1.1999999999999997E-3</c:v>
                </c:pt>
                <c:pt idx="1305">
                  <c:v>1.1999999999999997E-3</c:v>
                </c:pt>
                <c:pt idx="1306">
                  <c:v>1.3999999999999985E-3</c:v>
                </c:pt>
                <c:pt idx="1307">
                  <c:v>1.5000000000000013E-3</c:v>
                </c:pt>
                <c:pt idx="1308">
                  <c:v>1.3000000000000025E-3</c:v>
                </c:pt>
                <c:pt idx="1309">
                  <c:v>1.3000000000000025E-3</c:v>
                </c:pt>
                <c:pt idx="1310">
                  <c:v>1.1000000000000038E-3</c:v>
                </c:pt>
                <c:pt idx="1311">
                  <c:v>9.0000000000000496E-4</c:v>
                </c:pt>
                <c:pt idx="1312">
                  <c:v>8.9999999999999802E-4</c:v>
                </c:pt>
                <c:pt idx="1313">
                  <c:v>7.9999999999999516E-4</c:v>
                </c:pt>
                <c:pt idx="1314">
                  <c:v>6.9999999999999923E-4</c:v>
                </c:pt>
                <c:pt idx="1315">
                  <c:v>6.9999999999999923E-4</c:v>
                </c:pt>
                <c:pt idx="1316">
                  <c:v>6.9999999999999923E-4</c:v>
                </c:pt>
                <c:pt idx="1317">
                  <c:v>6.9999999999999923E-4</c:v>
                </c:pt>
                <c:pt idx="1318">
                  <c:v>6.0000000000000331E-4</c:v>
                </c:pt>
                <c:pt idx="1319">
                  <c:v>5.9999999999999637E-4</c:v>
                </c:pt>
                <c:pt idx="1320">
                  <c:v>5.0000000000000044E-4</c:v>
                </c:pt>
                <c:pt idx="1321">
                  <c:v>5.0000000000000044E-4</c:v>
                </c:pt>
                <c:pt idx="1322">
                  <c:v>5.0000000000000738E-4</c:v>
                </c:pt>
                <c:pt idx="1323">
                  <c:v>4.9999999999999351E-4</c:v>
                </c:pt>
                <c:pt idx="1324">
                  <c:v>5.0000000000000044E-4</c:v>
                </c:pt>
                <c:pt idx="1325">
                  <c:v>4.9999999999999351E-4</c:v>
                </c:pt>
                <c:pt idx="1326">
                  <c:v>5.0000000000000044E-4</c:v>
                </c:pt>
                <c:pt idx="1327">
                  <c:v>4.9999999999999351E-4</c:v>
                </c:pt>
                <c:pt idx="1328">
                  <c:v>5.0000000000000044E-4</c:v>
                </c:pt>
                <c:pt idx="1329">
                  <c:v>5.0000000000000044E-4</c:v>
                </c:pt>
                <c:pt idx="1330">
                  <c:v>3.9999999999999758E-4</c:v>
                </c:pt>
                <c:pt idx="1331">
                  <c:v>3.9999999999999758E-4</c:v>
                </c:pt>
                <c:pt idx="1332">
                  <c:v>5.0000000000000044E-4</c:v>
                </c:pt>
                <c:pt idx="1333">
                  <c:v>5.0000000000000044E-4</c:v>
                </c:pt>
                <c:pt idx="1334">
                  <c:v>4.9999999999999351E-4</c:v>
                </c:pt>
                <c:pt idx="1335">
                  <c:v>5.0000000000000044E-4</c:v>
                </c:pt>
                <c:pt idx="1336">
                  <c:v>5.0000000000000044E-4</c:v>
                </c:pt>
                <c:pt idx="1337">
                  <c:v>6.0000000000000331E-4</c:v>
                </c:pt>
                <c:pt idx="1338">
                  <c:v>5.0000000000000738E-4</c:v>
                </c:pt>
                <c:pt idx="1339">
                  <c:v>5.0000000000000044E-4</c:v>
                </c:pt>
                <c:pt idx="1340">
                  <c:v>5.0000000000000044E-4</c:v>
                </c:pt>
                <c:pt idx="1341">
                  <c:v>5.0000000000000044E-4</c:v>
                </c:pt>
                <c:pt idx="1342">
                  <c:v>5.0000000000000738E-4</c:v>
                </c:pt>
                <c:pt idx="1343">
                  <c:v>4.9999999999999351E-4</c:v>
                </c:pt>
                <c:pt idx="1344">
                  <c:v>5.0000000000000044E-4</c:v>
                </c:pt>
                <c:pt idx="1345">
                  <c:v>3.0000000000000165E-4</c:v>
                </c:pt>
                <c:pt idx="1346">
                  <c:v>2.9999999999999472E-4</c:v>
                </c:pt>
                <c:pt idx="1347">
                  <c:v>3.0000000000000165E-4</c:v>
                </c:pt>
                <c:pt idx="1348">
                  <c:v>3.0000000000000165E-4</c:v>
                </c:pt>
                <c:pt idx="1349">
                  <c:v>3.0000000000000859E-4</c:v>
                </c:pt>
                <c:pt idx="1350">
                  <c:v>3.0000000000000165E-4</c:v>
                </c:pt>
                <c:pt idx="1351">
                  <c:v>2.9999999999999472E-4</c:v>
                </c:pt>
                <c:pt idx="1352">
                  <c:v>3.0000000000000165E-4</c:v>
                </c:pt>
                <c:pt idx="1353">
                  <c:v>2.9999999999999472E-4</c:v>
                </c:pt>
                <c:pt idx="1354">
                  <c:v>3.0000000000000165E-4</c:v>
                </c:pt>
                <c:pt idx="1355">
                  <c:v>3.0000000000000165E-4</c:v>
                </c:pt>
                <c:pt idx="1356">
                  <c:v>1.9999999999999879E-4</c:v>
                </c:pt>
                <c:pt idx="1357">
                  <c:v>1.9999999999999879E-4</c:v>
                </c:pt>
                <c:pt idx="1358">
                  <c:v>1.9999999999999879E-4</c:v>
                </c:pt>
                <c:pt idx="1359">
                  <c:v>1.9999999999999879E-4</c:v>
                </c:pt>
                <c:pt idx="1360">
                  <c:v>1.9999999999999879E-4</c:v>
                </c:pt>
                <c:pt idx="1361">
                  <c:v>2.9999999999999472E-4</c:v>
                </c:pt>
                <c:pt idx="1362">
                  <c:v>1.9999999999999879E-4</c:v>
                </c:pt>
                <c:pt idx="1363">
                  <c:v>1.9999999999999879E-4</c:v>
                </c:pt>
                <c:pt idx="1364">
                  <c:v>2.9999999999999472E-4</c:v>
                </c:pt>
                <c:pt idx="1365">
                  <c:v>3.0000000000000165E-4</c:v>
                </c:pt>
                <c:pt idx="1366">
                  <c:v>2.9999999999999472E-4</c:v>
                </c:pt>
                <c:pt idx="1367">
                  <c:v>3.0000000000000165E-4</c:v>
                </c:pt>
                <c:pt idx="1368">
                  <c:v>3.0000000000000165E-4</c:v>
                </c:pt>
                <c:pt idx="1369">
                  <c:v>3.0000000000000165E-4</c:v>
                </c:pt>
                <c:pt idx="1370">
                  <c:v>3.0000000000000165E-4</c:v>
                </c:pt>
                <c:pt idx="1371">
                  <c:v>2.9999999999999472E-4</c:v>
                </c:pt>
                <c:pt idx="1372">
                  <c:v>3.0000000000000165E-4</c:v>
                </c:pt>
                <c:pt idx="1373">
                  <c:v>2.9999999999999472E-4</c:v>
                </c:pt>
                <c:pt idx="1374">
                  <c:v>3.0000000000000165E-4</c:v>
                </c:pt>
                <c:pt idx="1375">
                  <c:v>3.0000000000000165E-4</c:v>
                </c:pt>
                <c:pt idx="1376">
                  <c:v>2.9999999999999472E-4</c:v>
                </c:pt>
                <c:pt idx="1377">
                  <c:v>3.0000000000000165E-4</c:v>
                </c:pt>
                <c:pt idx="1378">
                  <c:v>3.0000000000000165E-4</c:v>
                </c:pt>
                <c:pt idx="1379">
                  <c:v>3.9999999999999758E-4</c:v>
                </c:pt>
                <c:pt idx="1380">
                  <c:v>3.0000000000000165E-4</c:v>
                </c:pt>
                <c:pt idx="1381">
                  <c:v>3.0000000000000165E-4</c:v>
                </c:pt>
                <c:pt idx="1382">
                  <c:v>3.0000000000000165E-4</c:v>
                </c:pt>
                <c:pt idx="1383">
                  <c:v>3.0000000000000165E-4</c:v>
                </c:pt>
                <c:pt idx="1384">
                  <c:v>2.9999999999999472E-4</c:v>
                </c:pt>
                <c:pt idx="1385">
                  <c:v>4.0000000000000452E-4</c:v>
                </c:pt>
                <c:pt idx="1386">
                  <c:v>4.0000000000000452E-4</c:v>
                </c:pt>
                <c:pt idx="1387">
                  <c:v>4.0000000000000452E-4</c:v>
                </c:pt>
                <c:pt idx="1388">
                  <c:v>3.9999999999999758E-4</c:v>
                </c:pt>
                <c:pt idx="1389">
                  <c:v>3.9999999999999758E-4</c:v>
                </c:pt>
                <c:pt idx="1390">
                  <c:v>4.0000000000000452E-4</c:v>
                </c:pt>
                <c:pt idx="1391">
                  <c:v>3.9999999999999758E-4</c:v>
                </c:pt>
                <c:pt idx="1392">
                  <c:v>3.9999999999999758E-4</c:v>
                </c:pt>
                <c:pt idx="1393">
                  <c:v>4.0000000000000452E-4</c:v>
                </c:pt>
                <c:pt idx="1394">
                  <c:v>3.9999999999999758E-4</c:v>
                </c:pt>
                <c:pt idx="1395">
                  <c:v>5.0000000000000044E-4</c:v>
                </c:pt>
                <c:pt idx="1396">
                  <c:v>5.0000000000000044E-4</c:v>
                </c:pt>
                <c:pt idx="1397">
                  <c:v>5.9999999999999637E-4</c:v>
                </c:pt>
                <c:pt idx="1398">
                  <c:v>6.0000000000000331E-4</c:v>
                </c:pt>
                <c:pt idx="1399">
                  <c:v>5.9999999999999637E-4</c:v>
                </c:pt>
                <c:pt idx="1400">
                  <c:v>5.9999999999999637E-4</c:v>
                </c:pt>
                <c:pt idx="1401">
                  <c:v>5.0000000000000044E-4</c:v>
                </c:pt>
                <c:pt idx="1402">
                  <c:v>5.0000000000000044E-4</c:v>
                </c:pt>
                <c:pt idx="1403">
                  <c:v>5.0000000000000044E-4</c:v>
                </c:pt>
                <c:pt idx="1404">
                  <c:v>5.0000000000000044E-4</c:v>
                </c:pt>
                <c:pt idx="1405">
                  <c:v>5.0000000000000044E-4</c:v>
                </c:pt>
                <c:pt idx="1406">
                  <c:v>5.0000000000000044E-4</c:v>
                </c:pt>
                <c:pt idx="1407">
                  <c:v>6.0000000000000331E-4</c:v>
                </c:pt>
                <c:pt idx="1408">
                  <c:v>5.9999999999999637E-4</c:v>
                </c:pt>
                <c:pt idx="1409">
                  <c:v>6.0000000000000331E-4</c:v>
                </c:pt>
                <c:pt idx="1410">
                  <c:v>7.0000000000000617E-4</c:v>
                </c:pt>
                <c:pt idx="1411">
                  <c:v>5.9999999999999637E-4</c:v>
                </c:pt>
                <c:pt idx="1412">
                  <c:v>5.9999999999999637E-4</c:v>
                </c:pt>
                <c:pt idx="1413">
                  <c:v>5.9999999999999637E-4</c:v>
                </c:pt>
                <c:pt idx="1414">
                  <c:v>6.9999999999999923E-4</c:v>
                </c:pt>
                <c:pt idx="1415">
                  <c:v>5.9999999999999637E-4</c:v>
                </c:pt>
                <c:pt idx="1416">
                  <c:v>6.0000000000000331E-4</c:v>
                </c:pt>
                <c:pt idx="1417">
                  <c:v>6.9999999999999923E-4</c:v>
                </c:pt>
                <c:pt idx="1418">
                  <c:v>5.9999999999999637E-4</c:v>
                </c:pt>
                <c:pt idx="1419">
                  <c:v>5.9999999999999637E-4</c:v>
                </c:pt>
                <c:pt idx="1420">
                  <c:v>5.9999999999999637E-4</c:v>
                </c:pt>
                <c:pt idx="1421">
                  <c:v>7.0000000000000617E-4</c:v>
                </c:pt>
                <c:pt idx="1422">
                  <c:v>8.000000000000021E-4</c:v>
                </c:pt>
                <c:pt idx="1423">
                  <c:v>8.000000000000021E-4</c:v>
                </c:pt>
                <c:pt idx="1424">
                  <c:v>6.999999999999923E-4</c:v>
                </c:pt>
                <c:pt idx="1425">
                  <c:v>6.9999999999999923E-4</c:v>
                </c:pt>
                <c:pt idx="1426">
                  <c:v>5.9999999999999637E-4</c:v>
                </c:pt>
                <c:pt idx="1427">
                  <c:v>5.0000000000000044E-4</c:v>
                </c:pt>
                <c:pt idx="1428">
                  <c:v>6.0000000000000331E-4</c:v>
                </c:pt>
                <c:pt idx="1429">
                  <c:v>5.9999999999999637E-4</c:v>
                </c:pt>
                <c:pt idx="1430">
                  <c:v>5.0000000000000044E-4</c:v>
                </c:pt>
                <c:pt idx="1431">
                  <c:v>5.0000000000000044E-4</c:v>
                </c:pt>
                <c:pt idx="1432">
                  <c:v>5.9999999999999637E-4</c:v>
                </c:pt>
                <c:pt idx="1433">
                  <c:v>5.9999999999999637E-4</c:v>
                </c:pt>
                <c:pt idx="1434">
                  <c:v>5.0000000000000044E-4</c:v>
                </c:pt>
                <c:pt idx="1435">
                  <c:v>4.9999999999999351E-4</c:v>
                </c:pt>
                <c:pt idx="1436">
                  <c:v>3.9999999999999758E-4</c:v>
                </c:pt>
                <c:pt idx="1437">
                  <c:v>3.9999999999999758E-4</c:v>
                </c:pt>
                <c:pt idx="1438">
                  <c:v>3.9999999999999758E-4</c:v>
                </c:pt>
                <c:pt idx="1439">
                  <c:v>3.9999999999999758E-4</c:v>
                </c:pt>
                <c:pt idx="1440">
                  <c:v>3.9999999999999758E-4</c:v>
                </c:pt>
                <c:pt idx="1441">
                  <c:v>2.9999999999999472E-4</c:v>
                </c:pt>
                <c:pt idx="1442">
                  <c:v>1.9999999999999879E-4</c:v>
                </c:pt>
                <c:pt idx="1443">
                  <c:v>1.9999999999999879E-4</c:v>
                </c:pt>
                <c:pt idx="1444">
                  <c:v>1.9999999999999185E-4</c:v>
                </c:pt>
                <c:pt idx="1445">
                  <c:v>3.0000000000000165E-4</c:v>
                </c:pt>
                <c:pt idx="1446">
                  <c:v>3.0000000000000165E-4</c:v>
                </c:pt>
                <c:pt idx="1447">
                  <c:v>1.9999999999999879E-4</c:v>
                </c:pt>
                <c:pt idx="1448">
                  <c:v>9.9999999999995925E-5</c:v>
                </c:pt>
                <c:pt idx="1449">
                  <c:v>1.9999999999999879E-4</c:v>
                </c:pt>
                <c:pt idx="1450">
                  <c:v>1.0000000000000286E-4</c:v>
                </c:pt>
                <c:pt idx="1451">
                  <c:v>2.0000000000000573E-4</c:v>
                </c:pt>
                <c:pt idx="1452">
                  <c:v>1.0000000000000286E-4</c:v>
                </c:pt>
                <c:pt idx="1453">
                  <c:v>-9.9999999999995925E-5</c:v>
                </c:pt>
                <c:pt idx="1454">
                  <c:v>-9.9999999999995925E-5</c:v>
                </c:pt>
                <c:pt idx="1455">
                  <c:v>-1.0000000000000286E-4</c:v>
                </c:pt>
                <c:pt idx="1456">
                  <c:v>-9.9999999999995925E-5</c:v>
                </c:pt>
                <c:pt idx="1457">
                  <c:v>0</c:v>
                </c:pt>
                <c:pt idx="1458">
                  <c:v>0</c:v>
                </c:pt>
                <c:pt idx="1459">
                  <c:v>-3.0000000000000165E-4</c:v>
                </c:pt>
                <c:pt idx="1460">
                  <c:v>-3.0000000000000165E-4</c:v>
                </c:pt>
                <c:pt idx="1461">
                  <c:v>-3.0000000000000165E-4</c:v>
                </c:pt>
                <c:pt idx="1462">
                  <c:v>-2.9999999999999472E-4</c:v>
                </c:pt>
                <c:pt idx="1463">
                  <c:v>-3.0000000000000165E-4</c:v>
                </c:pt>
                <c:pt idx="1464">
                  <c:v>-1.9999999999999879E-4</c:v>
                </c:pt>
                <c:pt idx="1465">
                  <c:v>-9.9999999999995925E-5</c:v>
                </c:pt>
                <c:pt idx="1466">
                  <c:v>0</c:v>
                </c:pt>
                <c:pt idx="1467">
                  <c:v>0</c:v>
                </c:pt>
                <c:pt idx="1468">
                  <c:v>-1.0000000000000286E-4</c:v>
                </c:pt>
                <c:pt idx="1469">
                  <c:v>-1.0000000000000286E-4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1.0000000000000286E-4</c:v>
                </c:pt>
                <c:pt idx="1479">
                  <c:v>9.9999999999995925E-5</c:v>
                </c:pt>
                <c:pt idx="1480">
                  <c:v>1.0000000000000286E-4</c:v>
                </c:pt>
                <c:pt idx="1481">
                  <c:v>9.9999999999995925E-5</c:v>
                </c:pt>
                <c:pt idx="1482">
                  <c:v>1.9999999999999879E-4</c:v>
                </c:pt>
                <c:pt idx="1483">
                  <c:v>2.0000000000000573E-4</c:v>
                </c:pt>
                <c:pt idx="1484">
                  <c:v>1.0000000000000286E-4</c:v>
                </c:pt>
                <c:pt idx="1485">
                  <c:v>2.0000000000000573E-4</c:v>
                </c:pt>
                <c:pt idx="1486">
                  <c:v>1.9999999999999879E-4</c:v>
                </c:pt>
                <c:pt idx="1487">
                  <c:v>9.9999999999995925E-5</c:v>
                </c:pt>
                <c:pt idx="1488">
                  <c:v>9.9999999999995925E-5</c:v>
                </c:pt>
                <c:pt idx="1489">
                  <c:v>1.0000000000000286E-4</c:v>
                </c:pt>
                <c:pt idx="1490">
                  <c:v>-3.0000000000000165E-4</c:v>
                </c:pt>
                <c:pt idx="1491">
                  <c:v>-2.9999999999999472E-4</c:v>
                </c:pt>
                <c:pt idx="1492">
                  <c:v>-3.0000000000000165E-4</c:v>
                </c:pt>
                <c:pt idx="1493">
                  <c:v>-3.0000000000000165E-4</c:v>
                </c:pt>
                <c:pt idx="1494">
                  <c:v>-3.0000000000000165E-4</c:v>
                </c:pt>
                <c:pt idx="1495">
                  <c:v>-2.9999999999999472E-4</c:v>
                </c:pt>
                <c:pt idx="1496">
                  <c:v>-1.9999999999999879E-4</c:v>
                </c:pt>
                <c:pt idx="1497">
                  <c:v>-1.9999999999999879E-4</c:v>
                </c:pt>
                <c:pt idx="1498">
                  <c:v>-1.9999999999999879E-4</c:v>
                </c:pt>
                <c:pt idx="1499">
                  <c:v>-1.9999999999999879E-4</c:v>
                </c:pt>
                <c:pt idx="1500">
                  <c:v>-2.9999999999999472E-4</c:v>
                </c:pt>
                <c:pt idx="1501">
                  <c:v>-2.9999999999999472E-4</c:v>
                </c:pt>
                <c:pt idx="1502">
                  <c:v>-1.9999999999999879E-4</c:v>
                </c:pt>
                <c:pt idx="1503">
                  <c:v>-1.0000000000000286E-4</c:v>
                </c:pt>
                <c:pt idx="1504">
                  <c:v>-1.000000000000098E-4</c:v>
                </c:pt>
                <c:pt idx="1505">
                  <c:v>-9.9999999999995925E-5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-1.0000000000000286E-4</c:v>
                </c:pt>
                <c:pt idx="1510">
                  <c:v>-1.9999999999999879E-4</c:v>
                </c:pt>
                <c:pt idx="1511">
                  <c:v>-1.9999999999999879E-4</c:v>
                </c:pt>
                <c:pt idx="1512">
                  <c:v>-2.0000000000000573E-4</c:v>
                </c:pt>
                <c:pt idx="1513">
                  <c:v>-1.9999999999999879E-4</c:v>
                </c:pt>
                <c:pt idx="1514">
                  <c:v>-9.9999999999995925E-5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1.0000000000000286E-4</c:v>
                </c:pt>
                <c:pt idx="1519">
                  <c:v>1.0000000000000286E-4</c:v>
                </c:pt>
                <c:pt idx="1520">
                  <c:v>2.0000000000000573E-4</c:v>
                </c:pt>
                <c:pt idx="1521">
                  <c:v>1.9999999999999879E-4</c:v>
                </c:pt>
                <c:pt idx="1522">
                  <c:v>2.0000000000000573E-4</c:v>
                </c:pt>
                <c:pt idx="1523">
                  <c:v>3.0000000000000165E-4</c:v>
                </c:pt>
                <c:pt idx="1524">
                  <c:v>4.0000000000000452E-4</c:v>
                </c:pt>
                <c:pt idx="1525">
                  <c:v>3.9999999999999758E-4</c:v>
                </c:pt>
                <c:pt idx="1526">
                  <c:v>5.0000000000000044E-4</c:v>
                </c:pt>
                <c:pt idx="1527">
                  <c:v>5.0000000000000044E-4</c:v>
                </c:pt>
                <c:pt idx="1528">
                  <c:v>3.9999999999999758E-4</c:v>
                </c:pt>
                <c:pt idx="1529">
                  <c:v>4.0000000000000452E-4</c:v>
                </c:pt>
                <c:pt idx="1530">
                  <c:v>2.9999999999999472E-4</c:v>
                </c:pt>
                <c:pt idx="1531">
                  <c:v>3.0000000000000165E-4</c:v>
                </c:pt>
                <c:pt idx="1532">
                  <c:v>3.0000000000000165E-4</c:v>
                </c:pt>
                <c:pt idx="1533">
                  <c:v>3.0000000000000165E-4</c:v>
                </c:pt>
                <c:pt idx="1534">
                  <c:v>3.0000000000000165E-4</c:v>
                </c:pt>
                <c:pt idx="1535">
                  <c:v>3.0000000000000165E-4</c:v>
                </c:pt>
                <c:pt idx="1536">
                  <c:v>-1.0000000000000286E-4</c:v>
                </c:pt>
                <c:pt idx="1537">
                  <c:v>-9.9999999999995925E-5</c:v>
                </c:pt>
                <c:pt idx="1538">
                  <c:v>-9.9999999999995925E-5</c:v>
                </c:pt>
                <c:pt idx="1539">
                  <c:v>-1.9999999999999879E-4</c:v>
                </c:pt>
                <c:pt idx="1540">
                  <c:v>-1.9999999999999879E-4</c:v>
                </c:pt>
                <c:pt idx="1541">
                  <c:v>-1.9999999999999879E-4</c:v>
                </c:pt>
                <c:pt idx="1542">
                  <c:v>-2.0000000000000573E-4</c:v>
                </c:pt>
                <c:pt idx="1543">
                  <c:v>-1.9999999999999879E-4</c:v>
                </c:pt>
                <c:pt idx="1544">
                  <c:v>-2.0000000000000573E-4</c:v>
                </c:pt>
                <c:pt idx="1545">
                  <c:v>-1.9999999999999879E-4</c:v>
                </c:pt>
                <c:pt idx="1546">
                  <c:v>-1.9999999999999879E-4</c:v>
                </c:pt>
                <c:pt idx="1547">
                  <c:v>-1.9999999999999879E-4</c:v>
                </c:pt>
                <c:pt idx="1548">
                  <c:v>-1.9999999999999879E-4</c:v>
                </c:pt>
                <c:pt idx="1549">
                  <c:v>-3.0000000000000165E-4</c:v>
                </c:pt>
                <c:pt idx="1550">
                  <c:v>-3.0000000000000859E-4</c:v>
                </c:pt>
                <c:pt idx="1551">
                  <c:v>-2.0000000000000573E-4</c:v>
                </c:pt>
                <c:pt idx="1552">
                  <c:v>-3.0000000000000165E-4</c:v>
                </c:pt>
                <c:pt idx="1553">
                  <c:v>-2.0000000000000573E-4</c:v>
                </c:pt>
                <c:pt idx="1554">
                  <c:v>-3.9999999999999758E-4</c:v>
                </c:pt>
                <c:pt idx="1555">
                  <c:v>-3.9999999999999758E-4</c:v>
                </c:pt>
                <c:pt idx="1556">
                  <c:v>-3.9999999999999758E-4</c:v>
                </c:pt>
                <c:pt idx="1557">
                  <c:v>-4.0000000000000452E-4</c:v>
                </c:pt>
                <c:pt idx="1558">
                  <c:v>-4.0000000000000452E-4</c:v>
                </c:pt>
                <c:pt idx="1559">
                  <c:v>-3.9999999999999758E-4</c:v>
                </c:pt>
                <c:pt idx="1560">
                  <c:v>-3.0000000000000165E-4</c:v>
                </c:pt>
                <c:pt idx="1561">
                  <c:v>-2.0000000000000573E-4</c:v>
                </c:pt>
                <c:pt idx="1562">
                  <c:v>-1.0000000000000286E-4</c:v>
                </c:pt>
                <c:pt idx="1563">
                  <c:v>-9.9999999999995925E-5</c:v>
                </c:pt>
                <c:pt idx="1564">
                  <c:v>9.9999999999995925E-5</c:v>
                </c:pt>
                <c:pt idx="1565">
                  <c:v>9.9999999999995925E-5</c:v>
                </c:pt>
                <c:pt idx="1566">
                  <c:v>9.9999999999995925E-5</c:v>
                </c:pt>
                <c:pt idx="1567">
                  <c:v>1.9999999999999879E-4</c:v>
                </c:pt>
                <c:pt idx="1568">
                  <c:v>1.9999999999999879E-4</c:v>
                </c:pt>
                <c:pt idx="1569">
                  <c:v>1.9999999999999185E-4</c:v>
                </c:pt>
                <c:pt idx="1570">
                  <c:v>2.0000000000000573E-4</c:v>
                </c:pt>
                <c:pt idx="1571">
                  <c:v>1.0000000000000286E-4</c:v>
                </c:pt>
                <c:pt idx="1572">
                  <c:v>9.9999999999995925E-5</c:v>
                </c:pt>
                <c:pt idx="1573">
                  <c:v>2.0000000000000573E-4</c:v>
                </c:pt>
                <c:pt idx="1574">
                  <c:v>1.9999999999999185E-4</c:v>
                </c:pt>
                <c:pt idx="1575">
                  <c:v>2.0000000000000573E-4</c:v>
                </c:pt>
                <c:pt idx="1576">
                  <c:v>3.0000000000000165E-4</c:v>
                </c:pt>
                <c:pt idx="1577">
                  <c:v>2.9999999999999472E-4</c:v>
                </c:pt>
                <c:pt idx="1578">
                  <c:v>-9.9999999999995925E-5</c:v>
                </c:pt>
                <c:pt idx="1579">
                  <c:v>0</c:v>
                </c:pt>
                <c:pt idx="1580">
                  <c:v>-1.0000000000000286E-4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9.9999999999995925E-5</c:v>
                </c:pt>
                <c:pt idx="1586">
                  <c:v>1.0000000000000286E-4</c:v>
                </c:pt>
                <c:pt idx="1587">
                  <c:v>1.0000000000000286E-4</c:v>
                </c:pt>
                <c:pt idx="1588">
                  <c:v>1.0000000000000286E-4</c:v>
                </c:pt>
                <c:pt idx="1589">
                  <c:v>1.000000000000098E-4</c:v>
                </c:pt>
                <c:pt idx="1590">
                  <c:v>1.0000000000000286E-4</c:v>
                </c:pt>
                <c:pt idx="1591">
                  <c:v>1.9999999999999879E-4</c:v>
                </c:pt>
                <c:pt idx="1592">
                  <c:v>1.9999999999999879E-4</c:v>
                </c:pt>
                <c:pt idx="1593">
                  <c:v>1.9999999999999879E-4</c:v>
                </c:pt>
                <c:pt idx="1594">
                  <c:v>3.0000000000000165E-4</c:v>
                </c:pt>
                <c:pt idx="1595">
                  <c:v>3.0000000000000165E-4</c:v>
                </c:pt>
                <c:pt idx="1596">
                  <c:v>2.9999999999999472E-4</c:v>
                </c:pt>
                <c:pt idx="1597">
                  <c:v>3.0000000000000165E-4</c:v>
                </c:pt>
                <c:pt idx="1598">
                  <c:v>3.0000000000000165E-4</c:v>
                </c:pt>
                <c:pt idx="1599">
                  <c:v>2.9999999999999472E-4</c:v>
                </c:pt>
                <c:pt idx="1600">
                  <c:v>1.9999999999999879E-4</c:v>
                </c:pt>
                <c:pt idx="1601">
                  <c:v>1.9999999999999185E-4</c:v>
                </c:pt>
                <c:pt idx="1602">
                  <c:v>1.9999999999999185E-4</c:v>
                </c:pt>
                <c:pt idx="1603">
                  <c:v>1.9999999999999879E-4</c:v>
                </c:pt>
                <c:pt idx="1604">
                  <c:v>2.0000000000000573E-4</c:v>
                </c:pt>
                <c:pt idx="1605">
                  <c:v>2.0000000000000573E-4</c:v>
                </c:pt>
                <c:pt idx="1606">
                  <c:v>2.0000000000000573E-4</c:v>
                </c:pt>
                <c:pt idx="1607">
                  <c:v>3.0000000000000165E-4</c:v>
                </c:pt>
                <c:pt idx="1608">
                  <c:v>3.0000000000000165E-4</c:v>
                </c:pt>
                <c:pt idx="1609">
                  <c:v>3.0000000000000165E-4</c:v>
                </c:pt>
                <c:pt idx="1610">
                  <c:v>2.9999999999999472E-4</c:v>
                </c:pt>
                <c:pt idx="1611">
                  <c:v>2.9999999999999472E-4</c:v>
                </c:pt>
                <c:pt idx="1612">
                  <c:v>3.0000000000000165E-4</c:v>
                </c:pt>
                <c:pt idx="1613">
                  <c:v>2.9999999999999472E-4</c:v>
                </c:pt>
                <c:pt idx="1614">
                  <c:v>3.0000000000000165E-4</c:v>
                </c:pt>
                <c:pt idx="1615">
                  <c:v>2.9999999999999472E-4</c:v>
                </c:pt>
                <c:pt idx="1616">
                  <c:v>3.0000000000000165E-4</c:v>
                </c:pt>
                <c:pt idx="1617">
                  <c:v>2.9999999999999472E-4</c:v>
                </c:pt>
                <c:pt idx="1618">
                  <c:v>3.0000000000000165E-4</c:v>
                </c:pt>
                <c:pt idx="1619">
                  <c:v>1.9999999999999185E-4</c:v>
                </c:pt>
                <c:pt idx="1620">
                  <c:v>1.9999999999999879E-4</c:v>
                </c:pt>
                <c:pt idx="1621">
                  <c:v>1.9999999999999879E-4</c:v>
                </c:pt>
                <c:pt idx="1622">
                  <c:v>3.0000000000000165E-4</c:v>
                </c:pt>
                <c:pt idx="1623">
                  <c:v>3.0000000000000165E-4</c:v>
                </c:pt>
                <c:pt idx="1624">
                  <c:v>3.0000000000000165E-4</c:v>
                </c:pt>
                <c:pt idx="1625">
                  <c:v>1.9999999999999879E-4</c:v>
                </c:pt>
                <c:pt idx="1626">
                  <c:v>3.0000000000000165E-4</c:v>
                </c:pt>
                <c:pt idx="1627">
                  <c:v>3.0000000000000165E-4</c:v>
                </c:pt>
                <c:pt idx="1628">
                  <c:v>2.9999999999999472E-4</c:v>
                </c:pt>
                <c:pt idx="1629">
                  <c:v>2.9999999999999472E-4</c:v>
                </c:pt>
                <c:pt idx="1630">
                  <c:v>1.9999999999999879E-4</c:v>
                </c:pt>
                <c:pt idx="1631">
                  <c:v>3.0000000000000165E-4</c:v>
                </c:pt>
                <c:pt idx="1632">
                  <c:v>1.9999999999999879E-4</c:v>
                </c:pt>
                <c:pt idx="1633">
                  <c:v>1.9999999999999879E-4</c:v>
                </c:pt>
                <c:pt idx="1634">
                  <c:v>2.9999999999999472E-4</c:v>
                </c:pt>
                <c:pt idx="1635">
                  <c:v>3.0000000000000165E-4</c:v>
                </c:pt>
                <c:pt idx="1636">
                  <c:v>2.9999999999999472E-4</c:v>
                </c:pt>
                <c:pt idx="1637">
                  <c:v>1.9999999999999879E-4</c:v>
                </c:pt>
                <c:pt idx="1638">
                  <c:v>1.9999999999999879E-4</c:v>
                </c:pt>
                <c:pt idx="1639">
                  <c:v>1.9999999999999879E-4</c:v>
                </c:pt>
                <c:pt idx="1640">
                  <c:v>2.0000000000000573E-4</c:v>
                </c:pt>
                <c:pt idx="1641">
                  <c:v>2.0000000000000573E-4</c:v>
                </c:pt>
                <c:pt idx="1642">
                  <c:v>9.9999999999995925E-5</c:v>
                </c:pt>
                <c:pt idx="1643">
                  <c:v>1.9999999999999879E-4</c:v>
                </c:pt>
                <c:pt idx="1644">
                  <c:v>2.0000000000000573E-4</c:v>
                </c:pt>
                <c:pt idx="1645">
                  <c:v>1.9999999999999879E-4</c:v>
                </c:pt>
                <c:pt idx="1646">
                  <c:v>1.9999999999999879E-4</c:v>
                </c:pt>
                <c:pt idx="1647">
                  <c:v>1.9999999999999185E-4</c:v>
                </c:pt>
                <c:pt idx="1648">
                  <c:v>1.9999999999999879E-4</c:v>
                </c:pt>
                <c:pt idx="1649">
                  <c:v>1.9999999999999879E-4</c:v>
                </c:pt>
                <c:pt idx="1650">
                  <c:v>1.9999999999999879E-4</c:v>
                </c:pt>
                <c:pt idx="1651">
                  <c:v>9.9999999999995925E-5</c:v>
                </c:pt>
                <c:pt idx="1652">
                  <c:v>1.9999999999999879E-4</c:v>
                </c:pt>
                <c:pt idx="1653">
                  <c:v>1.9999999999999879E-4</c:v>
                </c:pt>
                <c:pt idx="1654">
                  <c:v>3.0000000000000165E-4</c:v>
                </c:pt>
                <c:pt idx="1655">
                  <c:v>3.9999999999999758E-4</c:v>
                </c:pt>
                <c:pt idx="1656">
                  <c:v>3.0000000000000165E-4</c:v>
                </c:pt>
                <c:pt idx="1657">
                  <c:v>3.0000000000000165E-4</c:v>
                </c:pt>
                <c:pt idx="1658">
                  <c:v>3.0000000000000165E-4</c:v>
                </c:pt>
                <c:pt idx="1659">
                  <c:v>4.0000000000000452E-4</c:v>
                </c:pt>
                <c:pt idx="1660">
                  <c:v>3.0000000000000165E-4</c:v>
                </c:pt>
                <c:pt idx="1661">
                  <c:v>3.0000000000000859E-4</c:v>
                </c:pt>
                <c:pt idx="1662">
                  <c:v>3.0000000000000165E-4</c:v>
                </c:pt>
                <c:pt idx="1663">
                  <c:v>3.0000000000000165E-4</c:v>
                </c:pt>
                <c:pt idx="1664">
                  <c:v>3.0000000000000165E-4</c:v>
                </c:pt>
                <c:pt idx="1665">
                  <c:v>3.0000000000000165E-4</c:v>
                </c:pt>
                <c:pt idx="1666">
                  <c:v>2.0000000000000573E-4</c:v>
                </c:pt>
                <c:pt idx="1667">
                  <c:v>3.0000000000000165E-4</c:v>
                </c:pt>
                <c:pt idx="1668">
                  <c:v>3.0000000000000165E-4</c:v>
                </c:pt>
                <c:pt idx="1669">
                  <c:v>9.9999999999988987E-5</c:v>
                </c:pt>
                <c:pt idx="1670">
                  <c:v>1.0000000000000286E-4</c:v>
                </c:pt>
                <c:pt idx="1671">
                  <c:v>9.9999999999995925E-5</c:v>
                </c:pt>
                <c:pt idx="1672">
                  <c:v>0</c:v>
                </c:pt>
                <c:pt idx="1673">
                  <c:v>0</c:v>
                </c:pt>
                <c:pt idx="1674">
                  <c:v>1.0000000000000286E-4</c:v>
                </c:pt>
                <c:pt idx="1675">
                  <c:v>0</c:v>
                </c:pt>
                <c:pt idx="1676">
                  <c:v>-1.0000000000000286E-4</c:v>
                </c:pt>
                <c:pt idx="1677">
                  <c:v>-9.9999999999995925E-5</c:v>
                </c:pt>
                <c:pt idx="1678">
                  <c:v>0</c:v>
                </c:pt>
                <c:pt idx="1679">
                  <c:v>-1.0000000000000286E-4</c:v>
                </c:pt>
                <c:pt idx="1680">
                  <c:v>-1.0000000000000286E-4</c:v>
                </c:pt>
                <c:pt idx="1681">
                  <c:v>0</c:v>
                </c:pt>
                <c:pt idx="1682">
                  <c:v>0</c:v>
                </c:pt>
                <c:pt idx="1683">
                  <c:v>1.0000000000000286E-4</c:v>
                </c:pt>
                <c:pt idx="1684">
                  <c:v>1.0000000000000286E-4</c:v>
                </c:pt>
                <c:pt idx="1685">
                  <c:v>9.9999999999995925E-5</c:v>
                </c:pt>
                <c:pt idx="1686">
                  <c:v>1.9999999999999879E-4</c:v>
                </c:pt>
                <c:pt idx="1687">
                  <c:v>9.9999999999995925E-5</c:v>
                </c:pt>
                <c:pt idx="1688">
                  <c:v>1.9999999999999185E-4</c:v>
                </c:pt>
                <c:pt idx="1689">
                  <c:v>1.9999999999999879E-4</c:v>
                </c:pt>
                <c:pt idx="1690">
                  <c:v>3.0000000000000165E-4</c:v>
                </c:pt>
                <c:pt idx="1691">
                  <c:v>3.9999999999999758E-4</c:v>
                </c:pt>
                <c:pt idx="1692">
                  <c:v>4.0000000000000452E-4</c:v>
                </c:pt>
                <c:pt idx="1693">
                  <c:v>3.9999999999999758E-4</c:v>
                </c:pt>
                <c:pt idx="1694">
                  <c:v>4.9999999999999351E-4</c:v>
                </c:pt>
                <c:pt idx="1695">
                  <c:v>5.0000000000000044E-4</c:v>
                </c:pt>
                <c:pt idx="1696">
                  <c:v>5.0000000000000044E-4</c:v>
                </c:pt>
                <c:pt idx="1697">
                  <c:v>5.0000000000000044E-4</c:v>
                </c:pt>
                <c:pt idx="1698">
                  <c:v>5.0000000000000044E-4</c:v>
                </c:pt>
                <c:pt idx="1699">
                  <c:v>5.0000000000000044E-4</c:v>
                </c:pt>
                <c:pt idx="1700">
                  <c:v>5.0000000000000044E-4</c:v>
                </c:pt>
                <c:pt idx="1701">
                  <c:v>5.0000000000000044E-4</c:v>
                </c:pt>
                <c:pt idx="1702">
                  <c:v>5.0000000000000044E-4</c:v>
                </c:pt>
                <c:pt idx="1703">
                  <c:v>6.9999999999999923E-4</c:v>
                </c:pt>
                <c:pt idx="1704">
                  <c:v>5.9999999999999637E-4</c:v>
                </c:pt>
                <c:pt idx="1705">
                  <c:v>6.999999999999923E-4</c:v>
                </c:pt>
                <c:pt idx="1706">
                  <c:v>5.9999999999999637E-4</c:v>
                </c:pt>
                <c:pt idx="1707">
                  <c:v>5.9999999999999637E-4</c:v>
                </c:pt>
                <c:pt idx="1708">
                  <c:v>5.9999999999999637E-4</c:v>
                </c:pt>
                <c:pt idx="1709">
                  <c:v>5.9999999999999637E-4</c:v>
                </c:pt>
                <c:pt idx="1710">
                  <c:v>6.0000000000000331E-4</c:v>
                </c:pt>
                <c:pt idx="1711">
                  <c:v>6.0000000000000331E-4</c:v>
                </c:pt>
                <c:pt idx="1712">
                  <c:v>5.0000000000000044E-4</c:v>
                </c:pt>
                <c:pt idx="1713">
                  <c:v>5.0000000000000044E-4</c:v>
                </c:pt>
                <c:pt idx="1714">
                  <c:v>5.0000000000000044E-4</c:v>
                </c:pt>
                <c:pt idx="1715">
                  <c:v>5.0000000000000044E-4</c:v>
                </c:pt>
                <c:pt idx="1716">
                  <c:v>6.999999999999923E-4</c:v>
                </c:pt>
                <c:pt idx="1717">
                  <c:v>6.9999999999999923E-4</c:v>
                </c:pt>
                <c:pt idx="1718">
                  <c:v>6.9999999999999923E-4</c:v>
                </c:pt>
                <c:pt idx="1719">
                  <c:v>6.9999999999999923E-4</c:v>
                </c:pt>
                <c:pt idx="1720">
                  <c:v>6.0000000000000331E-4</c:v>
                </c:pt>
                <c:pt idx="1721">
                  <c:v>7.0000000000000617E-4</c:v>
                </c:pt>
                <c:pt idx="1722">
                  <c:v>6.0000000000000331E-4</c:v>
                </c:pt>
                <c:pt idx="1723">
                  <c:v>5.0000000000000044E-4</c:v>
                </c:pt>
                <c:pt idx="1724">
                  <c:v>4.0000000000000452E-4</c:v>
                </c:pt>
                <c:pt idx="1725">
                  <c:v>4.0000000000000452E-4</c:v>
                </c:pt>
                <c:pt idx="1726">
                  <c:v>3.9999999999999758E-4</c:v>
                </c:pt>
                <c:pt idx="1727">
                  <c:v>4.0000000000000452E-4</c:v>
                </c:pt>
                <c:pt idx="1728">
                  <c:v>4.0000000000000452E-4</c:v>
                </c:pt>
                <c:pt idx="1729">
                  <c:v>4.0000000000000452E-4</c:v>
                </c:pt>
                <c:pt idx="1730">
                  <c:v>3.0000000000000165E-4</c:v>
                </c:pt>
                <c:pt idx="1731">
                  <c:v>2.9999999999999472E-4</c:v>
                </c:pt>
                <c:pt idx="1732">
                  <c:v>2.9999999999999472E-4</c:v>
                </c:pt>
                <c:pt idx="1733">
                  <c:v>2.9999999999999472E-4</c:v>
                </c:pt>
                <c:pt idx="1734">
                  <c:v>3.0000000000000165E-4</c:v>
                </c:pt>
                <c:pt idx="1735">
                  <c:v>2.9999999999999472E-4</c:v>
                </c:pt>
                <c:pt idx="1736">
                  <c:v>3.0000000000000165E-4</c:v>
                </c:pt>
                <c:pt idx="1737">
                  <c:v>3.0000000000000165E-4</c:v>
                </c:pt>
                <c:pt idx="1738">
                  <c:v>2.9999999999999472E-4</c:v>
                </c:pt>
                <c:pt idx="1739">
                  <c:v>2.9999999999999472E-4</c:v>
                </c:pt>
                <c:pt idx="1740">
                  <c:v>3.0000000000000165E-4</c:v>
                </c:pt>
                <c:pt idx="1741">
                  <c:v>3.0000000000000165E-4</c:v>
                </c:pt>
                <c:pt idx="1742">
                  <c:v>3.0000000000000165E-4</c:v>
                </c:pt>
                <c:pt idx="1743">
                  <c:v>3.0000000000000165E-4</c:v>
                </c:pt>
                <c:pt idx="1744">
                  <c:v>2.9999999999999472E-4</c:v>
                </c:pt>
                <c:pt idx="1745">
                  <c:v>3.0000000000000165E-4</c:v>
                </c:pt>
                <c:pt idx="1746">
                  <c:v>2.9999999999999472E-4</c:v>
                </c:pt>
                <c:pt idx="1747">
                  <c:v>3.0000000000000165E-4</c:v>
                </c:pt>
                <c:pt idx="1748">
                  <c:v>3.0000000000000859E-4</c:v>
                </c:pt>
                <c:pt idx="1749">
                  <c:v>2.9999999999999472E-4</c:v>
                </c:pt>
                <c:pt idx="1750">
                  <c:v>4.0000000000000452E-4</c:v>
                </c:pt>
                <c:pt idx="1751">
                  <c:v>3.9999999999999758E-4</c:v>
                </c:pt>
                <c:pt idx="1752">
                  <c:v>3.9999999999999758E-4</c:v>
                </c:pt>
                <c:pt idx="1753">
                  <c:v>4.0000000000000452E-4</c:v>
                </c:pt>
                <c:pt idx="1754">
                  <c:v>3.9999999999999758E-4</c:v>
                </c:pt>
                <c:pt idx="1755">
                  <c:v>3.9999999999999758E-4</c:v>
                </c:pt>
                <c:pt idx="1756">
                  <c:v>3.0000000000000165E-4</c:v>
                </c:pt>
                <c:pt idx="1757">
                  <c:v>4.0000000000000452E-4</c:v>
                </c:pt>
                <c:pt idx="1758">
                  <c:v>3.9999999999999758E-4</c:v>
                </c:pt>
                <c:pt idx="1759">
                  <c:v>3.9999999999999758E-4</c:v>
                </c:pt>
                <c:pt idx="1760">
                  <c:v>3.9999999999999758E-4</c:v>
                </c:pt>
                <c:pt idx="1761">
                  <c:v>4.9999999999999351E-4</c:v>
                </c:pt>
                <c:pt idx="1762">
                  <c:v>3.9999999999999758E-4</c:v>
                </c:pt>
                <c:pt idx="1763">
                  <c:v>4.0000000000000452E-4</c:v>
                </c:pt>
                <c:pt idx="1764">
                  <c:v>4.0000000000000452E-4</c:v>
                </c:pt>
                <c:pt idx="1765">
                  <c:v>5.0000000000000044E-4</c:v>
                </c:pt>
                <c:pt idx="1766">
                  <c:v>3.9999999999999758E-4</c:v>
                </c:pt>
                <c:pt idx="1767">
                  <c:v>3.9999999999999758E-4</c:v>
                </c:pt>
                <c:pt idx="1768">
                  <c:v>4.0000000000000452E-4</c:v>
                </c:pt>
                <c:pt idx="1769">
                  <c:v>3.9999999999999758E-4</c:v>
                </c:pt>
                <c:pt idx="1770">
                  <c:v>4.0000000000000452E-4</c:v>
                </c:pt>
                <c:pt idx="1771">
                  <c:v>5.0000000000000044E-4</c:v>
                </c:pt>
                <c:pt idx="1772">
                  <c:v>3.9999999999999758E-4</c:v>
                </c:pt>
                <c:pt idx="1773">
                  <c:v>4.9999999999999351E-4</c:v>
                </c:pt>
                <c:pt idx="1774">
                  <c:v>5.0000000000000044E-4</c:v>
                </c:pt>
                <c:pt idx="1775">
                  <c:v>5.0000000000000044E-4</c:v>
                </c:pt>
                <c:pt idx="1776">
                  <c:v>4.0000000000000452E-4</c:v>
                </c:pt>
                <c:pt idx="1777">
                  <c:v>4.0000000000000452E-4</c:v>
                </c:pt>
                <c:pt idx="1778">
                  <c:v>3.9999999999999758E-4</c:v>
                </c:pt>
                <c:pt idx="1779">
                  <c:v>4.0000000000000452E-4</c:v>
                </c:pt>
                <c:pt idx="1780">
                  <c:v>4.0000000000000452E-4</c:v>
                </c:pt>
                <c:pt idx="1781">
                  <c:v>5.0000000000000044E-4</c:v>
                </c:pt>
                <c:pt idx="1782">
                  <c:v>4.9999999999999351E-4</c:v>
                </c:pt>
                <c:pt idx="1783">
                  <c:v>5.0000000000000044E-4</c:v>
                </c:pt>
                <c:pt idx="1784">
                  <c:v>5.0000000000000044E-4</c:v>
                </c:pt>
                <c:pt idx="1785">
                  <c:v>5.0000000000000044E-4</c:v>
                </c:pt>
                <c:pt idx="1786">
                  <c:v>3.9999999999999758E-4</c:v>
                </c:pt>
                <c:pt idx="1787">
                  <c:v>3.9999999999999064E-4</c:v>
                </c:pt>
                <c:pt idx="1788">
                  <c:v>3.0000000000000165E-4</c:v>
                </c:pt>
                <c:pt idx="1789">
                  <c:v>3.0000000000000165E-4</c:v>
                </c:pt>
                <c:pt idx="1790">
                  <c:v>4.0000000000000452E-4</c:v>
                </c:pt>
                <c:pt idx="1791">
                  <c:v>3.9999999999999758E-4</c:v>
                </c:pt>
                <c:pt idx="1792">
                  <c:v>3.0000000000000165E-4</c:v>
                </c:pt>
                <c:pt idx="1793">
                  <c:v>3.0000000000000165E-4</c:v>
                </c:pt>
                <c:pt idx="1794">
                  <c:v>3.0000000000000165E-4</c:v>
                </c:pt>
                <c:pt idx="1795">
                  <c:v>2.9999999999999472E-4</c:v>
                </c:pt>
                <c:pt idx="1796">
                  <c:v>3.0000000000000165E-4</c:v>
                </c:pt>
                <c:pt idx="1797">
                  <c:v>4.0000000000000452E-4</c:v>
                </c:pt>
                <c:pt idx="1798">
                  <c:v>5.0000000000000044E-4</c:v>
                </c:pt>
                <c:pt idx="1799">
                  <c:v>5.0000000000000044E-4</c:v>
                </c:pt>
                <c:pt idx="1800">
                  <c:v>5.0000000000000044E-4</c:v>
                </c:pt>
                <c:pt idx="1801">
                  <c:v>5.0000000000000044E-4</c:v>
                </c:pt>
                <c:pt idx="1802">
                  <c:v>5.9999999999999637E-4</c:v>
                </c:pt>
                <c:pt idx="1803">
                  <c:v>6.9999999999999923E-4</c:v>
                </c:pt>
                <c:pt idx="1804">
                  <c:v>7.0000000000000617E-4</c:v>
                </c:pt>
                <c:pt idx="1805">
                  <c:v>6.9999999999999923E-4</c:v>
                </c:pt>
                <c:pt idx="1806">
                  <c:v>6.9999999999999923E-4</c:v>
                </c:pt>
                <c:pt idx="1807">
                  <c:v>7.9999999999999516E-4</c:v>
                </c:pt>
                <c:pt idx="1808">
                  <c:v>6.9999999999999923E-4</c:v>
                </c:pt>
                <c:pt idx="1809">
                  <c:v>8.000000000000021E-4</c:v>
                </c:pt>
                <c:pt idx="1810">
                  <c:v>8.000000000000021E-4</c:v>
                </c:pt>
                <c:pt idx="1811">
                  <c:v>6.9999999999999923E-4</c:v>
                </c:pt>
                <c:pt idx="1812">
                  <c:v>6.9999999999999923E-4</c:v>
                </c:pt>
                <c:pt idx="1813">
                  <c:v>7.0000000000000617E-4</c:v>
                </c:pt>
                <c:pt idx="1814">
                  <c:v>6.9999999999999923E-4</c:v>
                </c:pt>
                <c:pt idx="1815">
                  <c:v>6.9999999999999923E-4</c:v>
                </c:pt>
                <c:pt idx="1816">
                  <c:v>6.9999999999999923E-4</c:v>
                </c:pt>
                <c:pt idx="1817">
                  <c:v>6.9999999999999923E-4</c:v>
                </c:pt>
                <c:pt idx="1818">
                  <c:v>6.9999999999999923E-4</c:v>
                </c:pt>
                <c:pt idx="1819">
                  <c:v>6.9999999999999923E-4</c:v>
                </c:pt>
                <c:pt idx="1820">
                  <c:v>6.9999999999999923E-4</c:v>
                </c:pt>
                <c:pt idx="1821">
                  <c:v>6.9999999999999923E-4</c:v>
                </c:pt>
                <c:pt idx="1822">
                  <c:v>6.0000000000000331E-4</c:v>
                </c:pt>
                <c:pt idx="1823">
                  <c:v>6.0000000000000331E-4</c:v>
                </c:pt>
                <c:pt idx="1824">
                  <c:v>5.9999999999999637E-4</c:v>
                </c:pt>
                <c:pt idx="1825">
                  <c:v>5.9999999999999637E-4</c:v>
                </c:pt>
                <c:pt idx="1826">
                  <c:v>5.9999999999999637E-4</c:v>
                </c:pt>
                <c:pt idx="1827">
                  <c:v>6.0000000000000331E-4</c:v>
                </c:pt>
                <c:pt idx="1828">
                  <c:v>5.9999999999999637E-4</c:v>
                </c:pt>
                <c:pt idx="1829">
                  <c:v>5.0000000000000044E-4</c:v>
                </c:pt>
                <c:pt idx="1830">
                  <c:v>6.0000000000000331E-4</c:v>
                </c:pt>
                <c:pt idx="1831">
                  <c:v>6.0000000000000331E-4</c:v>
                </c:pt>
                <c:pt idx="1832">
                  <c:v>6.0000000000000331E-4</c:v>
                </c:pt>
                <c:pt idx="1833">
                  <c:v>5.9999999999999637E-4</c:v>
                </c:pt>
                <c:pt idx="1834">
                  <c:v>5.9999999999999637E-4</c:v>
                </c:pt>
                <c:pt idx="1835">
                  <c:v>6.0000000000000331E-4</c:v>
                </c:pt>
                <c:pt idx="1836">
                  <c:v>6.0000000000000331E-4</c:v>
                </c:pt>
                <c:pt idx="1837">
                  <c:v>5.9999999999999637E-4</c:v>
                </c:pt>
                <c:pt idx="1838">
                  <c:v>5.0000000000000044E-4</c:v>
                </c:pt>
                <c:pt idx="1839">
                  <c:v>5.0000000000000044E-4</c:v>
                </c:pt>
                <c:pt idx="1840">
                  <c:v>5.0000000000000738E-4</c:v>
                </c:pt>
                <c:pt idx="1841">
                  <c:v>5.0000000000000044E-4</c:v>
                </c:pt>
                <c:pt idx="1842">
                  <c:v>5.0000000000000044E-4</c:v>
                </c:pt>
                <c:pt idx="1843">
                  <c:v>4.0000000000000452E-4</c:v>
                </c:pt>
                <c:pt idx="1844">
                  <c:v>4.0000000000000452E-4</c:v>
                </c:pt>
                <c:pt idx="1845">
                  <c:v>3.9999999999999758E-4</c:v>
                </c:pt>
                <c:pt idx="1846">
                  <c:v>3.9999999999999758E-4</c:v>
                </c:pt>
                <c:pt idx="1847">
                  <c:v>3.9999999999999758E-4</c:v>
                </c:pt>
                <c:pt idx="1848">
                  <c:v>4.0000000000000452E-4</c:v>
                </c:pt>
                <c:pt idx="1849">
                  <c:v>4.0000000000000452E-4</c:v>
                </c:pt>
                <c:pt idx="1850">
                  <c:v>3.9999999999999758E-4</c:v>
                </c:pt>
                <c:pt idx="1851">
                  <c:v>4.0000000000000452E-4</c:v>
                </c:pt>
                <c:pt idx="1852">
                  <c:v>3.9999999999999758E-4</c:v>
                </c:pt>
                <c:pt idx="1853">
                  <c:v>4.0000000000000452E-4</c:v>
                </c:pt>
                <c:pt idx="1854">
                  <c:v>3.9999999999999758E-4</c:v>
                </c:pt>
                <c:pt idx="1855">
                  <c:v>3.0000000000000165E-4</c:v>
                </c:pt>
                <c:pt idx="1856">
                  <c:v>3.0000000000000165E-4</c:v>
                </c:pt>
                <c:pt idx="1857">
                  <c:v>3.9999999999999758E-4</c:v>
                </c:pt>
                <c:pt idx="1858">
                  <c:v>3.0000000000000165E-4</c:v>
                </c:pt>
                <c:pt idx="1859">
                  <c:v>3.9999999999999758E-4</c:v>
                </c:pt>
                <c:pt idx="1860">
                  <c:v>3.9999999999999758E-4</c:v>
                </c:pt>
                <c:pt idx="1861">
                  <c:v>2.9999999999999472E-4</c:v>
                </c:pt>
                <c:pt idx="1862">
                  <c:v>3.9999999999999758E-4</c:v>
                </c:pt>
                <c:pt idx="1863">
                  <c:v>4.0000000000000452E-4</c:v>
                </c:pt>
                <c:pt idx="1864">
                  <c:v>4.0000000000000452E-4</c:v>
                </c:pt>
                <c:pt idx="1865">
                  <c:v>3.9999999999999758E-4</c:v>
                </c:pt>
                <c:pt idx="1866">
                  <c:v>4.0000000000000452E-4</c:v>
                </c:pt>
                <c:pt idx="1867">
                  <c:v>3.9999999999999758E-4</c:v>
                </c:pt>
                <c:pt idx="1868">
                  <c:v>3.9999999999999758E-4</c:v>
                </c:pt>
                <c:pt idx="1869">
                  <c:v>3.9999999999999758E-4</c:v>
                </c:pt>
                <c:pt idx="1870">
                  <c:v>3.9999999999999758E-4</c:v>
                </c:pt>
                <c:pt idx="1871">
                  <c:v>5.0000000000000044E-4</c:v>
                </c:pt>
                <c:pt idx="1872">
                  <c:v>5.0000000000000044E-4</c:v>
                </c:pt>
                <c:pt idx="1873">
                  <c:v>5.0000000000000044E-4</c:v>
                </c:pt>
                <c:pt idx="1874">
                  <c:v>3.9999999999999758E-4</c:v>
                </c:pt>
                <c:pt idx="1875">
                  <c:v>5.0000000000000044E-4</c:v>
                </c:pt>
                <c:pt idx="1876">
                  <c:v>5.0000000000000044E-4</c:v>
                </c:pt>
                <c:pt idx="1877">
                  <c:v>5.0000000000000044E-4</c:v>
                </c:pt>
                <c:pt idx="1878">
                  <c:v>5.0000000000000044E-4</c:v>
                </c:pt>
                <c:pt idx="1879">
                  <c:v>5.0000000000000044E-4</c:v>
                </c:pt>
                <c:pt idx="1880">
                  <c:v>5.0000000000000044E-4</c:v>
                </c:pt>
                <c:pt idx="1881">
                  <c:v>5.0000000000000044E-4</c:v>
                </c:pt>
                <c:pt idx="1882">
                  <c:v>4.9999999999999351E-4</c:v>
                </c:pt>
                <c:pt idx="1883">
                  <c:v>5.0000000000000044E-4</c:v>
                </c:pt>
                <c:pt idx="1884">
                  <c:v>5.0000000000000044E-4</c:v>
                </c:pt>
                <c:pt idx="1885">
                  <c:v>5.9999999999999637E-4</c:v>
                </c:pt>
                <c:pt idx="1886">
                  <c:v>6.0000000000000331E-4</c:v>
                </c:pt>
                <c:pt idx="1887">
                  <c:v>6.0000000000000331E-4</c:v>
                </c:pt>
                <c:pt idx="1888">
                  <c:v>5.0000000000000044E-4</c:v>
                </c:pt>
                <c:pt idx="1889">
                  <c:v>5.0000000000000738E-4</c:v>
                </c:pt>
                <c:pt idx="1890">
                  <c:v>5.0000000000000044E-4</c:v>
                </c:pt>
                <c:pt idx="1891">
                  <c:v>5.9999999999999637E-4</c:v>
                </c:pt>
                <c:pt idx="1892">
                  <c:v>6.0000000000000331E-4</c:v>
                </c:pt>
                <c:pt idx="1893">
                  <c:v>5.9999999999999637E-4</c:v>
                </c:pt>
                <c:pt idx="1894">
                  <c:v>6.0000000000000331E-4</c:v>
                </c:pt>
                <c:pt idx="1895">
                  <c:v>5.9999999999999637E-4</c:v>
                </c:pt>
                <c:pt idx="1896">
                  <c:v>5.9999999999999637E-4</c:v>
                </c:pt>
                <c:pt idx="1897">
                  <c:v>6.0000000000000331E-4</c:v>
                </c:pt>
                <c:pt idx="1898">
                  <c:v>6.0000000000000331E-4</c:v>
                </c:pt>
                <c:pt idx="1899">
                  <c:v>6.0000000000000331E-4</c:v>
                </c:pt>
                <c:pt idx="1900">
                  <c:v>5.9999999999999637E-4</c:v>
                </c:pt>
                <c:pt idx="1901">
                  <c:v>5.9999999999999637E-4</c:v>
                </c:pt>
                <c:pt idx="1902">
                  <c:v>5.9999999999999637E-4</c:v>
                </c:pt>
                <c:pt idx="1903">
                  <c:v>6.0000000000000331E-4</c:v>
                </c:pt>
                <c:pt idx="1904">
                  <c:v>6.0000000000000331E-4</c:v>
                </c:pt>
                <c:pt idx="1905">
                  <c:v>5.9999999999999637E-4</c:v>
                </c:pt>
                <c:pt idx="1906">
                  <c:v>5.9999999999999637E-4</c:v>
                </c:pt>
                <c:pt idx="1907">
                  <c:v>6.0000000000000331E-4</c:v>
                </c:pt>
                <c:pt idx="1908">
                  <c:v>5.9999999999999637E-4</c:v>
                </c:pt>
                <c:pt idx="1909">
                  <c:v>6.0000000000000331E-4</c:v>
                </c:pt>
                <c:pt idx="1910">
                  <c:v>5.9999999999999637E-4</c:v>
                </c:pt>
                <c:pt idx="1911">
                  <c:v>7.0000000000000617E-4</c:v>
                </c:pt>
                <c:pt idx="1912">
                  <c:v>6.0000000000000331E-4</c:v>
                </c:pt>
                <c:pt idx="1913">
                  <c:v>6.0000000000000331E-4</c:v>
                </c:pt>
                <c:pt idx="1914">
                  <c:v>4.9999999999999351E-4</c:v>
                </c:pt>
                <c:pt idx="1915">
                  <c:v>5.0000000000000044E-4</c:v>
                </c:pt>
                <c:pt idx="1916">
                  <c:v>5.0000000000000044E-4</c:v>
                </c:pt>
                <c:pt idx="1917">
                  <c:v>4.9999999999999351E-4</c:v>
                </c:pt>
                <c:pt idx="1918">
                  <c:v>5.9999999999999637E-4</c:v>
                </c:pt>
                <c:pt idx="1919">
                  <c:v>6.0000000000000331E-4</c:v>
                </c:pt>
                <c:pt idx="1920">
                  <c:v>6.0000000000000331E-4</c:v>
                </c:pt>
                <c:pt idx="1921">
                  <c:v>6.0000000000000331E-4</c:v>
                </c:pt>
                <c:pt idx="1922">
                  <c:v>5.9999999999999637E-4</c:v>
                </c:pt>
                <c:pt idx="1923">
                  <c:v>5.0000000000000044E-4</c:v>
                </c:pt>
                <c:pt idx="1924">
                  <c:v>6.0000000000000331E-4</c:v>
                </c:pt>
                <c:pt idx="1925">
                  <c:v>5.9999999999999637E-4</c:v>
                </c:pt>
                <c:pt idx="1926">
                  <c:v>5.9999999999999637E-4</c:v>
                </c:pt>
                <c:pt idx="1927">
                  <c:v>5.9999999999999637E-4</c:v>
                </c:pt>
                <c:pt idx="1928">
                  <c:v>5.9999999999999637E-4</c:v>
                </c:pt>
                <c:pt idx="1929">
                  <c:v>6.0000000000000331E-4</c:v>
                </c:pt>
                <c:pt idx="1930">
                  <c:v>5.9999999999999637E-4</c:v>
                </c:pt>
                <c:pt idx="1931">
                  <c:v>5.9999999999999637E-4</c:v>
                </c:pt>
                <c:pt idx="1932">
                  <c:v>5.9999999999999637E-4</c:v>
                </c:pt>
                <c:pt idx="1933">
                  <c:v>7.0000000000000617E-4</c:v>
                </c:pt>
                <c:pt idx="1934">
                  <c:v>6.999999999999923E-4</c:v>
                </c:pt>
                <c:pt idx="1935">
                  <c:v>7.0000000000000617E-4</c:v>
                </c:pt>
                <c:pt idx="1936">
                  <c:v>6.9999999999999923E-4</c:v>
                </c:pt>
                <c:pt idx="1937">
                  <c:v>6.9999999999999923E-4</c:v>
                </c:pt>
                <c:pt idx="1938">
                  <c:v>6.999999999999923E-4</c:v>
                </c:pt>
                <c:pt idx="1939">
                  <c:v>7.9999999999999516E-4</c:v>
                </c:pt>
                <c:pt idx="1940">
                  <c:v>8.000000000000021E-4</c:v>
                </c:pt>
                <c:pt idx="1941">
                  <c:v>6.9999999999999923E-4</c:v>
                </c:pt>
                <c:pt idx="1942">
                  <c:v>6.9999999999999923E-4</c:v>
                </c:pt>
                <c:pt idx="1943">
                  <c:v>7.0000000000000617E-4</c:v>
                </c:pt>
                <c:pt idx="1944">
                  <c:v>6.9999999999999923E-4</c:v>
                </c:pt>
                <c:pt idx="1945">
                  <c:v>8.000000000000021E-4</c:v>
                </c:pt>
                <c:pt idx="1946">
                  <c:v>6.999999999999923E-4</c:v>
                </c:pt>
                <c:pt idx="1947">
                  <c:v>6.999999999999923E-4</c:v>
                </c:pt>
                <c:pt idx="1948">
                  <c:v>6.9999999999999923E-4</c:v>
                </c:pt>
                <c:pt idx="1949">
                  <c:v>6.9999999999999923E-4</c:v>
                </c:pt>
                <c:pt idx="1950">
                  <c:v>5.9999999999999637E-4</c:v>
                </c:pt>
                <c:pt idx="1951">
                  <c:v>5.9999999999999637E-4</c:v>
                </c:pt>
                <c:pt idx="1952">
                  <c:v>5.9999999999999637E-4</c:v>
                </c:pt>
                <c:pt idx="1953">
                  <c:v>5.9999999999999637E-4</c:v>
                </c:pt>
                <c:pt idx="1954">
                  <c:v>4.9999999999999351E-4</c:v>
                </c:pt>
                <c:pt idx="1955">
                  <c:v>6.0000000000000331E-4</c:v>
                </c:pt>
                <c:pt idx="1956">
                  <c:v>5.9999999999999637E-4</c:v>
                </c:pt>
                <c:pt idx="1957">
                  <c:v>4.9999999999999351E-4</c:v>
                </c:pt>
                <c:pt idx="1958">
                  <c:v>5.0000000000000044E-4</c:v>
                </c:pt>
                <c:pt idx="1959">
                  <c:v>6.0000000000000331E-4</c:v>
                </c:pt>
                <c:pt idx="1960">
                  <c:v>5.0000000000000044E-4</c:v>
                </c:pt>
                <c:pt idx="1961">
                  <c:v>4.9999999999999351E-4</c:v>
                </c:pt>
                <c:pt idx="1962">
                  <c:v>5.0000000000000044E-4</c:v>
                </c:pt>
                <c:pt idx="1963">
                  <c:v>5.9999999999999637E-4</c:v>
                </c:pt>
                <c:pt idx="1964">
                  <c:v>5.9999999999999637E-4</c:v>
                </c:pt>
                <c:pt idx="1965">
                  <c:v>5.9999999999999637E-4</c:v>
                </c:pt>
                <c:pt idx="1966">
                  <c:v>6.0000000000000331E-4</c:v>
                </c:pt>
                <c:pt idx="1967">
                  <c:v>6.0000000000000331E-4</c:v>
                </c:pt>
                <c:pt idx="1968">
                  <c:v>6.0000000000000331E-4</c:v>
                </c:pt>
                <c:pt idx="1969">
                  <c:v>5.9999999999999637E-4</c:v>
                </c:pt>
                <c:pt idx="1970">
                  <c:v>6.0000000000000331E-4</c:v>
                </c:pt>
                <c:pt idx="1971">
                  <c:v>6.0000000000000331E-4</c:v>
                </c:pt>
                <c:pt idx="1972">
                  <c:v>5.9999999999999637E-4</c:v>
                </c:pt>
                <c:pt idx="1973">
                  <c:v>6.999999999999923E-4</c:v>
                </c:pt>
                <c:pt idx="1974">
                  <c:v>6.9999999999999923E-4</c:v>
                </c:pt>
                <c:pt idx="1975">
                  <c:v>6.999999999999923E-4</c:v>
                </c:pt>
                <c:pt idx="1976">
                  <c:v>6.9999999999999923E-4</c:v>
                </c:pt>
                <c:pt idx="1977">
                  <c:v>8.000000000000021E-4</c:v>
                </c:pt>
                <c:pt idx="1978">
                  <c:v>6.9999999999999923E-4</c:v>
                </c:pt>
                <c:pt idx="1979">
                  <c:v>7.0000000000000617E-4</c:v>
                </c:pt>
                <c:pt idx="1980">
                  <c:v>6.9999999999999923E-4</c:v>
                </c:pt>
                <c:pt idx="1981">
                  <c:v>6.9999999999999923E-4</c:v>
                </c:pt>
                <c:pt idx="1982">
                  <c:v>6.9999999999999923E-4</c:v>
                </c:pt>
                <c:pt idx="1983">
                  <c:v>8.000000000000021E-4</c:v>
                </c:pt>
                <c:pt idx="1984">
                  <c:v>7.9999999999999516E-4</c:v>
                </c:pt>
                <c:pt idx="1985">
                  <c:v>7.9999999999999516E-4</c:v>
                </c:pt>
                <c:pt idx="1986">
                  <c:v>6.9999999999999923E-4</c:v>
                </c:pt>
                <c:pt idx="1987">
                  <c:v>6.9999999999999923E-4</c:v>
                </c:pt>
                <c:pt idx="1988">
                  <c:v>7.0000000000000617E-4</c:v>
                </c:pt>
                <c:pt idx="1989">
                  <c:v>6.999999999999923E-4</c:v>
                </c:pt>
                <c:pt idx="1990">
                  <c:v>7.0000000000000617E-4</c:v>
                </c:pt>
                <c:pt idx="1991">
                  <c:v>6.9999999999999923E-4</c:v>
                </c:pt>
                <c:pt idx="1992">
                  <c:v>6.9999999999999923E-4</c:v>
                </c:pt>
                <c:pt idx="1993">
                  <c:v>6.9999999999999923E-4</c:v>
                </c:pt>
                <c:pt idx="1994">
                  <c:v>6.9999999999999923E-4</c:v>
                </c:pt>
                <c:pt idx="1995">
                  <c:v>6.9999999999999923E-4</c:v>
                </c:pt>
                <c:pt idx="1996">
                  <c:v>6.9999999999999923E-4</c:v>
                </c:pt>
                <c:pt idx="1997">
                  <c:v>6.9999999999999923E-4</c:v>
                </c:pt>
                <c:pt idx="1998">
                  <c:v>7.9999999999999516E-4</c:v>
                </c:pt>
                <c:pt idx="1999">
                  <c:v>7.9999999999999516E-4</c:v>
                </c:pt>
                <c:pt idx="2000">
                  <c:v>8.9999999999999802E-4</c:v>
                </c:pt>
                <c:pt idx="2001">
                  <c:v>8.9999999999999802E-4</c:v>
                </c:pt>
                <c:pt idx="2002">
                  <c:v>7.9999999999999516E-4</c:v>
                </c:pt>
                <c:pt idx="2003">
                  <c:v>8.9999999999999802E-4</c:v>
                </c:pt>
                <c:pt idx="2004">
                  <c:v>8.9999999999999108E-4</c:v>
                </c:pt>
                <c:pt idx="2005">
                  <c:v>8.9999999999999802E-4</c:v>
                </c:pt>
                <c:pt idx="2006">
                  <c:v>1.0000000000000078E-3</c:v>
                </c:pt>
                <c:pt idx="2007">
                  <c:v>1.0000000000000009E-3</c:v>
                </c:pt>
                <c:pt idx="2008">
                  <c:v>1.1000000000000038E-3</c:v>
                </c:pt>
                <c:pt idx="2009">
                  <c:v>1.1000000000000038E-3</c:v>
                </c:pt>
                <c:pt idx="2010">
                  <c:v>9.9999999999999395E-4</c:v>
                </c:pt>
                <c:pt idx="2011">
                  <c:v>9.9999999999999395E-4</c:v>
                </c:pt>
                <c:pt idx="2012">
                  <c:v>8.9999999999999802E-4</c:v>
                </c:pt>
                <c:pt idx="2013">
                  <c:v>8.9999999999999802E-4</c:v>
                </c:pt>
                <c:pt idx="2014">
                  <c:v>9.0000000000000496E-4</c:v>
                </c:pt>
                <c:pt idx="2015">
                  <c:v>9.9999999999999395E-4</c:v>
                </c:pt>
                <c:pt idx="2016">
                  <c:v>1.0000000000000078E-3</c:v>
                </c:pt>
                <c:pt idx="2017">
                  <c:v>9.9999999999999395E-4</c:v>
                </c:pt>
                <c:pt idx="2018">
                  <c:v>1.0000000000000009E-3</c:v>
                </c:pt>
                <c:pt idx="2019">
                  <c:v>1.0000000000000009E-3</c:v>
                </c:pt>
                <c:pt idx="2020">
                  <c:v>9.9999999999999395E-4</c:v>
                </c:pt>
                <c:pt idx="2021">
                  <c:v>1.0000000000000009E-3</c:v>
                </c:pt>
                <c:pt idx="2022">
                  <c:v>1.0999999999999968E-3</c:v>
                </c:pt>
                <c:pt idx="2023">
                  <c:v>1.1999999999999997E-3</c:v>
                </c:pt>
                <c:pt idx="2024">
                  <c:v>1.2000000000000066E-3</c:v>
                </c:pt>
                <c:pt idx="2025">
                  <c:v>1.1999999999999997E-3</c:v>
                </c:pt>
                <c:pt idx="2026">
                  <c:v>1.3000000000000025E-3</c:v>
                </c:pt>
                <c:pt idx="2027">
                  <c:v>1.1999999999999997E-3</c:v>
                </c:pt>
                <c:pt idx="2028">
                  <c:v>1.1999999999999997E-3</c:v>
                </c:pt>
                <c:pt idx="2029">
                  <c:v>1.1999999999999927E-3</c:v>
                </c:pt>
                <c:pt idx="2030">
                  <c:v>1.0000000000000009E-3</c:v>
                </c:pt>
                <c:pt idx="2031">
                  <c:v>1.0000000000000009E-3</c:v>
                </c:pt>
                <c:pt idx="2032">
                  <c:v>1.0000000000000009E-3</c:v>
                </c:pt>
                <c:pt idx="2033">
                  <c:v>1.0000000000000009E-3</c:v>
                </c:pt>
                <c:pt idx="2034">
                  <c:v>1.0000000000000009E-3</c:v>
                </c:pt>
                <c:pt idx="2035">
                  <c:v>1.0000000000000009E-3</c:v>
                </c:pt>
                <c:pt idx="2036">
                  <c:v>9.9999999999999395E-4</c:v>
                </c:pt>
                <c:pt idx="2037">
                  <c:v>9.9999999999999395E-4</c:v>
                </c:pt>
                <c:pt idx="2038">
                  <c:v>1.0000000000000009E-3</c:v>
                </c:pt>
                <c:pt idx="2039">
                  <c:v>1.0000000000000009E-3</c:v>
                </c:pt>
                <c:pt idx="2040">
                  <c:v>1.1000000000000038E-3</c:v>
                </c:pt>
                <c:pt idx="2041">
                  <c:v>1.0999999999999968E-3</c:v>
                </c:pt>
                <c:pt idx="2042">
                  <c:v>1.0999999999999968E-3</c:v>
                </c:pt>
                <c:pt idx="2043">
                  <c:v>1.1999999999999997E-3</c:v>
                </c:pt>
                <c:pt idx="2044">
                  <c:v>1.1999999999999997E-3</c:v>
                </c:pt>
                <c:pt idx="2045">
                  <c:v>1.3000000000000025E-3</c:v>
                </c:pt>
                <c:pt idx="2046">
                  <c:v>1.2999999999999956E-3</c:v>
                </c:pt>
                <c:pt idx="2047">
                  <c:v>1.3000000000000025E-3</c:v>
                </c:pt>
                <c:pt idx="2048">
                  <c:v>1.2999999999999956E-3</c:v>
                </c:pt>
                <c:pt idx="2049">
                  <c:v>1.3999999999999985E-3</c:v>
                </c:pt>
                <c:pt idx="2050">
                  <c:v>1.2999999999999956E-3</c:v>
                </c:pt>
                <c:pt idx="2051">
                  <c:v>1.3999999999999985E-3</c:v>
                </c:pt>
                <c:pt idx="2052">
                  <c:v>1.3999999999999985E-3</c:v>
                </c:pt>
                <c:pt idx="2053">
                  <c:v>1.3999999999999985E-3</c:v>
                </c:pt>
                <c:pt idx="2054">
                  <c:v>1.5000000000000083E-3</c:v>
                </c:pt>
                <c:pt idx="2055">
                  <c:v>1.4000000000000054E-3</c:v>
                </c:pt>
                <c:pt idx="2056">
                  <c:v>1.3999999999999985E-3</c:v>
                </c:pt>
                <c:pt idx="2057">
                  <c:v>1.5000000000000013E-3</c:v>
                </c:pt>
                <c:pt idx="2058">
                  <c:v>1.4000000000000054E-3</c:v>
                </c:pt>
                <c:pt idx="2059">
                  <c:v>1.3999999999999985E-3</c:v>
                </c:pt>
                <c:pt idx="2060">
                  <c:v>1.3999999999999985E-3</c:v>
                </c:pt>
                <c:pt idx="2061">
                  <c:v>1.2999999999999956E-3</c:v>
                </c:pt>
                <c:pt idx="2062">
                  <c:v>1.3000000000000025E-3</c:v>
                </c:pt>
                <c:pt idx="2063">
                  <c:v>1.3999999999999985E-3</c:v>
                </c:pt>
                <c:pt idx="2064">
                  <c:v>1.3999999999999985E-3</c:v>
                </c:pt>
                <c:pt idx="2065">
                  <c:v>1.3000000000000025E-3</c:v>
                </c:pt>
                <c:pt idx="2066">
                  <c:v>1.2999999999999956E-3</c:v>
                </c:pt>
                <c:pt idx="2067">
                  <c:v>1.2999999999999956E-3</c:v>
                </c:pt>
                <c:pt idx="2068">
                  <c:v>1.2999999999999956E-3</c:v>
                </c:pt>
                <c:pt idx="2069">
                  <c:v>1.2999999999999956E-3</c:v>
                </c:pt>
                <c:pt idx="2070">
                  <c:v>1.2999999999999956E-3</c:v>
                </c:pt>
                <c:pt idx="2071">
                  <c:v>1.3000000000000025E-3</c:v>
                </c:pt>
                <c:pt idx="2072">
                  <c:v>1.2999999999999956E-3</c:v>
                </c:pt>
                <c:pt idx="2073">
                  <c:v>1.2999999999999956E-3</c:v>
                </c:pt>
                <c:pt idx="2074">
                  <c:v>1.1000000000000038E-3</c:v>
                </c:pt>
                <c:pt idx="2075">
                  <c:v>1.1000000000000038E-3</c:v>
                </c:pt>
                <c:pt idx="2076">
                  <c:v>1.1999999999999997E-3</c:v>
                </c:pt>
                <c:pt idx="2077">
                  <c:v>1.1000000000000038E-3</c:v>
                </c:pt>
                <c:pt idx="2078">
                  <c:v>1.0999999999999899E-3</c:v>
                </c:pt>
                <c:pt idx="2079">
                  <c:v>1.1000000000000038E-3</c:v>
                </c:pt>
                <c:pt idx="2080">
                  <c:v>1.0000000000000009E-3</c:v>
                </c:pt>
                <c:pt idx="2081">
                  <c:v>1.1000000000000038E-3</c:v>
                </c:pt>
                <c:pt idx="2082">
                  <c:v>1.1000000000000038E-3</c:v>
                </c:pt>
                <c:pt idx="2083">
                  <c:v>1.0999999999999968E-3</c:v>
                </c:pt>
                <c:pt idx="2084">
                  <c:v>1.0999999999999968E-3</c:v>
                </c:pt>
                <c:pt idx="2085">
                  <c:v>1.1999999999999997E-3</c:v>
                </c:pt>
                <c:pt idx="2086">
                  <c:v>1.1999999999999997E-3</c:v>
                </c:pt>
                <c:pt idx="2087">
                  <c:v>1.1999999999999997E-3</c:v>
                </c:pt>
                <c:pt idx="2088">
                  <c:v>1.0999999999999968E-3</c:v>
                </c:pt>
                <c:pt idx="2089">
                  <c:v>1.0999999999999968E-3</c:v>
                </c:pt>
                <c:pt idx="2090">
                  <c:v>1.1000000000000038E-3</c:v>
                </c:pt>
                <c:pt idx="2091">
                  <c:v>1.0000000000000009E-3</c:v>
                </c:pt>
                <c:pt idx="2092">
                  <c:v>1.0999999999999968E-3</c:v>
                </c:pt>
                <c:pt idx="2093">
                  <c:v>1.0000000000000009E-3</c:v>
                </c:pt>
                <c:pt idx="2094">
                  <c:v>9.0000000000000496E-4</c:v>
                </c:pt>
                <c:pt idx="2095">
                  <c:v>8.9999999999999802E-4</c:v>
                </c:pt>
                <c:pt idx="2096">
                  <c:v>8.9999999999999802E-4</c:v>
                </c:pt>
                <c:pt idx="2097">
                  <c:v>8.9999999999999802E-4</c:v>
                </c:pt>
                <c:pt idx="2098">
                  <c:v>9.0000000000000496E-4</c:v>
                </c:pt>
                <c:pt idx="2099">
                  <c:v>7.9999999999999516E-4</c:v>
                </c:pt>
                <c:pt idx="2100">
                  <c:v>8.000000000000021E-4</c:v>
                </c:pt>
                <c:pt idx="2101">
                  <c:v>7.9999999999999516E-4</c:v>
                </c:pt>
                <c:pt idx="2102">
                  <c:v>6.9999999999999923E-4</c:v>
                </c:pt>
                <c:pt idx="2103">
                  <c:v>6.9999999999999923E-4</c:v>
                </c:pt>
                <c:pt idx="2104">
                  <c:v>6.9999999999999923E-4</c:v>
                </c:pt>
                <c:pt idx="2105">
                  <c:v>8.000000000000021E-4</c:v>
                </c:pt>
                <c:pt idx="2106">
                  <c:v>7.0000000000000617E-4</c:v>
                </c:pt>
                <c:pt idx="2107">
                  <c:v>7.0000000000000617E-4</c:v>
                </c:pt>
                <c:pt idx="2108">
                  <c:v>6.9999999999999923E-4</c:v>
                </c:pt>
                <c:pt idx="2109">
                  <c:v>6.9999999999999923E-4</c:v>
                </c:pt>
                <c:pt idx="2110">
                  <c:v>6.9999999999999923E-4</c:v>
                </c:pt>
                <c:pt idx="2111">
                  <c:v>5.9999999999999637E-4</c:v>
                </c:pt>
                <c:pt idx="2112">
                  <c:v>5.9999999999999637E-4</c:v>
                </c:pt>
                <c:pt idx="2113">
                  <c:v>5.9999999999999637E-4</c:v>
                </c:pt>
                <c:pt idx="2114">
                  <c:v>5.9999999999999637E-4</c:v>
                </c:pt>
                <c:pt idx="2115">
                  <c:v>6.0000000000000331E-4</c:v>
                </c:pt>
                <c:pt idx="2116">
                  <c:v>8.000000000000021E-4</c:v>
                </c:pt>
                <c:pt idx="2117">
                  <c:v>6.9999999999999923E-4</c:v>
                </c:pt>
                <c:pt idx="2118">
                  <c:v>7.0000000000000617E-4</c:v>
                </c:pt>
                <c:pt idx="2119">
                  <c:v>6.9999999999999923E-4</c:v>
                </c:pt>
                <c:pt idx="2120">
                  <c:v>6.9999999999999923E-4</c:v>
                </c:pt>
                <c:pt idx="2121">
                  <c:v>6.9999999999999923E-4</c:v>
                </c:pt>
                <c:pt idx="2122">
                  <c:v>6.9999999999999923E-4</c:v>
                </c:pt>
                <c:pt idx="2123">
                  <c:v>6.9999999999999923E-4</c:v>
                </c:pt>
                <c:pt idx="2124">
                  <c:v>6.9999999999999923E-4</c:v>
                </c:pt>
                <c:pt idx="2125">
                  <c:v>6.9999999999999923E-4</c:v>
                </c:pt>
                <c:pt idx="2126">
                  <c:v>5.9999999999999637E-4</c:v>
                </c:pt>
                <c:pt idx="2127">
                  <c:v>6.0000000000000331E-4</c:v>
                </c:pt>
                <c:pt idx="2128">
                  <c:v>6.0000000000000331E-4</c:v>
                </c:pt>
                <c:pt idx="2129">
                  <c:v>5.9999999999999637E-4</c:v>
                </c:pt>
                <c:pt idx="2130">
                  <c:v>5.9999999999999637E-4</c:v>
                </c:pt>
                <c:pt idx="2131">
                  <c:v>5.9999999999999637E-4</c:v>
                </c:pt>
                <c:pt idx="2132">
                  <c:v>6.0000000000000331E-4</c:v>
                </c:pt>
                <c:pt idx="2133">
                  <c:v>5.9999999999999637E-4</c:v>
                </c:pt>
                <c:pt idx="2134">
                  <c:v>5.9999999999999637E-4</c:v>
                </c:pt>
                <c:pt idx="2135">
                  <c:v>6.0000000000000331E-4</c:v>
                </c:pt>
                <c:pt idx="2136">
                  <c:v>5.9999999999999637E-4</c:v>
                </c:pt>
                <c:pt idx="2137">
                  <c:v>6.9999999999999923E-4</c:v>
                </c:pt>
                <c:pt idx="2138">
                  <c:v>6.9999999999999923E-4</c:v>
                </c:pt>
                <c:pt idx="2139">
                  <c:v>7.0000000000000617E-4</c:v>
                </c:pt>
                <c:pt idx="2140">
                  <c:v>7.0000000000000617E-4</c:v>
                </c:pt>
                <c:pt idx="2141">
                  <c:v>6.0000000000000331E-4</c:v>
                </c:pt>
                <c:pt idx="2142">
                  <c:v>6.0000000000000331E-4</c:v>
                </c:pt>
                <c:pt idx="2143">
                  <c:v>6.0000000000000331E-4</c:v>
                </c:pt>
                <c:pt idx="2144">
                  <c:v>6.0000000000000331E-4</c:v>
                </c:pt>
                <c:pt idx="2145">
                  <c:v>6.0000000000000331E-4</c:v>
                </c:pt>
                <c:pt idx="2146">
                  <c:v>5.9999999999999637E-4</c:v>
                </c:pt>
                <c:pt idx="2147">
                  <c:v>5.9999999999999637E-4</c:v>
                </c:pt>
                <c:pt idx="2148">
                  <c:v>5.9999999999999637E-4</c:v>
                </c:pt>
                <c:pt idx="2149">
                  <c:v>5.9999999999999637E-4</c:v>
                </c:pt>
                <c:pt idx="2150">
                  <c:v>6.9999999999999923E-4</c:v>
                </c:pt>
                <c:pt idx="2151">
                  <c:v>6.0000000000000331E-4</c:v>
                </c:pt>
                <c:pt idx="2152">
                  <c:v>6.0000000000000331E-4</c:v>
                </c:pt>
                <c:pt idx="2153">
                  <c:v>6.0000000000000331E-4</c:v>
                </c:pt>
                <c:pt idx="2154">
                  <c:v>6.0000000000000331E-4</c:v>
                </c:pt>
                <c:pt idx="2155">
                  <c:v>6.0000000000000331E-4</c:v>
                </c:pt>
                <c:pt idx="2156">
                  <c:v>5.9999999999999637E-4</c:v>
                </c:pt>
                <c:pt idx="2157">
                  <c:v>4.9999999999999351E-4</c:v>
                </c:pt>
                <c:pt idx="2158">
                  <c:v>6.0000000000000331E-4</c:v>
                </c:pt>
                <c:pt idx="2159">
                  <c:v>4.9999999999999351E-4</c:v>
                </c:pt>
                <c:pt idx="2160">
                  <c:v>3.9999999999999758E-4</c:v>
                </c:pt>
                <c:pt idx="2161">
                  <c:v>3.9999999999999758E-4</c:v>
                </c:pt>
                <c:pt idx="2162">
                  <c:v>3.9999999999999758E-4</c:v>
                </c:pt>
                <c:pt idx="2163">
                  <c:v>3.9999999999999758E-4</c:v>
                </c:pt>
                <c:pt idx="2164">
                  <c:v>3.9999999999999758E-4</c:v>
                </c:pt>
                <c:pt idx="2165">
                  <c:v>3.9999999999999758E-4</c:v>
                </c:pt>
                <c:pt idx="2166">
                  <c:v>3.0000000000000165E-4</c:v>
                </c:pt>
                <c:pt idx="2167">
                  <c:v>4.0000000000000452E-4</c:v>
                </c:pt>
                <c:pt idx="2168">
                  <c:v>5.0000000000000044E-4</c:v>
                </c:pt>
                <c:pt idx="2169">
                  <c:v>4.0000000000000452E-4</c:v>
                </c:pt>
                <c:pt idx="2170">
                  <c:v>5.0000000000000044E-4</c:v>
                </c:pt>
                <c:pt idx="2171">
                  <c:v>5.0000000000000044E-4</c:v>
                </c:pt>
                <c:pt idx="2172">
                  <c:v>5.0000000000000044E-4</c:v>
                </c:pt>
                <c:pt idx="2173">
                  <c:v>5.0000000000000044E-4</c:v>
                </c:pt>
                <c:pt idx="2174">
                  <c:v>5.0000000000000044E-4</c:v>
                </c:pt>
                <c:pt idx="2175">
                  <c:v>5.0000000000000044E-4</c:v>
                </c:pt>
                <c:pt idx="2176">
                  <c:v>5.0000000000000044E-4</c:v>
                </c:pt>
                <c:pt idx="2177">
                  <c:v>6.0000000000000331E-4</c:v>
                </c:pt>
                <c:pt idx="2178">
                  <c:v>6.999999999999923E-4</c:v>
                </c:pt>
                <c:pt idx="2179">
                  <c:v>6.0000000000000331E-4</c:v>
                </c:pt>
                <c:pt idx="2180">
                  <c:v>5.0000000000000044E-4</c:v>
                </c:pt>
                <c:pt idx="2181">
                  <c:v>6.0000000000000331E-4</c:v>
                </c:pt>
                <c:pt idx="2182">
                  <c:v>5.9999999999999637E-4</c:v>
                </c:pt>
                <c:pt idx="2183">
                  <c:v>6.0000000000000331E-4</c:v>
                </c:pt>
                <c:pt idx="2184">
                  <c:v>5.9999999999999637E-4</c:v>
                </c:pt>
                <c:pt idx="2185">
                  <c:v>6.999999999999923E-4</c:v>
                </c:pt>
                <c:pt idx="2186">
                  <c:v>5.9999999999999637E-4</c:v>
                </c:pt>
                <c:pt idx="2187">
                  <c:v>6.9999999999999923E-4</c:v>
                </c:pt>
                <c:pt idx="2188">
                  <c:v>7.0000000000000617E-4</c:v>
                </c:pt>
                <c:pt idx="2189">
                  <c:v>6.9999999999999923E-4</c:v>
                </c:pt>
                <c:pt idx="2190">
                  <c:v>8.000000000000021E-4</c:v>
                </c:pt>
                <c:pt idx="2191">
                  <c:v>7.9999999999999516E-4</c:v>
                </c:pt>
                <c:pt idx="2192">
                  <c:v>6.9999999999999923E-4</c:v>
                </c:pt>
                <c:pt idx="2193">
                  <c:v>6.9999999999999923E-4</c:v>
                </c:pt>
                <c:pt idx="2194">
                  <c:v>7.0000000000000617E-4</c:v>
                </c:pt>
                <c:pt idx="2195">
                  <c:v>6.999999999999923E-4</c:v>
                </c:pt>
                <c:pt idx="2196">
                  <c:v>9.0000000000000496E-4</c:v>
                </c:pt>
                <c:pt idx="2197">
                  <c:v>1.0000000000000009E-3</c:v>
                </c:pt>
                <c:pt idx="2198">
                  <c:v>9.0000000000000496E-4</c:v>
                </c:pt>
                <c:pt idx="2199">
                  <c:v>8.000000000000021E-4</c:v>
                </c:pt>
                <c:pt idx="2200">
                  <c:v>6.9999999999999923E-4</c:v>
                </c:pt>
                <c:pt idx="2201">
                  <c:v>6.9999999999999923E-4</c:v>
                </c:pt>
                <c:pt idx="2202">
                  <c:v>6.9999999999999923E-4</c:v>
                </c:pt>
                <c:pt idx="2203">
                  <c:v>6.0000000000000331E-4</c:v>
                </c:pt>
                <c:pt idx="2204">
                  <c:v>5.0000000000000044E-4</c:v>
                </c:pt>
                <c:pt idx="2205">
                  <c:v>5.0000000000000044E-4</c:v>
                </c:pt>
                <c:pt idx="2206">
                  <c:v>5.0000000000000738E-4</c:v>
                </c:pt>
                <c:pt idx="2207">
                  <c:v>3.9999999999999758E-4</c:v>
                </c:pt>
                <c:pt idx="2208">
                  <c:v>3.9999999999999758E-4</c:v>
                </c:pt>
                <c:pt idx="2209">
                  <c:v>3.9999999999999758E-4</c:v>
                </c:pt>
                <c:pt idx="2210">
                  <c:v>3.9999999999999758E-4</c:v>
                </c:pt>
                <c:pt idx="2211">
                  <c:v>3.9999999999999758E-4</c:v>
                </c:pt>
                <c:pt idx="2212">
                  <c:v>3.0000000000000165E-4</c:v>
                </c:pt>
                <c:pt idx="2213">
                  <c:v>3.0000000000000165E-4</c:v>
                </c:pt>
                <c:pt idx="2214">
                  <c:v>2.9999999999999472E-4</c:v>
                </c:pt>
                <c:pt idx="2215">
                  <c:v>2.0000000000000573E-4</c:v>
                </c:pt>
                <c:pt idx="2216">
                  <c:v>3.0000000000000165E-4</c:v>
                </c:pt>
                <c:pt idx="2217">
                  <c:v>3.0000000000000165E-4</c:v>
                </c:pt>
                <c:pt idx="2218">
                  <c:v>2.9999999999999472E-4</c:v>
                </c:pt>
                <c:pt idx="2219">
                  <c:v>4.0000000000000452E-4</c:v>
                </c:pt>
                <c:pt idx="2220">
                  <c:v>5.0000000000000044E-4</c:v>
                </c:pt>
                <c:pt idx="2221">
                  <c:v>6.0000000000000331E-4</c:v>
                </c:pt>
                <c:pt idx="2222">
                  <c:v>6.0000000000000331E-4</c:v>
                </c:pt>
                <c:pt idx="2223">
                  <c:v>5.9999999999999637E-4</c:v>
                </c:pt>
                <c:pt idx="2224">
                  <c:v>5.9999999999999637E-4</c:v>
                </c:pt>
                <c:pt idx="2225">
                  <c:v>5.0000000000000044E-4</c:v>
                </c:pt>
                <c:pt idx="2226">
                  <c:v>3.9999999999999758E-4</c:v>
                </c:pt>
                <c:pt idx="2227">
                  <c:v>4.0000000000000452E-4</c:v>
                </c:pt>
                <c:pt idx="2228">
                  <c:v>3.9999999999999758E-4</c:v>
                </c:pt>
                <c:pt idx="2229">
                  <c:v>4.0000000000000452E-4</c:v>
                </c:pt>
                <c:pt idx="2230">
                  <c:v>3.9999999999999758E-4</c:v>
                </c:pt>
                <c:pt idx="2231">
                  <c:v>4.0000000000000452E-4</c:v>
                </c:pt>
                <c:pt idx="2232">
                  <c:v>3.9999999999999758E-4</c:v>
                </c:pt>
                <c:pt idx="2233">
                  <c:v>3.9999999999999758E-4</c:v>
                </c:pt>
                <c:pt idx="2234">
                  <c:v>4.0000000000000452E-4</c:v>
                </c:pt>
                <c:pt idx="2235">
                  <c:v>3.9999999999999758E-4</c:v>
                </c:pt>
                <c:pt idx="2236">
                  <c:v>2.9999999999999472E-4</c:v>
                </c:pt>
                <c:pt idx="2237">
                  <c:v>3.0000000000000165E-4</c:v>
                </c:pt>
                <c:pt idx="2238">
                  <c:v>3.0000000000000165E-4</c:v>
                </c:pt>
                <c:pt idx="2239">
                  <c:v>3.0000000000000165E-4</c:v>
                </c:pt>
                <c:pt idx="2240">
                  <c:v>4.0000000000000452E-4</c:v>
                </c:pt>
                <c:pt idx="2241">
                  <c:v>3.9999999999999758E-4</c:v>
                </c:pt>
                <c:pt idx="2242">
                  <c:v>2.9999999999999472E-4</c:v>
                </c:pt>
                <c:pt idx="2243">
                  <c:v>4.0000000000000452E-4</c:v>
                </c:pt>
                <c:pt idx="2244">
                  <c:v>3.9999999999999758E-4</c:v>
                </c:pt>
                <c:pt idx="2245">
                  <c:v>3.9999999999999758E-4</c:v>
                </c:pt>
                <c:pt idx="2246">
                  <c:v>3.9999999999999758E-4</c:v>
                </c:pt>
                <c:pt idx="2247">
                  <c:v>3.9999999999999758E-4</c:v>
                </c:pt>
                <c:pt idx="2248">
                  <c:v>3.0000000000000165E-4</c:v>
                </c:pt>
                <c:pt idx="2249">
                  <c:v>3.0000000000000165E-4</c:v>
                </c:pt>
                <c:pt idx="2250">
                  <c:v>3.0000000000000165E-4</c:v>
                </c:pt>
                <c:pt idx="2251">
                  <c:v>3.0000000000000165E-4</c:v>
                </c:pt>
                <c:pt idx="2252">
                  <c:v>3.0000000000000859E-4</c:v>
                </c:pt>
                <c:pt idx="2253">
                  <c:v>3.0000000000000165E-4</c:v>
                </c:pt>
                <c:pt idx="2254">
                  <c:v>3.0000000000000165E-4</c:v>
                </c:pt>
                <c:pt idx="2255">
                  <c:v>3.0000000000000165E-4</c:v>
                </c:pt>
                <c:pt idx="2256">
                  <c:v>2.9999999999999472E-4</c:v>
                </c:pt>
                <c:pt idx="2257">
                  <c:v>2.0000000000000573E-4</c:v>
                </c:pt>
                <c:pt idx="2258">
                  <c:v>2.0000000000000573E-4</c:v>
                </c:pt>
                <c:pt idx="2259">
                  <c:v>2.0000000000000573E-4</c:v>
                </c:pt>
                <c:pt idx="2260">
                  <c:v>1.9999999999999185E-4</c:v>
                </c:pt>
                <c:pt idx="2261">
                  <c:v>1.0000000000000286E-4</c:v>
                </c:pt>
                <c:pt idx="2262">
                  <c:v>9.9999999999995925E-5</c:v>
                </c:pt>
                <c:pt idx="2263">
                  <c:v>1.0000000000000286E-4</c:v>
                </c:pt>
                <c:pt idx="2264">
                  <c:v>9.9999999999995925E-5</c:v>
                </c:pt>
                <c:pt idx="2265">
                  <c:v>9.9999999999995925E-5</c:v>
                </c:pt>
                <c:pt idx="2266">
                  <c:v>1.0000000000000286E-4</c:v>
                </c:pt>
                <c:pt idx="2267">
                  <c:v>1.0000000000000286E-4</c:v>
                </c:pt>
                <c:pt idx="2268">
                  <c:v>1.0000000000000286E-4</c:v>
                </c:pt>
                <c:pt idx="2269">
                  <c:v>2.0000000000000573E-4</c:v>
                </c:pt>
                <c:pt idx="2270">
                  <c:v>3.0000000000000165E-4</c:v>
                </c:pt>
                <c:pt idx="2271">
                  <c:v>3.0000000000000165E-4</c:v>
                </c:pt>
                <c:pt idx="2272">
                  <c:v>3.0000000000000165E-4</c:v>
                </c:pt>
                <c:pt idx="2273">
                  <c:v>2.9999999999999472E-4</c:v>
                </c:pt>
                <c:pt idx="2274">
                  <c:v>3.0000000000000165E-4</c:v>
                </c:pt>
                <c:pt idx="2275">
                  <c:v>2.9999999999999472E-4</c:v>
                </c:pt>
                <c:pt idx="2276">
                  <c:v>3.9999999999999758E-4</c:v>
                </c:pt>
                <c:pt idx="2277">
                  <c:v>2.9999999999999472E-4</c:v>
                </c:pt>
                <c:pt idx="2278">
                  <c:v>3.0000000000000165E-4</c:v>
                </c:pt>
                <c:pt idx="2279">
                  <c:v>3.0000000000000165E-4</c:v>
                </c:pt>
                <c:pt idx="2280">
                  <c:v>3.0000000000000165E-4</c:v>
                </c:pt>
                <c:pt idx="2281">
                  <c:v>3.0000000000000165E-4</c:v>
                </c:pt>
                <c:pt idx="2282">
                  <c:v>3.0000000000000165E-4</c:v>
                </c:pt>
                <c:pt idx="2283">
                  <c:v>3.0000000000000165E-4</c:v>
                </c:pt>
                <c:pt idx="2284">
                  <c:v>1.9999999999999879E-4</c:v>
                </c:pt>
                <c:pt idx="2285">
                  <c:v>1.9999999999999879E-4</c:v>
                </c:pt>
                <c:pt idx="2286">
                  <c:v>2.9999999999999472E-4</c:v>
                </c:pt>
                <c:pt idx="2287">
                  <c:v>2.9999999999999472E-4</c:v>
                </c:pt>
                <c:pt idx="2288">
                  <c:v>2.9999999999999472E-4</c:v>
                </c:pt>
                <c:pt idx="2289">
                  <c:v>3.9999999999999758E-4</c:v>
                </c:pt>
                <c:pt idx="2290">
                  <c:v>6.0000000000000331E-4</c:v>
                </c:pt>
                <c:pt idx="2291">
                  <c:v>6.9999999999999923E-4</c:v>
                </c:pt>
                <c:pt idx="2292">
                  <c:v>9.0000000000000496E-4</c:v>
                </c:pt>
                <c:pt idx="2293">
                  <c:v>1.0000000000000009E-3</c:v>
                </c:pt>
                <c:pt idx="2294">
                  <c:v>1.1999999999999997E-3</c:v>
                </c:pt>
                <c:pt idx="2295">
                  <c:v>1.1999999999999997E-3</c:v>
                </c:pt>
                <c:pt idx="2296">
                  <c:v>1.1999999999999997E-3</c:v>
                </c:pt>
                <c:pt idx="2297">
                  <c:v>1.1000000000000038E-3</c:v>
                </c:pt>
                <c:pt idx="2298">
                  <c:v>1.1999999999999997E-3</c:v>
                </c:pt>
                <c:pt idx="2299">
                  <c:v>1.1999999999999997E-3</c:v>
                </c:pt>
                <c:pt idx="2300">
                  <c:v>1.1999999999999997E-3</c:v>
                </c:pt>
                <c:pt idx="2301">
                  <c:v>1.1999999999999997E-3</c:v>
                </c:pt>
                <c:pt idx="2302">
                  <c:v>1.2999999999999956E-3</c:v>
                </c:pt>
                <c:pt idx="2303">
                  <c:v>1.1999999999999997E-3</c:v>
                </c:pt>
                <c:pt idx="2304">
                  <c:v>1.3000000000000025E-3</c:v>
                </c:pt>
                <c:pt idx="2305">
                  <c:v>1.1999999999999997E-3</c:v>
                </c:pt>
                <c:pt idx="2306">
                  <c:v>1.1999999999999927E-3</c:v>
                </c:pt>
                <c:pt idx="2307">
                  <c:v>1.3000000000000025E-3</c:v>
                </c:pt>
                <c:pt idx="2308">
                  <c:v>1.1999999999999997E-3</c:v>
                </c:pt>
                <c:pt idx="2309">
                  <c:v>1.3000000000000025E-3</c:v>
                </c:pt>
                <c:pt idx="2310">
                  <c:v>1.3999999999999985E-3</c:v>
                </c:pt>
                <c:pt idx="2311">
                  <c:v>1.1999999999999997E-3</c:v>
                </c:pt>
                <c:pt idx="2312">
                  <c:v>1.3000000000000025E-3</c:v>
                </c:pt>
                <c:pt idx="2313">
                  <c:v>1.2000000000000066E-3</c:v>
                </c:pt>
                <c:pt idx="2314">
                  <c:v>1.1000000000000038E-3</c:v>
                </c:pt>
                <c:pt idx="2315">
                  <c:v>1.0000000000000009E-3</c:v>
                </c:pt>
                <c:pt idx="2316">
                  <c:v>9.9999999999999395E-4</c:v>
                </c:pt>
                <c:pt idx="2317">
                  <c:v>9.0000000000000496E-4</c:v>
                </c:pt>
                <c:pt idx="2318">
                  <c:v>1.0000000000000009E-3</c:v>
                </c:pt>
                <c:pt idx="2319">
                  <c:v>8.9999999999999802E-4</c:v>
                </c:pt>
                <c:pt idx="2320">
                  <c:v>8.000000000000021E-4</c:v>
                </c:pt>
                <c:pt idx="2321">
                  <c:v>6.9999999999999923E-4</c:v>
                </c:pt>
                <c:pt idx="2322">
                  <c:v>5.9999999999999637E-4</c:v>
                </c:pt>
                <c:pt idx="2323">
                  <c:v>5.0000000000000044E-4</c:v>
                </c:pt>
                <c:pt idx="2324">
                  <c:v>5.0000000000000044E-4</c:v>
                </c:pt>
                <c:pt idx="2325">
                  <c:v>5.0000000000000044E-4</c:v>
                </c:pt>
                <c:pt idx="2326">
                  <c:v>3.9999999999999758E-4</c:v>
                </c:pt>
                <c:pt idx="2327">
                  <c:v>3.9999999999999758E-4</c:v>
                </c:pt>
                <c:pt idx="2328">
                  <c:v>3.0000000000000165E-4</c:v>
                </c:pt>
                <c:pt idx="2329">
                  <c:v>1.9999999999999879E-4</c:v>
                </c:pt>
                <c:pt idx="2330">
                  <c:v>1.0000000000000286E-4</c:v>
                </c:pt>
                <c:pt idx="2331">
                  <c:v>0</c:v>
                </c:pt>
                <c:pt idx="2332">
                  <c:v>-9.9999999999995925E-5</c:v>
                </c:pt>
                <c:pt idx="2333">
                  <c:v>-9.9999999999995925E-5</c:v>
                </c:pt>
                <c:pt idx="2334">
                  <c:v>-1.9999999999999879E-4</c:v>
                </c:pt>
                <c:pt idx="2335">
                  <c:v>-3.0000000000000165E-4</c:v>
                </c:pt>
                <c:pt idx="2336">
                  <c:v>-3.0000000000000165E-4</c:v>
                </c:pt>
                <c:pt idx="2337">
                  <c:v>-1.9999999999999879E-4</c:v>
                </c:pt>
                <c:pt idx="2338">
                  <c:v>-3.0000000000000165E-4</c:v>
                </c:pt>
                <c:pt idx="2339">
                  <c:v>-1.9999999999999879E-4</c:v>
                </c:pt>
                <c:pt idx="2340">
                  <c:v>-1.9999999999999879E-4</c:v>
                </c:pt>
                <c:pt idx="2341">
                  <c:v>-2.0000000000000573E-4</c:v>
                </c:pt>
                <c:pt idx="2342">
                  <c:v>-1.9999999999999879E-4</c:v>
                </c:pt>
                <c:pt idx="2343">
                  <c:v>-1.9999999999999879E-4</c:v>
                </c:pt>
                <c:pt idx="2344">
                  <c:v>-2.0000000000000573E-4</c:v>
                </c:pt>
                <c:pt idx="2345">
                  <c:v>-2.0000000000000573E-4</c:v>
                </c:pt>
                <c:pt idx="2346">
                  <c:v>-1.0000000000000286E-4</c:v>
                </c:pt>
                <c:pt idx="2347">
                  <c:v>-9.9999999999995925E-5</c:v>
                </c:pt>
                <c:pt idx="2348">
                  <c:v>-9.9999999999995925E-5</c:v>
                </c:pt>
                <c:pt idx="2349">
                  <c:v>-1.0000000000000286E-4</c:v>
                </c:pt>
                <c:pt idx="2350">
                  <c:v>-1.0000000000000286E-4</c:v>
                </c:pt>
                <c:pt idx="2351">
                  <c:v>-9.9999999999995925E-5</c:v>
                </c:pt>
                <c:pt idx="2352">
                  <c:v>0</c:v>
                </c:pt>
                <c:pt idx="2353">
                  <c:v>-1.0000000000000286E-4</c:v>
                </c:pt>
                <c:pt idx="2354">
                  <c:v>-9.9999999999995925E-5</c:v>
                </c:pt>
                <c:pt idx="2355">
                  <c:v>-1.0000000000000286E-4</c:v>
                </c:pt>
                <c:pt idx="2356">
                  <c:v>-3.0000000000000165E-4</c:v>
                </c:pt>
                <c:pt idx="2357">
                  <c:v>-3.0000000000000165E-4</c:v>
                </c:pt>
                <c:pt idx="2358">
                  <c:v>-3.0000000000000165E-4</c:v>
                </c:pt>
                <c:pt idx="2359">
                  <c:v>-4.0000000000000452E-4</c:v>
                </c:pt>
                <c:pt idx="2360">
                  <c:v>-5.0000000000000738E-4</c:v>
                </c:pt>
                <c:pt idx="2361">
                  <c:v>-4.0000000000000452E-4</c:v>
                </c:pt>
                <c:pt idx="2362">
                  <c:v>-3.9999999999999758E-4</c:v>
                </c:pt>
                <c:pt idx="2363">
                  <c:v>-3.9999999999999758E-4</c:v>
                </c:pt>
                <c:pt idx="2364">
                  <c:v>-5.0000000000000044E-4</c:v>
                </c:pt>
                <c:pt idx="2365">
                  <c:v>-2.9999999999999472E-4</c:v>
                </c:pt>
                <c:pt idx="2366">
                  <c:v>-2.0000000000000573E-4</c:v>
                </c:pt>
                <c:pt idx="2367">
                  <c:v>-1.9999999999999879E-4</c:v>
                </c:pt>
                <c:pt idx="2368">
                  <c:v>-1.0000000000000286E-4</c:v>
                </c:pt>
                <c:pt idx="2369">
                  <c:v>0</c:v>
                </c:pt>
                <c:pt idx="2370">
                  <c:v>-1.0000000000000286E-4</c:v>
                </c:pt>
                <c:pt idx="2371">
                  <c:v>9.9999999999995925E-5</c:v>
                </c:pt>
                <c:pt idx="2372">
                  <c:v>2.0000000000000573E-4</c:v>
                </c:pt>
                <c:pt idx="2373">
                  <c:v>9.9999999999995925E-5</c:v>
                </c:pt>
                <c:pt idx="2374">
                  <c:v>9.9999999999995925E-5</c:v>
                </c:pt>
                <c:pt idx="2375">
                  <c:v>2.0000000000000573E-4</c:v>
                </c:pt>
                <c:pt idx="2376">
                  <c:v>3.0000000000000165E-4</c:v>
                </c:pt>
                <c:pt idx="2377">
                  <c:v>3.0000000000000165E-4</c:v>
                </c:pt>
                <c:pt idx="2378">
                  <c:v>3.9999999999999758E-4</c:v>
                </c:pt>
                <c:pt idx="2379">
                  <c:v>3.0000000000000165E-4</c:v>
                </c:pt>
                <c:pt idx="2380">
                  <c:v>3.9999999999999758E-4</c:v>
                </c:pt>
                <c:pt idx="2381">
                  <c:v>4.0000000000000452E-4</c:v>
                </c:pt>
                <c:pt idx="2382">
                  <c:v>3.0000000000000165E-4</c:v>
                </c:pt>
                <c:pt idx="2383">
                  <c:v>3.0000000000000165E-4</c:v>
                </c:pt>
                <c:pt idx="2384">
                  <c:v>3.0000000000000165E-4</c:v>
                </c:pt>
                <c:pt idx="2385">
                  <c:v>3.0000000000000165E-4</c:v>
                </c:pt>
                <c:pt idx="2386">
                  <c:v>3.0000000000000165E-4</c:v>
                </c:pt>
                <c:pt idx="2387">
                  <c:v>3.0000000000000165E-4</c:v>
                </c:pt>
                <c:pt idx="2388">
                  <c:v>2.9999999999999472E-4</c:v>
                </c:pt>
                <c:pt idx="2389">
                  <c:v>2.9999999999999472E-4</c:v>
                </c:pt>
                <c:pt idx="2390">
                  <c:v>3.0000000000000165E-4</c:v>
                </c:pt>
                <c:pt idx="2391">
                  <c:v>3.0000000000000165E-4</c:v>
                </c:pt>
                <c:pt idx="2392">
                  <c:v>2.9999999999999472E-4</c:v>
                </c:pt>
                <c:pt idx="2393">
                  <c:v>3.9999999999999758E-4</c:v>
                </c:pt>
                <c:pt idx="2394">
                  <c:v>2.9999999999999472E-4</c:v>
                </c:pt>
                <c:pt idx="2395">
                  <c:v>4.0000000000000452E-4</c:v>
                </c:pt>
                <c:pt idx="2396">
                  <c:v>4.0000000000000452E-4</c:v>
                </c:pt>
                <c:pt idx="2397">
                  <c:v>2.9999999999999472E-4</c:v>
                </c:pt>
                <c:pt idx="2398">
                  <c:v>2.9999999999999472E-4</c:v>
                </c:pt>
                <c:pt idx="2399">
                  <c:v>2.9999999999999472E-4</c:v>
                </c:pt>
                <c:pt idx="2400">
                  <c:v>2.0000000000000573E-4</c:v>
                </c:pt>
                <c:pt idx="2401">
                  <c:v>0</c:v>
                </c:pt>
                <c:pt idx="2402">
                  <c:v>1.0000000000000286E-4</c:v>
                </c:pt>
                <c:pt idx="2403">
                  <c:v>9.9999999999995925E-5</c:v>
                </c:pt>
                <c:pt idx="2404">
                  <c:v>9.9999999999995925E-5</c:v>
                </c:pt>
                <c:pt idx="2405">
                  <c:v>2.0000000000000573E-4</c:v>
                </c:pt>
                <c:pt idx="2406">
                  <c:v>1.9999999999999879E-4</c:v>
                </c:pt>
                <c:pt idx="2407">
                  <c:v>2.0000000000000573E-4</c:v>
                </c:pt>
                <c:pt idx="2408">
                  <c:v>0</c:v>
                </c:pt>
                <c:pt idx="2409">
                  <c:v>1.0000000000000286E-4</c:v>
                </c:pt>
                <c:pt idx="2410">
                  <c:v>0</c:v>
                </c:pt>
                <c:pt idx="2411">
                  <c:v>-1.0000000000000286E-4</c:v>
                </c:pt>
                <c:pt idx="2412">
                  <c:v>-1.0000000000000286E-4</c:v>
                </c:pt>
                <c:pt idx="2413">
                  <c:v>0</c:v>
                </c:pt>
                <c:pt idx="2414">
                  <c:v>0</c:v>
                </c:pt>
                <c:pt idx="2415">
                  <c:v>-1.0000000000000286E-4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1.9999999999999879E-4</c:v>
                </c:pt>
                <c:pt idx="2424">
                  <c:v>1.9999999999999879E-4</c:v>
                </c:pt>
                <c:pt idx="2425">
                  <c:v>3.0000000000000165E-4</c:v>
                </c:pt>
                <c:pt idx="2426">
                  <c:v>3.0000000000000165E-4</c:v>
                </c:pt>
                <c:pt idx="2427">
                  <c:v>3.0000000000000165E-4</c:v>
                </c:pt>
                <c:pt idx="2428">
                  <c:v>2.9999999999999472E-4</c:v>
                </c:pt>
                <c:pt idx="2429">
                  <c:v>3.0000000000000165E-4</c:v>
                </c:pt>
                <c:pt idx="2430">
                  <c:v>2.9999999999999472E-4</c:v>
                </c:pt>
                <c:pt idx="2431">
                  <c:v>3.0000000000000165E-4</c:v>
                </c:pt>
                <c:pt idx="2432">
                  <c:v>1.9999999999999879E-4</c:v>
                </c:pt>
                <c:pt idx="2433">
                  <c:v>1.9999999999999879E-4</c:v>
                </c:pt>
                <c:pt idx="2434">
                  <c:v>9.9999999999995925E-5</c:v>
                </c:pt>
                <c:pt idx="2435">
                  <c:v>1.9999999999999879E-4</c:v>
                </c:pt>
                <c:pt idx="2436">
                  <c:v>2.0000000000000573E-4</c:v>
                </c:pt>
                <c:pt idx="2437">
                  <c:v>1.9999999999999879E-4</c:v>
                </c:pt>
                <c:pt idx="2438">
                  <c:v>1.0000000000000286E-4</c:v>
                </c:pt>
                <c:pt idx="2439">
                  <c:v>1.0000000000000286E-4</c:v>
                </c:pt>
                <c:pt idx="2440">
                  <c:v>1.0000000000000286E-4</c:v>
                </c:pt>
                <c:pt idx="2441">
                  <c:v>1.0000000000000286E-4</c:v>
                </c:pt>
                <c:pt idx="2442">
                  <c:v>1.0000000000000286E-4</c:v>
                </c:pt>
                <c:pt idx="2443">
                  <c:v>9.9999999999995925E-5</c:v>
                </c:pt>
                <c:pt idx="2444">
                  <c:v>1.0000000000000286E-4</c:v>
                </c:pt>
                <c:pt idx="2445">
                  <c:v>9.9999999999995925E-5</c:v>
                </c:pt>
                <c:pt idx="2446">
                  <c:v>1.0000000000000286E-4</c:v>
                </c:pt>
                <c:pt idx="2447">
                  <c:v>1.0000000000000286E-4</c:v>
                </c:pt>
                <c:pt idx="2448">
                  <c:v>9.9999999999995925E-5</c:v>
                </c:pt>
                <c:pt idx="2449">
                  <c:v>9.9999999999995925E-5</c:v>
                </c:pt>
                <c:pt idx="2450">
                  <c:v>1.0000000000000286E-4</c:v>
                </c:pt>
                <c:pt idx="2451">
                  <c:v>1.9999999999999879E-4</c:v>
                </c:pt>
                <c:pt idx="2452">
                  <c:v>1.9999999999999879E-4</c:v>
                </c:pt>
                <c:pt idx="2453">
                  <c:v>1.9999999999999879E-4</c:v>
                </c:pt>
                <c:pt idx="2454">
                  <c:v>1.9999999999999879E-4</c:v>
                </c:pt>
                <c:pt idx="2455">
                  <c:v>1.9999999999999879E-4</c:v>
                </c:pt>
                <c:pt idx="2456">
                  <c:v>3.0000000000000165E-4</c:v>
                </c:pt>
                <c:pt idx="2457">
                  <c:v>1.9999999999999879E-4</c:v>
                </c:pt>
                <c:pt idx="2458">
                  <c:v>1.9999999999999879E-4</c:v>
                </c:pt>
                <c:pt idx="2459">
                  <c:v>1.9999999999999879E-4</c:v>
                </c:pt>
                <c:pt idx="2460">
                  <c:v>1.9999999999999879E-4</c:v>
                </c:pt>
                <c:pt idx="2461">
                  <c:v>1.9999999999999185E-4</c:v>
                </c:pt>
                <c:pt idx="2462">
                  <c:v>1.9999999999999879E-4</c:v>
                </c:pt>
                <c:pt idx="2463">
                  <c:v>1.9999999999999879E-4</c:v>
                </c:pt>
                <c:pt idx="2464">
                  <c:v>1.0000000000000286E-4</c:v>
                </c:pt>
                <c:pt idx="2465">
                  <c:v>9.9999999999995925E-5</c:v>
                </c:pt>
                <c:pt idx="2466">
                  <c:v>1.9999999999999879E-4</c:v>
                </c:pt>
                <c:pt idx="2467">
                  <c:v>2.0000000000000573E-4</c:v>
                </c:pt>
                <c:pt idx="2468">
                  <c:v>2.0000000000000573E-4</c:v>
                </c:pt>
                <c:pt idx="2469">
                  <c:v>1.9999999999999879E-4</c:v>
                </c:pt>
                <c:pt idx="2470">
                  <c:v>1.9999999999999879E-4</c:v>
                </c:pt>
                <c:pt idx="2471">
                  <c:v>9.9999999999995925E-5</c:v>
                </c:pt>
                <c:pt idx="2472">
                  <c:v>9.9999999999995925E-5</c:v>
                </c:pt>
                <c:pt idx="2473">
                  <c:v>1.0000000000000286E-4</c:v>
                </c:pt>
                <c:pt idx="2474">
                  <c:v>9.9999999999995925E-5</c:v>
                </c:pt>
                <c:pt idx="2475">
                  <c:v>1.0000000000000286E-4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1.0000000000000286E-4</c:v>
                </c:pt>
                <c:pt idx="2482">
                  <c:v>0</c:v>
                </c:pt>
                <c:pt idx="2483">
                  <c:v>0</c:v>
                </c:pt>
                <c:pt idx="2484">
                  <c:v>1.0000000000000286E-4</c:v>
                </c:pt>
                <c:pt idx="2485">
                  <c:v>1.9999999999999879E-4</c:v>
                </c:pt>
                <c:pt idx="2486">
                  <c:v>1.9999999999999879E-4</c:v>
                </c:pt>
                <c:pt idx="2487">
                  <c:v>1.9999999999999879E-4</c:v>
                </c:pt>
                <c:pt idx="2488">
                  <c:v>2.9999999999999472E-4</c:v>
                </c:pt>
                <c:pt idx="2489">
                  <c:v>3.0000000000000165E-4</c:v>
                </c:pt>
                <c:pt idx="2490">
                  <c:v>3.9999999999999758E-4</c:v>
                </c:pt>
                <c:pt idx="2491">
                  <c:v>3.9999999999999758E-4</c:v>
                </c:pt>
                <c:pt idx="2492">
                  <c:v>5.0000000000000044E-4</c:v>
                </c:pt>
                <c:pt idx="2493">
                  <c:v>5.0000000000000044E-4</c:v>
                </c:pt>
                <c:pt idx="2494">
                  <c:v>5.0000000000000044E-4</c:v>
                </c:pt>
                <c:pt idx="2495">
                  <c:v>5.0000000000000044E-4</c:v>
                </c:pt>
                <c:pt idx="2496">
                  <c:v>5.0000000000000044E-4</c:v>
                </c:pt>
                <c:pt idx="2497">
                  <c:v>3.0000000000000165E-4</c:v>
                </c:pt>
                <c:pt idx="2498">
                  <c:v>1.9999999999999879E-4</c:v>
                </c:pt>
                <c:pt idx="2499">
                  <c:v>1.9999999999999879E-4</c:v>
                </c:pt>
                <c:pt idx="2500">
                  <c:v>1.9999999999999879E-4</c:v>
                </c:pt>
                <c:pt idx="2501">
                  <c:v>3.0000000000000165E-4</c:v>
                </c:pt>
                <c:pt idx="2502">
                  <c:v>3.0000000000000165E-4</c:v>
                </c:pt>
                <c:pt idx="2503">
                  <c:v>4.0000000000000452E-4</c:v>
                </c:pt>
                <c:pt idx="2504">
                  <c:v>4.0000000000000452E-4</c:v>
                </c:pt>
                <c:pt idx="2505">
                  <c:v>3.9999999999999758E-4</c:v>
                </c:pt>
                <c:pt idx="2506">
                  <c:v>3.0000000000000165E-4</c:v>
                </c:pt>
                <c:pt idx="2507">
                  <c:v>3.0000000000000165E-4</c:v>
                </c:pt>
                <c:pt idx="2508">
                  <c:v>1.9999999999999879E-4</c:v>
                </c:pt>
                <c:pt idx="2509">
                  <c:v>1.9999999999999879E-4</c:v>
                </c:pt>
                <c:pt idx="2510">
                  <c:v>1.0000000000000286E-4</c:v>
                </c:pt>
                <c:pt idx="2511">
                  <c:v>9.9999999999995925E-5</c:v>
                </c:pt>
                <c:pt idx="2512">
                  <c:v>9.9999999999995925E-5</c:v>
                </c:pt>
                <c:pt idx="2513">
                  <c:v>1.0000000000000286E-4</c:v>
                </c:pt>
                <c:pt idx="2514">
                  <c:v>1.0000000000000286E-4</c:v>
                </c:pt>
                <c:pt idx="2515">
                  <c:v>1.9999999999999879E-4</c:v>
                </c:pt>
                <c:pt idx="2516">
                  <c:v>1.0000000000000286E-4</c:v>
                </c:pt>
                <c:pt idx="2517">
                  <c:v>1.0000000000000286E-4</c:v>
                </c:pt>
                <c:pt idx="2518">
                  <c:v>1.0000000000000286E-4</c:v>
                </c:pt>
                <c:pt idx="2519">
                  <c:v>1.0000000000000286E-4</c:v>
                </c:pt>
                <c:pt idx="2520">
                  <c:v>1.9999999999999879E-4</c:v>
                </c:pt>
                <c:pt idx="2521">
                  <c:v>1.9999999999999879E-4</c:v>
                </c:pt>
                <c:pt idx="2522">
                  <c:v>1.0000000000000286E-4</c:v>
                </c:pt>
                <c:pt idx="2523">
                  <c:v>9.9999999999995925E-5</c:v>
                </c:pt>
                <c:pt idx="2524">
                  <c:v>9.9999999999995925E-5</c:v>
                </c:pt>
                <c:pt idx="2525">
                  <c:v>1.0000000000000286E-4</c:v>
                </c:pt>
                <c:pt idx="2526">
                  <c:v>9.9999999999995925E-5</c:v>
                </c:pt>
                <c:pt idx="2527">
                  <c:v>1.0000000000000286E-4</c:v>
                </c:pt>
                <c:pt idx="2528">
                  <c:v>9.9999999999995925E-5</c:v>
                </c:pt>
                <c:pt idx="2529">
                  <c:v>1.0000000000000286E-4</c:v>
                </c:pt>
                <c:pt idx="2530">
                  <c:v>1.0000000000000286E-4</c:v>
                </c:pt>
                <c:pt idx="2531">
                  <c:v>1.0000000000000286E-4</c:v>
                </c:pt>
                <c:pt idx="2532">
                  <c:v>9.9999999999995925E-5</c:v>
                </c:pt>
                <c:pt idx="2533">
                  <c:v>9.9999999999995925E-5</c:v>
                </c:pt>
                <c:pt idx="2534">
                  <c:v>1.9999999999999879E-4</c:v>
                </c:pt>
                <c:pt idx="2535">
                  <c:v>1.9999999999999879E-4</c:v>
                </c:pt>
                <c:pt idx="2536">
                  <c:v>1.9999999999999879E-4</c:v>
                </c:pt>
                <c:pt idx="2537">
                  <c:v>1.9999999999999879E-4</c:v>
                </c:pt>
                <c:pt idx="2538">
                  <c:v>1.9999999999999879E-4</c:v>
                </c:pt>
                <c:pt idx="2539">
                  <c:v>1.9999999999999879E-4</c:v>
                </c:pt>
                <c:pt idx="2540">
                  <c:v>1.9999999999999879E-4</c:v>
                </c:pt>
                <c:pt idx="2541">
                  <c:v>1.9999999999999879E-4</c:v>
                </c:pt>
                <c:pt idx="2542">
                  <c:v>1.9999999999999879E-4</c:v>
                </c:pt>
                <c:pt idx="2543">
                  <c:v>1.9999999999999879E-4</c:v>
                </c:pt>
                <c:pt idx="2544">
                  <c:v>1.9999999999999879E-4</c:v>
                </c:pt>
                <c:pt idx="2545">
                  <c:v>1.0000000000000286E-4</c:v>
                </c:pt>
                <c:pt idx="2546">
                  <c:v>9.9999999999995925E-5</c:v>
                </c:pt>
                <c:pt idx="2547">
                  <c:v>1.0000000000000286E-4</c:v>
                </c:pt>
                <c:pt idx="2548">
                  <c:v>1.0000000000000286E-4</c:v>
                </c:pt>
                <c:pt idx="2549">
                  <c:v>1.0000000000000286E-4</c:v>
                </c:pt>
                <c:pt idx="2550">
                  <c:v>9.9999999999995925E-5</c:v>
                </c:pt>
                <c:pt idx="2551">
                  <c:v>9.9999999999995925E-5</c:v>
                </c:pt>
                <c:pt idx="2552">
                  <c:v>9.9999999999995925E-5</c:v>
                </c:pt>
                <c:pt idx="2553">
                  <c:v>0</c:v>
                </c:pt>
                <c:pt idx="2554">
                  <c:v>9.9999999999995925E-5</c:v>
                </c:pt>
                <c:pt idx="2555">
                  <c:v>1.0000000000000286E-4</c:v>
                </c:pt>
                <c:pt idx="2556">
                  <c:v>1.0000000000000286E-4</c:v>
                </c:pt>
                <c:pt idx="2557">
                  <c:v>1.9999999999999879E-4</c:v>
                </c:pt>
                <c:pt idx="2558">
                  <c:v>1.0000000000000286E-4</c:v>
                </c:pt>
                <c:pt idx="2559">
                  <c:v>1.0000000000000286E-4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1.0000000000000286E-4</c:v>
                </c:pt>
                <c:pt idx="2574">
                  <c:v>1.0000000000000286E-4</c:v>
                </c:pt>
                <c:pt idx="2575">
                  <c:v>9.9999999999995925E-5</c:v>
                </c:pt>
                <c:pt idx="2576">
                  <c:v>1.0000000000000286E-4</c:v>
                </c:pt>
                <c:pt idx="2577">
                  <c:v>1.0000000000000286E-4</c:v>
                </c:pt>
                <c:pt idx="2578">
                  <c:v>9.9999999999995925E-5</c:v>
                </c:pt>
                <c:pt idx="2579">
                  <c:v>1.9999999999999879E-4</c:v>
                </c:pt>
                <c:pt idx="2580">
                  <c:v>1.0000000000000286E-4</c:v>
                </c:pt>
                <c:pt idx="2581">
                  <c:v>0</c:v>
                </c:pt>
                <c:pt idx="2582">
                  <c:v>0</c:v>
                </c:pt>
                <c:pt idx="2583">
                  <c:v>9.9999999999995925E-5</c:v>
                </c:pt>
                <c:pt idx="2584">
                  <c:v>9.9999999999995925E-5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9.9999999999995925E-5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-1.0000000000000286E-4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-9.9999999999995925E-5</c:v>
                </c:pt>
                <c:pt idx="2607">
                  <c:v>-9.9999999999995925E-5</c:v>
                </c:pt>
                <c:pt idx="2608">
                  <c:v>-1.0000000000000286E-4</c:v>
                </c:pt>
                <c:pt idx="2609">
                  <c:v>-1.0000000000000286E-4</c:v>
                </c:pt>
                <c:pt idx="2610">
                  <c:v>-1.0000000000000286E-4</c:v>
                </c:pt>
                <c:pt idx="2611">
                  <c:v>-1.0000000000000286E-4</c:v>
                </c:pt>
                <c:pt idx="2612">
                  <c:v>-9.9999999999995925E-5</c:v>
                </c:pt>
                <c:pt idx="2613">
                  <c:v>-1.0000000000000286E-4</c:v>
                </c:pt>
                <c:pt idx="2614">
                  <c:v>-1.0000000000000286E-4</c:v>
                </c:pt>
                <c:pt idx="2615">
                  <c:v>-9.9999999999995925E-5</c:v>
                </c:pt>
                <c:pt idx="2616">
                  <c:v>-9.9999999999995925E-5</c:v>
                </c:pt>
                <c:pt idx="2617">
                  <c:v>-1.0000000000000286E-4</c:v>
                </c:pt>
                <c:pt idx="2618">
                  <c:v>-1.0000000000000286E-4</c:v>
                </c:pt>
                <c:pt idx="2619">
                  <c:v>-2.0000000000000573E-4</c:v>
                </c:pt>
                <c:pt idx="2620">
                  <c:v>-1.0000000000000286E-4</c:v>
                </c:pt>
                <c:pt idx="2621">
                  <c:v>-1.9999999999999879E-4</c:v>
                </c:pt>
                <c:pt idx="2622">
                  <c:v>-1.9999999999999879E-4</c:v>
                </c:pt>
                <c:pt idx="2623">
                  <c:v>-1.9999999999999879E-4</c:v>
                </c:pt>
                <c:pt idx="2624">
                  <c:v>-9.9999999999995925E-5</c:v>
                </c:pt>
                <c:pt idx="2625">
                  <c:v>-1.9999999999999879E-4</c:v>
                </c:pt>
                <c:pt idx="2626">
                  <c:v>-1.9999999999999879E-4</c:v>
                </c:pt>
                <c:pt idx="2627">
                  <c:v>-1.9999999999999879E-4</c:v>
                </c:pt>
                <c:pt idx="2628">
                  <c:v>-9.9999999999995925E-5</c:v>
                </c:pt>
                <c:pt idx="2629">
                  <c:v>-1.0000000000000286E-4</c:v>
                </c:pt>
                <c:pt idx="2630">
                  <c:v>-1.0000000000000286E-4</c:v>
                </c:pt>
                <c:pt idx="2631">
                  <c:v>-9.9999999999995925E-5</c:v>
                </c:pt>
                <c:pt idx="2632">
                  <c:v>-9.9999999999995925E-5</c:v>
                </c:pt>
                <c:pt idx="2633">
                  <c:v>-1.0000000000000286E-4</c:v>
                </c:pt>
                <c:pt idx="2634">
                  <c:v>-9.9999999999995925E-5</c:v>
                </c:pt>
                <c:pt idx="2635">
                  <c:v>-9.9999999999995925E-5</c:v>
                </c:pt>
                <c:pt idx="2636">
                  <c:v>-1.0000000000000286E-4</c:v>
                </c:pt>
                <c:pt idx="2637">
                  <c:v>0</c:v>
                </c:pt>
                <c:pt idx="2638">
                  <c:v>-1.0000000000000286E-4</c:v>
                </c:pt>
                <c:pt idx="2639">
                  <c:v>-1.0000000000000286E-4</c:v>
                </c:pt>
                <c:pt idx="2640">
                  <c:v>-9.9999999999995925E-5</c:v>
                </c:pt>
                <c:pt idx="2641">
                  <c:v>-1.0000000000000286E-4</c:v>
                </c:pt>
                <c:pt idx="2642">
                  <c:v>-9.9999999999995925E-5</c:v>
                </c:pt>
                <c:pt idx="2643">
                  <c:v>-1.0000000000000286E-4</c:v>
                </c:pt>
                <c:pt idx="2644">
                  <c:v>-1.0000000000000286E-4</c:v>
                </c:pt>
                <c:pt idx="2645">
                  <c:v>-1.0000000000000286E-4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-9.9999999999995925E-5</c:v>
                </c:pt>
                <c:pt idx="2652">
                  <c:v>-9.9999999999995925E-5</c:v>
                </c:pt>
                <c:pt idx="2653">
                  <c:v>-1.0000000000000286E-4</c:v>
                </c:pt>
                <c:pt idx="2654">
                  <c:v>-1.0000000000000286E-4</c:v>
                </c:pt>
                <c:pt idx="2655">
                  <c:v>-1.0000000000000286E-4</c:v>
                </c:pt>
                <c:pt idx="2656">
                  <c:v>-9.9999999999995925E-5</c:v>
                </c:pt>
                <c:pt idx="2657">
                  <c:v>-1.0000000000000286E-4</c:v>
                </c:pt>
                <c:pt idx="2658">
                  <c:v>-9.9999999999995925E-5</c:v>
                </c:pt>
                <c:pt idx="2659">
                  <c:v>-1.9999999999999879E-4</c:v>
                </c:pt>
                <c:pt idx="2660">
                  <c:v>-1.9999999999999879E-4</c:v>
                </c:pt>
                <c:pt idx="2661">
                  <c:v>-1.9999999999999879E-4</c:v>
                </c:pt>
                <c:pt idx="2662">
                  <c:v>-1.9999999999999879E-4</c:v>
                </c:pt>
                <c:pt idx="2663">
                  <c:v>-1.9999999999999879E-4</c:v>
                </c:pt>
                <c:pt idx="2664">
                  <c:v>-1.9999999999999879E-4</c:v>
                </c:pt>
                <c:pt idx="2665">
                  <c:v>-2.0000000000000573E-4</c:v>
                </c:pt>
                <c:pt idx="2666">
                  <c:v>-3.0000000000000165E-4</c:v>
                </c:pt>
                <c:pt idx="2667">
                  <c:v>-3.0000000000000165E-4</c:v>
                </c:pt>
                <c:pt idx="2668">
                  <c:v>-3.0000000000000165E-4</c:v>
                </c:pt>
                <c:pt idx="2669">
                  <c:v>-1.9999999999999879E-4</c:v>
                </c:pt>
                <c:pt idx="2670">
                  <c:v>-1.9999999999999879E-4</c:v>
                </c:pt>
                <c:pt idx="2671">
                  <c:v>-1.9999999999999879E-4</c:v>
                </c:pt>
                <c:pt idx="2672">
                  <c:v>-1.0000000000000286E-4</c:v>
                </c:pt>
                <c:pt idx="2673">
                  <c:v>-9.9999999999995925E-5</c:v>
                </c:pt>
                <c:pt idx="2674">
                  <c:v>-9.9999999999995925E-5</c:v>
                </c:pt>
                <c:pt idx="2675">
                  <c:v>0</c:v>
                </c:pt>
                <c:pt idx="2676">
                  <c:v>0</c:v>
                </c:pt>
                <c:pt idx="2677">
                  <c:v>9.9999999999995925E-5</c:v>
                </c:pt>
                <c:pt idx="2678">
                  <c:v>1.0000000000000286E-4</c:v>
                </c:pt>
                <c:pt idx="2679">
                  <c:v>1.0000000000000286E-4</c:v>
                </c:pt>
                <c:pt idx="2680">
                  <c:v>1.9999999999999879E-4</c:v>
                </c:pt>
                <c:pt idx="2681">
                  <c:v>1.9999999999999879E-4</c:v>
                </c:pt>
                <c:pt idx="2682">
                  <c:v>1.9999999999999879E-4</c:v>
                </c:pt>
                <c:pt idx="2683">
                  <c:v>1.9999999999999879E-4</c:v>
                </c:pt>
                <c:pt idx="2684">
                  <c:v>3.0000000000000165E-4</c:v>
                </c:pt>
                <c:pt idx="2685">
                  <c:v>1.9999999999999879E-4</c:v>
                </c:pt>
                <c:pt idx="2686">
                  <c:v>1.9999999999999879E-4</c:v>
                </c:pt>
                <c:pt idx="2687">
                  <c:v>1.9999999999999879E-4</c:v>
                </c:pt>
                <c:pt idx="2688">
                  <c:v>3.0000000000000165E-4</c:v>
                </c:pt>
                <c:pt idx="2689">
                  <c:v>2.0000000000000573E-4</c:v>
                </c:pt>
                <c:pt idx="2690">
                  <c:v>2.9999999999999472E-4</c:v>
                </c:pt>
                <c:pt idx="2691">
                  <c:v>3.0000000000000165E-4</c:v>
                </c:pt>
                <c:pt idx="2692">
                  <c:v>1.9999999999999879E-4</c:v>
                </c:pt>
                <c:pt idx="2693">
                  <c:v>3.0000000000000165E-4</c:v>
                </c:pt>
                <c:pt idx="2694">
                  <c:v>1.9999999999999879E-4</c:v>
                </c:pt>
                <c:pt idx="2695">
                  <c:v>1.9999999999999879E-4</c:v>
                </c:pt>
                <c:pt idx="2696">
                  <c:v>3.0000000000000165E-4</c:v>
                </c:pt>
                <c:pt idx="2697">
                  <c:v>1.9999999999999879E-4</c:v>
                </c:pt>
                <c:pt idx="2698">
                  <c:v>1.9999999999999879E-4</c:v>
                </c:pt>
                <c:pt idx="2699">
                  <c:v>1.9999999999999879E-4</c:v>
                </c:pt>
                <c:pt idx="2700">
                  <c:v>1.9999999999999879E-4</c:v>
                </c:pt>
                <c:pt idx="2701">
                  <c:v>3.0000000000000165E-4</c:v>
                </c:pt>
                <c:pt idx="2702">
                  <c:v>3.0000000000000165E-4</c:v>
                </c:pt>
                <c:pt idx="2703">
                  <c:v>3.0000000000000165E-4</c:v>
                </c:pt>
                <c:pt idx="2704">
                  <c:v>1.9999999999999879E-4</c:v>
                </c:pt>
                <c:pt idx="2705">
                  <c:v>2.0000000000000573E-4</c:v>
                </c:pt>
                <c:pt idx="2706">
                  <c:v>1.9999999999999879E-4</c:v>
                </c:pt>
                <c:pt idx="2707">
                  <c:v>1.9999999999999879E-4</c:v>
                </c:pt>
                <c:pt idx="2708">
                  <c:v>1.0000000000000286E-4</c:v>
                </c:pt>
                <c:pt idx="2709">
                  <c:v>1.0000000000000286E-4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3-4C0E-A10F-6B3A686BED9E}"/>
            </c:ext>
          </c:extLst>
        </c:ser>
        <c:marker val="1"/>
        <c:axId val="538318336"/>
        <c:axId val="538319872"/>
      </c:lineChart>
      <c:dateAx>
        <c:axId val="538318336"/>
        <c:scaling>
          <c:orientation val="minMax"/>
        </c:scaling>
        <c:axPos val="b"/>
        <c:numFmt formatCode="[$-409]mmm\-yy;@" sourceLinked="0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19872"/>
        <c:crosses val="autoZero"/>
        <c:auto val="1"/>
        <c:lblOffset val="100"/>
      </c:dateAx>
      <c:valAx>
        <c:axId val="538319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0%" sourceLinked="0"/>
        <c:maj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18336"/>
        <c:crosses val="autoZero"/>
        <c:crossBetween val="between"/>
      </c:valAx>
      <c:spPr>
        <a:noFill/>
        <a:ln>
          <a:noFill/>
        </a:ln>
        <a:effectLst/>
      </c:spPr>
    </c:plotArea>
    <c:dispBlanksAs val="span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US" sz="1600">
                <a:latin typeface="Arial" pitchFamily="34" charset="0"/>
                <a:cs typeface="Arial" pitchFamily="34" charset="0"/>
              </a:rPr>
              <a:t>Authorized Electric Returns on Equity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(Excludes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Limited Issue Riders)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8.3026006453713247E-2"/>
          <c:y val="0.20234345706787332"/>
          <c:w val="0.8860740321712397"/>
          <c:h val="0.63463488938884816"/>
        </c:manualLayout>
      </c:layout>
      <c:lineChart>
        <c:grouping val="standard"/>
        <c:ser>
          <c:idx val="2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'Elec. Authorized Returns Graph'!$S$4:$S$15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'Elec. Authorized Returns Graph'!$R$4:$R$15</c:f>
              <c:numCache>
                <c:formatCode>0.00%</c:formatCode>
                <c:ptCount val="12"/>
                <c:pt idx="0">
                  <c:v>0.10340000000000001</c:v>
                </c:pt>
                <c:pt idx="1">
                  <c:v>0.1031</c:v>
                </c:pt>
                <c:pt idx="2">
                  <c:v>0.1037</c:v>
                </c:pt>
                <c:pt idx="3">
                  <c:v>0.1052</c:v>
                </c:pt>
                <c:pt idx="4">
                  <c:v>0.10290000000000001</c:v>
                </c:pt>
                <c:pt idx="5">
                  <c:v>0.1019</c:v>
                </c:pt>
                <c:pt idx="6">
                  <c:v>0.10009999999999999</c:v>
                </c:pt>
                <c:pt idx="7">
                  <c:v>9.8100000000000007E-2</c:v>
                </c:pt>
                <c:pt idx="8">
                  <c:v>9.7500000000000003E-2</c:v>
                </c:pt>
                <c:pt idx="9">
                  <c:v>9.6000000000000002E-2</c:v>
                </c:pt>
                <c:pt idx="10">
                  <c:v>9.6000000000000002E-2</c:v>
                </c:pt>
                <c:pt idx="11">
                  <c:v>9.6100000000000005E-2</c:v>
                </c:pt>
              </c:numCache>
            </c:numRef>
          </c:val>
        </c:ser>
        <c:marker val="1"/>
        <c:axId val="529517568"/>
        <c:axId val="529523456"/>
      </c:lineChart>
      <c:catAx>
        <c:axId val="529517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523456"/>
        <c:crosses val="autoZero"/>
        <c:auto val="1"/>
        <c:lblAlgn val="ctr"/>
        <c:lblOffset val="100"/>
      </c:catAx>
      <c:valAx>
        <c:axId val="529523456"/>
        <c:scaling>
          <c:orientation val="minMax"/>
          <c:max val="0.1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51756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US" sz="1600">
                <a:latin typeface="Arial" pitchFamily="34" charset="0"/>
                <a:cs typeface="Arial" pitchFamily="34" charset="0"/>
              </a:rPr>
              <a:t>Authorized Gas Returns on Equity</a:t>
            </a:r>
          </a:p>
        </c:rich>
      </c:tx>
    </c:title>
    <c:plotArea>
      <c:layout>
        <c:manualLayout>
          <c:layoutTarget val="inner"/>
          <c:xMode val="edge"/>
          <c:yMode val="edge"/>
          <c:x val="8.3026006453713247E-2"/>
          <c:y val="0.20234345706787343"/>
          <c:w val="0.8860740321712397"/>
          <c:h val="0.6346348893888486"/>
        </c:manualLayout>
      </c:layout>
      <c:lineChart>
        <c:grouping val="standard"/>
        <c:ser>
          <c:idx val="2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'Gas Authorized Returns Graph'!$S$4:$S$15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'Gas Authorized Returns Graph'!$R$4:$R$15</c:f>
              <c:numCache>
                <c:formatCode>0.00%</c:formatCode>
                <c:ptCount val="12"/>
                <c:pt idx="0">
                  <c:v>0.104</c:v>
                </c:pt>
                <c:pt idx="1">
                  <c:v>0.1022</c:v>
                </c:pt>
                <c:pt idx="2">
                  <c:v>0.10390000000000001</c:v>
                </c:pt>
                <c:pt idx="3">
                  <c:v>0.1022</c:v>
                </c:pt>
                <c:pt idx="4">
                  <c:v>0.10150000000000001</c:v>
                </c:pt>
                <c:pt idx="5">
                  <c:v>9.9199999999999997E-2</c:v>
                </c:pt>
                <c:pt idx="6">
                  <c:v>9.9400000000000002E-2</c:v>
                </c:pt>
                <c:pt idx="7">
                  <c:v>9.6799999999999997E-2</c:v>
                </c:pt>
                <c:pt idx="8">
                  <c:v>9.7799999999999998E-2</c:v>
                </c:pt>
                <c:pt idx="9">
                  <c:v>9.6000000000000002E-2</c:v>
                </c:pt>
                <c:pt idx="10">
                  <c:v>9.5000000000000001E-2</c:v>
                </c:pt>
                <c:pt idx="11">
                  <c:v>9.5000000000000001E-2</c:v>
                </c:pt>
              </c:numCache>
            </c:numRef>
          </c:val>
        </c:ser>
        <c:marker val="1"/>
        <c:axId val="545518336"/>
        <c:axId val="545519872"/>
      </c:lineChart>
      <c:catAx>
        <c:axId val="5455183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519872"/>
        <c:crosses val="autoZero"/>
        <c:auto val="1"/>
        <c:lblAlgn val="ctr"/>
        <c:lblOffset val="100"/>
      </c:catAx>
      <c:valAx>
        <c:axId val="545519872"/>
        <c:scaling>
          <c:orientation val="minMax"/>
          <c:max val="0.1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5183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US" sz="1600">
                <a:latin typeface="Arial" pitchFamily="34" charset="0"/>
                <a:cs typeface="Arial" pitchFamily="34" charset="0"/>
              </a:rPr>
              <a:t>Authorized Returns on Equity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(Excludes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Limited Issue Riders)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8.3026006453713247E-2"/>
          <c:y val="0.20234345706787343"/>
          <c:w val="0.8860740321712397"/>
          <c:h val="0.6346348893888486"/>
        </c:manualLayout>
      </c:layout>
      <c:lineChart>
        <c:grouping val="standard"/>
        <c:ser>
          <c:idx val="2"/>
          <c:order val="0"/>
          <c:tx>
            <c:v>Electric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'Authorized Returns G &amp; E'!$S$4:$S$15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'Authorized Returns G &amp; E'!$R$4:$R$15</c:f>
              <c:numCache>
                <c:formatCode>0.00%</c:formatCode>
                <c:ptCount val="12"/>
                <c:pt idx="0">
                  <c:v>0.10340000000000001</c:v>
                </c:pt>
                <c:pt idx="1">
                  <c:v>0.1031</c:v>
                </c:pt>
                <c:pt idx="2">
                  <c:v>0.1037</c:v>
                </c:pt>
                <c:pt idx="3">
                  <c:v>0.1052</c:v>
                </c:pt>
                <c:pt idx="4">
                  <c:v>0.10290000000000001</c:v>
                </c:pt>
                <c:pt idx="5">
                  <c:v>0.1019</c:v>
                </c:pt>
                <c:pt idx="6">
                  <c:v>0.10009999999999999</c:v>
                </c:pt>
                <c:pt idx="7">
                  <c:v>9.8100000000000007E-2</c:v>
                </c:pt>
                <c:pt idx="8">
                  <c:v>9.7500000000000003E-2</c:v>
                </c:pt>
                <c:pt idx="9">
                  <c:v>9.6000000000000002E-2</c:v>
                </c:pt>
                <c:pt idx="10">
                  <c:v>9.6000000000000002E-2</c:v>
                </c:pt>
                <c:pt idx="11">
                  <c:v>9.6100000000000005E-2</c:v>
                </c:pt>
              </c:numCache>
            </c:numRef>
          </c:val>
        </c:ser>
        <c:ser>
          <c:idx val="0"/>
          <c:order val="1"/>
          <c:tx>
            <c:v>Gas</c:v>
          </c:tx>
          <c:spPr>
            <a:ln>
              <a:prstDash val="sysDash"/>
            </a:ln>
          </c:spPr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'Authorized Returns G &amp; E'!$S$4:$S$15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'Authorized Returns G &amp; E'!$V$4:$V$15</c:f>
              <c:numCache>
                <c:formatCode>0.00%</c:formatCode>
                <c:ptCount val="12"/>
                <c:pt idx="0">
                  <c:v>0.104</c:v>
                </c:pt>
                <c:pt idx="1">
                  <c:v>0.1022</c:v>
                </c:pt>
                <c:pt idx="2">
                  <c:v>0.10390000000000001</c:v>
                </c:pt>
                <c:pt idx="3">
                  <c:v>0.1022</c:v>
                </c:pt>
                <c:pt idx="4">
                  <c:v>0.10150000000000001</c:v>
                </c:pt>
                <c:pt idx="5">
                  <c:v>9.9199999999999997E-2</c:v>
                </c:pt>
                <c:pt idx="6">
                  <c:v>9.9400000000000002E-2</c:v>
                </c:pt>
                <c:pt idx="7">
                  <c:v>9.6799999999999997E-2</c:v>
                </c:pt>
                <c:pt idx="8">
                  <c:v>9.7799999999999998E-2</c:v>
                </c:pt>
                <c:pt idx="9">
                  <c:v>9.6000000000000002E-2</c:v>
                </c:pt>
                <c:pt idx="10">
                  <c:v>9.5000000000000001E-2</c:v>
                </c:pt>
                <c:pt idx="11">
                  <c:v>9.5000000000000001E-2</c:v>
                </c:pt>
              </c:numCache>
            </c:numRef>
          </c:val>
        </c:ser>
        <c:marker val="1"/>
        <c:axId val="545545600"/>
        <c:axId val="545567872"/>
      </c:lineChart>
      <c:catAx>
        <c:axId val="545545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567872"/>
        <c:crosses val="autoZero"/>
        <c:auto val="1"/>
        <c:lblAlgn val="ctr"/>
        <c:lblOffset val="100"/>
      </c:catAx>
      <c:valAx>
        <c:axId val="545567872"/>
        <c:scaling>
          <c:orientation val="minMax"/>
          <c:max val="0.1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545600"/>
        <c:crosses val="autoZero"/>
        <c:crossBetween val="between"/>
      </c:valAx>
    </c:plotArea>
    <c:legend>
      <c:legendPos val="b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145256</xdr:colOff>
      <xdr:row>7</xdr:row>
      <xdr:rowOff>42864</xdr:rowOff>
    </xdr:from>
    <xdr:to>
      <xdr:col>17</xdr:col>
      <xdr:colOff>240506</xdr:colOff>
      <xdr:row>36</xdr:row>
      <xdr:rowOff>66676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642938</xdr:colOff>
      <xdr:row>21</xdr:row>
      <xdr:rowOff>47625</xdr:rowOff>
    </xdr:from>
    <xdr:to>
      <xdr:col>17</xdr:col>
      <xdr:colOff>142875</xdr:colOff>
      <xdr:row>21</xdr:row>
      <xdr:rowOff>47626</xdr:rowOff>
    </xdr:to>
    <xdr:cxnSp macro="">
      <xdr:nvCxnSpPr>
        <xdr:cNvPr id="3" name="Straight Connector 2"/>
        <xdr:cNvCxnSpPr/>
      </xdr:nvCxnSpPr>
      <xdr:spPr bwMode="auto">
        <a:xfrm>
          <a:off x="4071938" y="3552825"/>
          <a:ext cx="7729537" cy="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152400</xdr:rowOff>
    </xdr:from>
    <xdr:to>
      <xdr:col>12</xdr:col>
      <xdr:colOff>457200</xdr:colOff>
      <xdr:row>30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54</xdr:row>
      <xdr:rowOff>2380</xdr:rowOff>
    </xdr:from>
    <xdr:to>
      <xdr:col>15</xdr:col>
      <xdr:colOff>809625</xdr:colOff>
      <xdr:row>73</xdr:row>
      <xdr:rowOff>154780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75</xdr:row>
      <xdr:rowOff>0</xdr:rowOff>
    </xdr:from>
    <xdr:to>
      <xdr:col>3</xdr:col>
      <xdr:colOff>76200</xdr:colOff>
      <xdr:row>75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95325" y="12793980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0.0007</cdr:x>
      <cdr:y>0.0165</cdr:y>
    </cdr:from>
    <cdr:to>
      <cdr:x>1</cdr:x>
      <cdr:y>0.22489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" y="54771"/>
          <a:ext cx="6805612" cy="69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7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325" b="1" i="0" strike="noStrike">
              <a:solidFill>
                <a:srgbClr val="000000"/>
              </a:solidFill>
              <a:latin typeface="Arial"/>
              <a:cs typeface="Arial"/>
            </a:rPr>
            <a:t> Yield Spreads</a:t>
          </a:r>
          <a:endParaRPr lang="en-US" sz="14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Treasury Vs. Corporate   &amp;   Treasury Vs. Utility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106680</xdr:rowOff>
    </xdr:from>
    <xdr:to>
      <xdr:col>11</xdr:col>
      <xdr:colOff>640080</xdr:colOff>
      <xdr:row>31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106680</xdr:rowOff>
    </xdr:from>
    <xdr:to>
      <xdr:col>11</xdr:col>
      <xdr:colOff>633984</xdr:colOff>
      <xdr:row>36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67952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24</xdr:col>
      <xdr:colOff>541917</xdr:colOff>
      <xdr:row>23</xdr:row>
      <xdr:rowOff>159310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0946531-6F4D-471D-AB11-3BE3E72FD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152400</xdr:rowOff>
    </xdr:from>
    <xdr:to>
      <xdr:col>12</xdr:col>
      <xdr:colOff>457200</xdr:colOff>
      <xdr:row>30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152400</xdr:rowOff>
    </xdr:from>
    <xdr:to>
      <xdr:col>12</xdr:col>
      <xdr:colOff>457200</xdr:colOff>
      <xdr:row>30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esearch.stlouisfed.org/fred2/series/DGS30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research.stlouisfed.org/fred2/series/GS20" TargetMode="External"/><Relationship Id="rId1" Type="http://schemas.openxmlformats.org/officeDocument/2006/relationships/hyperlink" Target="https://research.stlouisfed.org/fred2/series/GS3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R49"/>
  <sheetViews>
    <sheetView tabSelected="1" zoomScale="80" zoomScaleNormal="80" zoomScaleSheetLayoutView="70" zoomScalePageLayoutView="70" workbookViewId="0"/>
  </sheetViews>
  <sheetFormatPr defaultColWidth="9" defaultRowHeight="14.25"/>
  <cols>
    <col min="1" max="1" width="9.625" style="1" customWidth="1"/>
    <col min="2" max="2" width="10.25" style="1" customWidth="1"/>
    <col min="3" max="3" width="10.875" style="158" customWidth="1"/>
    <col min="4" max="4" width="10" style="157" customWidth="1"/>
    <col min="5" max="5" width="15.875" style="157" customWidth="1"/>
    <col min="6" max="17" width="9" style="1"/>
    <col min="18" max="18" width="4.25" style="1" customWidth="1"/>
    <col min="19" max="16384" width="9" style="1"/>
  </cols>
  <sheetData>
    <row r="2" spans="1:18" ht="26.25">
      <c r="A2" s="211" t="s">
        <v>159</v>
      </c>
      <c r="B2" s="212"/>
      <c r="C2" s="212"/>
      <c r="D2" s="212"/>
      <c r="E2" s="212"/>
      <c r="F2" s="214" t="str">
        <f>Utility</f>
        <v>Avista Corporation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>
      <c r="A3" s="3"/>
      <c r="B3" s="40"/>
      <c r="C3" s="187"/>
      <c r="E3" s="186"/>
    </row>
    <row r="4" spans="1:18" ht="18">
      <c r="A4" s="213" t="s">
        <v>121</v>
      </c>
      <c r="B4" s="213"/>
      <c r="C4" s="213"/>
      <c r="D4" s="213"/>
      <c r="E4" s="213"/>
    </row>
    <row r="5" spans="1:18" ht="20.25">
      <c r="A5" s="160"/>
      <c r="B5" s="184"/>
      <c r="C5" s="185"/>
      <c r="D5" s="162"/>
      <c r="E5" s="164"/>
      <c r="F5" s="215" t="s">
        <v>129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</row>
    <row r="6" spans="1:18">
      <c r="A6" s="160"/>
      <c r="B6" s="184"/>
      <c r="C6" s="185"/>
      <c r="D6" s="162"/>
      <c r="E6" s="164"/>
    </row>
    <row r="7" spans="1:18" ht="15">
      <c r="A7" s="160"/>
      <c r="B7" s="184"/>
      <c r="C7" s="168"/>
      <c r="D7" s="183"/>
      <c r="E7" s="167"/>
    </row>
    <row r="8" spans="1:18" ht="15">
      <c r="A8" s="182"/>
      <c r="B8" s="98"/>
      <c r="C8" s="168" t="s">
        <v>120</v>
      </c>
      <c r="D8" s="181" t="s">
        <v>119</v>
      </c>
      <c r="E8" s="167" t="s">
        <v>118</v>
      </c>
    </row>
    <row r="9" spans="1:18" ht="15">
      <c r="A9" s="180" t="s">
        <v>10</v>
      </c>
      <c r="B9" s="93" t="s">
        <v>9</v>
      </c>
      <c r="C9" s="179" t="s">
        <v>117</v>
      </c>
      <c r="D9" s="178" t="s">
        <v>116</v>
      </c>
      <c r="E9" s="177" t="s">
        <v>115</v>
      </c>
    </row>
    <row r="10" spans="1:18" ht="15">
      <c r="A10" s="174" t="s">
        <v>5</v>
      </c>
      <c r="B10" s="174" t="s">
        <v>5</v>
      </c>
      <c r="C10" s="176">
        <v>-1</v>
      </c>
      <c r="D10" s="175">
        <v>-2</v>
      </c>
      <c r="E10" s="175">
        <v>-3</v>
      </c>
    </row>
    <row r="11" spans="1:18" ht="15">
      <c r="A11" s="174" t="s">
        <v>5</v>
      </c>
      <c r="B11" s="174" t="s">
        <v>5</v>
      </c>
      <c r="C11" s="168"/>
      <c r="D11" s="167"/>
      <c r="E11" s="167"/>
    </row>
    <row r="12" spans="1:18">
      <c r="A12" s="161">
        <f>MAX($A$11:A11)+1</f>
        <v>1</v>
      </c>
      <c r="B12" s="160">
        <v>1980</v>
      </c>
      <c r="C12" s="171">
        <v>54.42</v>
      </c>
      <c r="D12" s="171">
        <v>83.82</v>
      </c>
      <c r="E12" s="173">
        <f t="shared" ref="E12:E32" si="0">C12/D12</f>
        <v>0.64924838940586982</v>
      </c>
    </row>
    <row r="13" spans="1:18">
      <c r="A13" s="161">
        <f>MAX($A$11:A12)+1</f>
        <v>2</v>
      </c>
      <c r="B13" s="160">
        <v>1981</v>
      </c>
      <c r="C13" s="171">
        <v>57.2</v>
      </c>
      <c r="D13" s="171">
        <v>81.91</v>
      </c>
      <c r="E13" s="173">
        <f t="shared" si="0"/>
        <v>0.69832743254791851</v>
      </c>
    </row>
    <row r="14" spans="1:18">
      <c r="A14" s="161">
        <f>MAX($A$11:A13)+1</f>
        <v>3</v>
      </c>
      <c r="B14" s="160">
        <v>1982</v>
      </c>
      <c r="C14" s="171">
        <v>70.260000000000005</v>
      </c>
      <c r="D14" s="171">
        <v>82.77</v>
      </c>
      <c r="E14" s="173">
        <f t="shared" si="0"/>
        <v>0.84885828198622704</v>
      </c>
    </row>
    <row r="15" spans="1:18">
      <c r="A15" s="161">
        <f>MAX($A$11:A14)+1</f>
        <v>4</v>
      </c>
      <c r="B15" s="160">
        <v>1983</v>
      </c>
      <c r="C15" s="171">
        <v>72.03</v>
      </c>
      <c r="D15" s="171">
        <v>82.9</v>
      </c>
      <c r="E15" s="173">
        <f t="shared" si="0"/>
        <v>0.86887816646562122</v>
      </c>
    </row>
    <row r="16" spans="1:18">
      <c r="A16" s="161">
        <f>MAX($A$11:A15)+1</f>
        <v>5</v>
      </c>
      <c r="B16" s="160">
        <v>1984</v>
      </c>
      <c r="C16" s="171">
        <v>80.16</v>
      </c>
      <c r="D16" s="171">
        <v>85.08</v>
      </c>
      <c r="E16" s="173">
        <f t="shared" si="0"/>
        <v>0.94217207334273623</v>
      </c>
    </row>
    <row r="17" spans="1:5">
      <c r="A17" s="161">
        <f>MAX($A$11:A16)+1</f>
        <v>6</v>
      </c>
      <c r="B17" s="160">
        <v>1985</v>
      </c>
      <c r="C17" s="171">
        <v>94.98</v>
      </c>
      <c r="D17" s="171">
        <v>87.76</v>
      </c>
      <c r="E17" s="173">
        <f t="shared" si="0"/>
        <v>1.0822698268003645</v>
      </c>
    </row>
    <row r="18" spans="1:5">
      <c r="A18" s="161">
        <f>MAX($A$11:A17)+1</f>
        <v>7</v>
      </c>
      <c r="B18" s="160">
        <v>1986</v>
      </c>
      <c r="C18" s="171">
        <v>113.66</v>
      </c>
      <c r="D18" s="171">
        <v>90.35</v>
      </c>
      <c r="E18" s="170">
        <f t="shared" si="0"/>
        <v>1.2579966795794135</v>
      </c>
    </row>
    <row r="19" spans="1:5">
      <c r="A19" s="161">
        <f>MAX($A$11:A18)+1</f>
        <v>8</v>
      </c>
      <c r="B19" s="160">
        <v>1987</v>
      </c>
      <c r="C19" s="171">
        <v>94.24</v>
      </c>
      <c r="D19" s="171">
        <v>90.12</v>
      </c>
      <c r="E19" s="170">
        <f t="shared" si="0"/>
        <v>1.045716822015091</v>
      </c>
    </row>
    <row r="20" spans="1:5">
      <c r="A20" s="161">
        <f>MAX($A$11:A19)+1</f>
        <v>9</v>
      </c>
      <c r="B20" s="160">
        <v>1988</v>
      </c>
      <c r="C20" s="172">
        <v>100.94</v>
      </c>
      <c r="D20" s="171">
        <v>88.04</v>
      </c>
      <c r="E20" s="170">
        <f t="shared" si="0"/>
        <v>1.1465243071331213</v>
      </c>
    </row>
    <row r="21" spans="1:5">
      <c r="A21" s="161">
        <f>MAX($A$11:A20)+1</f>
        <v>10</v>
      </c>
      <c r="B21" s="160">
        <v>1989</v>
      </c>
      <c r="C21" s="171">
        <v>122.52</v>
      </c>
      <c r="D21" s="171">
        <v>89.41</v>
      </c>
      <c r="E21" s="170">
        <f t="shared" si="0"/>
        <v>1.3703165194049882</v>
      </c>
    </row>
    <row r="22" spans="1:5">
      <c r="A22" s="161">
        <f>MAX($A$11:A21)+1</f>
        <v>11</v>
      </c>
      <c r="B22" s="160">
        <v>1990</v>
      </c>
      <c r="C22" s="171">
        <v>117.77</v>
      </c>
      <c r="D22" s="171">
        <v>84.45</v>
      </c>
      <c r="E22" s="170">
        <f t="shared" si="0"/>
        <v>1.3945529899348725</v>
      </c>
    </row>
    <row r="23" spans="1:5">
      <c r="A23" s="161">
        <f>MAX($A$11:A22)+1</f>
        <v>12</v>
      </c>
      <c r="B23" s="160">
        <v>1991</v>
      </c>
      <c r="C23" s="171">
        <v>144.02000000000001</v>
      </c>
      <c r="D23" s="171">
        <v>91.07</v>
      </c>
      <c r="E23" s="170">
        <f t="shared" si="0"/>
        <v>1.581420885033491</v>
      </c>
    </row>
    <row r="24" spans="1:5">
      <c r="A24" s="161">
        <f>MAX($A$11:A23)+1</f>
        <v>13</v>
      </c>
      <c r="B24" s="160">
        <v>1992</v>
      </c>
      <c r="C24" s="171">
        <v>141.06</v>
      </c>
      <c r="D24" s="171">
        <v>93.68</v>
      </c>
      <c r="E24" s="170">
        <f t="shared" si="0"/>
        <v>1.5057643040136635</v>
      </c>
    </row>
    <row r="25" spans="1:5">
      <c r="A25" s="161">
        <f>MAX($A$11:A24)+1</f>
        <v>14</v>
      </c>
      <c r="B25" s="160">
        <v>1993</v>
      </c>
      <c r="C25" s="171">
        <v>146.69999999999999</v>
      </c>
      <c r="D25" s="171">
        <v>92.42</v>
      </c>
      <c r="E25" s="170">
        <f t="shared" si="0"/>
        <v>1.5873187621726896</v>
      </c>
    </row>
    <row r="26" spans="1:5">
      <c r="A26" s="161">
        <f>MAX($A$11:A25)+1</f>
        <v>15</v>
      </c>
      <c r="B26" s="160">
        <v>1994</v>
      </c>
      <c r="C26" s="171">
        <v>115.5</v>
      </c>
      <c r="D26" s="171">
        <v>93.8</v>
      </c>
      <c r="E26" s="170">
        <f t="shared" si="0"/>
        <v>1.2313432835820897</v>
      </c>
    </row>
    <row r="27" spans="1:5">
      <c r="A27" s="161">
        <f>MAX($A$11:A26)+1</f>
        <v>16</v>
      </c>
      <c r="B27" s="160">
        <v>1995</v>
      </c>
      <c r="C27" s="171">
        <v>142.9</v>
      </c>
      <c r="D27" s="171">
        <v>93.71</v>
      </c>
      <c r="E27" s="170">
        <f t="shared" si="0"/>
        <v>1.524917298047167</v>
      </c>
    </row>
    <row r="28" spans="1:5">
      <c r="A28" s="161">
        <f>MAX($A$11:A27)+1</f>
        <v>17</v>
      </c>
      <c r="B28" s="160">
        <v>1996</v>
      </c>
      <c r="C28" s="171">
        <v>136</v>
      </c>
      <c r="D28" s="171">
        <v>98.63</v>
      </c>
      <c r="E28" s="170">
        <f t="shared" si="0"/>
        <v>1.3788908040150056</v>
      </c>
    </row>
    <row r="29" spans="1:5">
      <c r="A29" s="161">
        <f>MAX($A$11:A28)+1</f>
        <v>18</v>
      </c>
      <c r="B29" s="160">
        <v>1997</v>
      </c>
      <c r="C29" s="171">
        <v>155.72999999999999</v>
      </c>
      <c r="D29" s="171">
        <v>103.06</v>
      </c>
      <c r="E29" s="170">
        <f t="shared" si="0"/>
        <v>1.5110615175625848</v>
      </c>
    </row>
    <row r="30" spans="1:5">
      <c r="A30" s="161">
        <f>MAX($A$11:A29)+1</f>
        <v>19</v>
      </c>
      <c r="B30" s="160">
        <v>1998</v>
      </c>
      <c r="C30" s="171">
        <v>181.84</v>
      </c>
      <c r="D30" s="171">
        <v>92.11</v>
      </c>
      <c r="E30" s="170">
        <f t="shared" si="0"/>
        <v>1.9741613288459452</v>
      </c>
    </row>
    <row r="31" spans="1:5">
      <c r="A31" s="161">
        <f>MAX($A$11:A30)+1</f>
        <v>20</v>
      </c>
      <c r="B31" s="160">
        <v>1999</v>
      </c>
      <c r="C31" s="171">
        <v>137.30000000000001</v>
      </c>
      <c r="D31" s="171">
        <v>128.25</v>
      </c>
      <c r="E31" s="170">
        <f t="shared" si="0"/>
        <v>1.0705653021442496</v>
      </c>
    </row>
    <row r="32" spans="1:5">
      <c r="A32" s="161">
        <f>MAX($A$11:A31)+1</f>
        <v>21</v>
      </c>
      <c r="B32" s="160">
        <v>2000</v>
      </c>
      <c r="C32" s="171">
        <v>227.09</v>
      </c>
      <c r="D32" s="171">
        <v>166.4</v>
      </c>
      <c r="E32" s="170">
        <f t="shared" si="0"/>
        <v>1.3647235576923076</v>
      </c>
    </row>
    <row r="33" spans="1:6" ht="15">
      <c r="A33" s="161">
        <f>MAX($A$11:A32)+1</f>
        <v>22</v>
      </c>
      <c r="B33" s="160">
        <v>2001</v>
      </c>
      <c r="C33" s="169"/>
      <c r="D33" s="162"/>
      <c r="E33" s="159">
        <v>1.73</v>
      </c>
    </row>
    <row r="34" spans="1:6" ht="15">
      <c r="A34" s="161">
        <f>MAX($A$11:A33)+1</f>
        <v>23</v>
      </c>
      <c r="B34" s="160">
        <v>2002</v>
      </c>
      <c r="C34" s="168"/>
      <c r="D34" s="167"/>
      <c r="E34" s="159">
        <v>1.35</v>
      </c>
    </row>
    <row r="35" spans="1:6" ht="15">
      <c r="A35" s="161">
        <f>MAX($A$11:A34)+1</f>
        <v>24</v>
      </c>
      <c r="B35" s="160">
        <v>2003</v>
      </c>
      <c r="C35" s="168"/>
      <c r="D35" s="167"/>
      <c r="E35" s="159">
        <v>1.57</v>
      </c>
    </row>
    <row r="36" spans="1:6" ht="15">
      <c r="A36" s="161">
        <f>MAX($A$11:A35)+1</f>
        <v>25</v>
      </c>
      <c r="B36" s="160">
        <v>2004</v>
      </c>
      <c r="C36" s="168"/>
      <c r="D36" s="167"/>
      <c r="E36" s="159">
        <v>1.63</v>
      </c>
      <c r="F36" s="166"/>
    </row>
    <row r="37" spans="1:6" ht="15">
      <c r="A37" s="161">
        <f>MAX($A$11:A36)+1</f>
        <v>26</v>
      </c>
      <c r="B37" s="160">
        <v>2005</v>
      </c>
      <c r="C37" s="163"/>
      <c r="D37" s="164"/>
      <c r="E37" s="159">
        <v>1.7</v>
      </c>
    </row>
    <row r="38" spans="1:6" ht="15">
      <c r="A38" s="161">
        <f>MAX($A$11:A37)+1</f>
        <v>27</v>
      </c>
      <c r="B38" s="160">
        <v>2006</v>
      </c>
      <c r="C38" s="163"/>
      <c r="D38" s="164"/>
      <c r="E38" s="159">
        <v>2.06</v>
      </c>
      <c r="F38" s="165" t="s">
        <v>92</v>
      </c>
    </row>
    <row r="39" spans="1:6" ht="15">
      <c r="A39" s="161">
        <f>MAX($A$11:A38)+1</f>
        <v>28</v>
      </c>
      <c r="B39" s="160">
        <v>2007</v>
      </c>
      <c r="C39" s="163"/>
      <c r="D39" s="164"/>
      <c r="E39" s="159">
        <v>1.74</v>
      </c>
      <c r="F39" s="1" t="s">
        <v>114</v>
      </c>
    </row>
    <row r="40" spans="1:6" ht="15">
      <c r="A40" s="161">
        <f>MAX($A$11:A39)+1</f>
        <v>29</v>
      </c>
      <c r="B40" s="160">
        <v>2008</v>
      </c>
      <c r="C40" s="163"/>
      <c r="D40" s="164"/>
      <c r="E40" s="159">
        <v>1.18</v>
      </c>
      <c r="F40" s="1" t="s">
        <v>123</v>
      </c>
    </row>
    <row r="41" spans="1:6" ht="15">
      <c r="A41" s="161">
        <f>MAX($A$11:A40)+1</f>
        <v>30</v>
      </c>
      <c r="B41" s="160">
        <v>2009</v>
      </c>
      <c r="C41" s="163"/>
      <c r="D41" s="164"/>
      <c r="E41" s="159">
        <v>1.36</v>
      </c>
      <c r="F41" s="188" t="s">
        <v>125</v>
      </c>
    </row>
    <row r="42" spans="1:6" ht="15">
      <c r="A42" s="161">
        <f>MAX($A$11:A41)+1</f>
        <v>31</v>
      </c>
      <c r="B42" s="160">
        <v>2010</v>
      </c>
      <c r="C42" s="163"/>
      <c r="D42" s="164"/>
      <c r="E42" s="159">
        <v>1.4259999999999999</v>
      </c>
      <c r="F42" s="1" t="s">
        <v>161</v>
      </c>
    </row>
    <row r="43" spans="1:6" ht="15">
      <c r="A43" s="161">
        <f>MAX($A$11:A42)+1</f>
        <v>32</v>
      </c>
      <c r="B43" s="160">
        <v>2011</v>
      </c>
      <c r="C43" s="163"/>
      <c r="D43" s="162"/>
      <c r="E43" s="159">
        <v>1.498</v>
      </c>
    </row>
    <row r="44" spans="1:6" ht="15">
      <c r="A44" s="161">
        <f>MAX($A$11:A43)+1</f>
        <v>33</v>
      </c>
      <c r="B44" s="160">
        <v>2012</v>
      </c>
      <c r="C44" s="163"/>
      <c r="D44" s="162"/>
      <c r="E44" s="159">
        <v>1.7150000000000001</v>
      </c>
    </row>
    <row r="45" spans="1:6" ht="15">
      <c r="A45" s="161">
        <f>MAX($A$11:A44)+1</f>
        <v>34</v>
      </c>
      <c r="B45" s="160">
        <v>2013</v>
      </c>
      <c r="C45" s="163"/>
      <c r="D45" s="162"/>
      <c r="E45" s="159">
        <f>198.2/100</f>
        <v>1.982</v>
      </c>
    </row>
    <row r="46" spans="1:6" ht="15">
      <c r="A46" s="161">
        <f>MAX($A$11:A45)+1</f>
        <v>35</v>
      </c>
      <c r="B46" s="160">
        <v>2014</v>
      </c>
      <c r="C46" s="163"/>
      <c r="D46" s="162"/>
      <c r="E46" s="159">
        <v>1.7270000000000001</v>
      </c>
    </row>
    <row r="47" spans="1:6" ht="15">
      <c r="A47" s="161">
        <f>MAX($A$11:A46)+1</f>
        <v>36</v>
      </c>
      <c r="B47" s="160">
        <v>2015</v>
      </c>
      <c r="C47" s="163"/>
      <c r="D47" s="162"/>
      <c r="E47" s="159">
        <v>1.92</v>
      </c>
    </row>
    <row r="48" spans="1:6" ht="15">
      <c r="A48" s="161">
        <f>MAX($A$11:A47)+1</f>
        <v>37</v>
      </c>
      <c r="B48" s="160">
        <v>2016</v>
      </c>
      <c r="E48" s="159">
        <v>1.833</v>
      </c>
    </row>
    <row r="49" spans="1:5" ht="15">
      <c r="A49" s="161">
        <f>MAX($A$11:A48)+1</f>
        <v>38</v>
      </c>
      <c r="B49" s="160" t="s">
        <v>124</v>
      </c>
      <c r="E49" s="159">
        <v>1.9733616983598687</v>
      </c>
    </row>
  </sheetData>
  <mergeCells count="4">
    <mergeCell ref="A2:E2"/>
    <mergeCell ref="A4:E4"/>
    <mergeCell ref="F2:R2"/>
    <mergeCell ref="F5:R5"/>
  </mergeCells>
  <printOptions horizontalCentered="1"/>
  <pageMargins left="0.7" right="0.7" top="1" bottom="0.75" header="0.55000000000000004" footer="0.51"/>
  <pageSetup scale="82" orientation="landscape" r:id="rId1"/>
  <headerFooter>
    <oddHeader xml:space="preserve">&amp;R&amp;12&amp;A
Page &amp;P of &amp;N&amp;11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G10175"/>
  <sheetViews>
    <sheetView workbookViewId="0">
      <pane ySplit="7" topLeftCell="A9832" activePane="bottomLeft" state="frozen"/>
      <selection sqref="A1:H1"/>
      <selection pane="bottomLeft"/>
    </sheetView>
  </sheetViews>
  <sheetFormatPr defaultColWidth="11.875" defaultRowHeight="14.25"/>
  <cols>
    <col min="1" max="1" width="11.875" style="103"/>
    <col min="2" max="2" width="11.875" style="102"/>
  </cols>
  <sheetData>
    <row r="1" spans="1:7">
      <c r="A1" s="103" t="s">
        <v>71</v>
      </c>
    </row>
    <row r="2" spans="1:7">
      <c r="A2" s="103" t="s">
        <v>70</v>
      </c>
      <c r="B2" s="102" t="s">
        <v>69</v>
      </c>
    </row>
    <row r="3" spans="1:7">
      <c r="A3" s="103" t="s">
        <v>68</v>
      </c>
      <c r="B3" s="102" t="s">
        <v>67</v>
      </c>
    </row>
    <row r="4" spans="1:7">
      <c r="A4" s="103">
        <v>29221</v>
      </c>
      <c r="B4" s="102" t="s">
        <v>160</v>
      </c>
    </row>
    <row r="5" spans="1:7">
      <c r="A5" s="108" t="s">
        <v>66</v>
      </c>
      <c r="E5" s="107"/>
      <c r="F5" s="106"/>
      <c r="G5" s="106"/>
    </row>
    <row r="6" spans="1:7">
      <c r="A6" s="103" t="s">
        <v>65</v>
      </c>
      <c r="E6" s="205">
        <f>MATCH(9.99999999999999E+307,'Yields (WP)'!$A:$A)</f>
        <v>9850</v>
      </c>
    </row>
    <row r="7" spans="1:7">
      <c r="A7" s="105" t="s">
        <v>64</v>
      </c>
      <c r="B7" s="201" t="s">
        <v>63</v>
      </c>
      <c r="E7" t="s">
        <v>62</v>
      </c>
    </row>
    <row r="8" spans="1:7">
      <c r="A8" s="103">
        <v>29222</v>
      </c>
      <c r="B8" s="102">
        <v>10.23</v>
      </c>
    </row>
    <row r="9" spans="1:7">
      <c r="A9" s="103">
        <v>29223</v>
      </c>
      <c r="B9" s="102">
        <v>10.31</v>
      </c>
    </row>
    <row r="10" spans="1:7">
      <c r="A10" s="103">
        <v>29224</v>
      </c>
      <c r="B10" s="102">
        <v>10.34</v>
      </c>
    </row>
    <row r="11" spans="1:7">
      <c r="A11" s="103">
        <v>29227</v>
      </c>
      <c r="B11" s="102">
        <v>10.35</v>
      </c>
    </row>
    <row r="12" spans="1:7">
      <c r="A12" s="103">
        <v>29228</v>
      </c>
      <c r="B12" s="102">
        <v>10.28</v>
      </c>
    </row>
    <row r="13" spans="1:7">
      <c r="A13" s="103">
        <v>29229</v>
      </c>
      <c r="B13" s="102">
        <v>10.29</v>
      </c>
    </row>
    <row r="14" spans="1:7">
      <c r="A14" s="103">
        <v>29230</v>
      </c>
      <c r="B14" s="102">
        <v>10.26</v>
      </c>
    </row>
    <row r="15" spans="1:7">
      <c r="A15" s="103">
        <v>29231</v>
      </c>
      <c r="B15" s="102">
        <v>10.38</v>
      </c>
    </row>
    <row r="16" spans="1:7">
      <c r="A16" s="103">
        <v>29234</v>
      </c>
      <c r="B16" s="102">
        <v>10.4</v>
      </c>
    </row>
    <row r="17" spans="1:2">
      <c r="A17" s="103">
        <v>29235</v>
      </c>
      <c r="B17" s="102">
        <v>10.4</v>
      </c>
    </row>
    <row r="18" spans="1:2">
      <c r="A18" s="103">
        <v>29236</v>
      </c>
      <c r="B18" s="102">
        <v>10.41</v>
      </c>
    </row>
    <row r="19" spans="1:2">
      <c r="A19" s="103">
        <v>29237</v>
      </c>
      <c r="B19" s="102">
        <v>10.47</v>
      </c>
    </row>
    <row r="20" spans="1:2">
      <c r="A20" s="103">
        <v>29238</v>
      </c>
      <c r="B20" s="102">
        <v>10.61</v>
      </c>
    </row>
    <row r="21" spans="1:2">
      <c r="A21" s="103">
        <v>29241</v>
      </c>
      <c r="B21" s="102">
        <v>10.77</v>
      </c>
    </row>
    <row r="22" spans="1:2">
      <c r="A22" s="103">
        <v>29242</v>
      </c>
      <c r="B22" s="102">
        <v>10.69</v>
      </c>
    </row>
    <row r="23" spans="1:2">
      <c r="A23" s="103">
        <v>29243</v>
      </c>
      <c r="B23" s="102">
        <v>10.68</v>
      </c>
    </row>
    <row r="24" spans="1:2">
      <c r="A24" s="103">
        <v>29244</v>
      </c>
      <c r="B24" s="102">
        <v>10.87</v>
      </c>
    </row>
    <row r="25" spans="1:2">
      <c r="A25" s="103">
        <v>29245</v>
      </c>
      <c r="B25" s="102">
        <v>11</v>
      </c>
    </row>
    <row r="26" spans="1:2">
      <c r="A26" s="103">
        <v>29248</v>
      </c>
      <c r="B26" s="102">
        <v>11.03</v>
      </c>
    </row>
    <row r="27" spans="1:2">
      <c r="A27" s="103">
        <v>29249</v>
      </c>
      <c r="B27" s="102">
        <v>11.12</v>
      </c>
    </row>
    <row r="28" spans="1:2">
      <c r="A28" s="103">
        <v>29250</v>
      </c>
      <c r="B28" s="102">
        <v>11.11</v>
      </c>
    </row>
    <row r="29" spans="1:2">
      <c r="A29" s="103">
        <v>29251</v>
      </c>
      <c r="B29" s="102">
        <v>11.09</v>
      </c>
    </row>
    <row r="30" spans="1:2">
      <c r="A30" s="103">
        <v>29252</v>
      </c>
      <c r="B30" s="102">
        <v>11.23</v>
      </c>
    </row>
    <row r="31" spans="1:2">
      <c r="A31" s="103">
        <v>29255</v>
      </c>
      <c r="B31" s="102">
        <v>11.32</v>
      </c>
    </row>
    <row r="32" spans="1:2">
      <c r="A32" s="103">
        <v>29256</v>
      </c>
      <c r="B32" s="102">
        <v>11.64</v>
      </c>
    </row>
    <row r="33" spans="1:2">
      <c r="A33" s="103">
        <v>29257</v>
      </c>
      <c r="B33" s="102">
        <v>11.78</v>
      </c>
    </row>
    <row r="34" spans="1:2">
      <c r="A34" s="103">
        <v>29258</v>
      </c>
      <c r="B34" s="102">
        <v>11.7</v>
      </c>
    </row>
    <row r="35" spans="1:2">
      <c r="A35" s="103">
        <v>29259</v>
      </c>
      <c r="B35" s="102">
        <v>11.72</v>
      </c>
    </row>
    <row r="36" spans="1:2">
      <c r="A36" s="103">
        <v>29262</v>
      </c>
      <c r="B36" s="102">
        <v>11.94</v>
      </c>
    </row>
    <row r="37" spans="1:2">
      <c r="A37" s="103">
        <v>29263</v>
      </c>
      <c r="B37" s="102" t="e">
        <f>NA()</f>
        <v>#N/A</v>
      </c>
    </row>
    <row r="38" spans="1:2">
      <c r="A38" s="103">
        <v>29264</v>
      </c>
      <c r="B38" s="102">
        <v>11.82</v>
      </c>
    </row>
    <row r="39" spans="1:2">
      <c r="A39" s="103">
        <v>29265</v>
      </c>
      <c r="B39" s="102">
        <v>11.9</v>
      </c>
    </row>
    <row r="40" spans="1:2">
      <c r="A40" s="103">
        <v>29266</v>
      </c>
      <c r="B40" s="102">
        <v>12.11</v>
      </c>
    </row>
    <row r="41" spans="1:2">
      <c r="A41" s="103">
        <v>29269</v>
      </c>
      <c r="B41" s="102" t="e">
        <f>NA()</f>
        <v>#N/A</v>
      </c>
    </row>
    <row r="42" spans="1:2">
      <c r="A42" s="103">
        <v>29270</v>
      </c>
      <c r="B42" s="102">
        <v>12.61</v>
      </c>
    </row>
    <row r="43" spans="1:2">
      <c r="A43" s="103">
        <v>29271</v>
      </c>
      <c r="B43" s="102">
        <v>12.56</v>
      </c>
    </row>
    <row r="44" spans="1:2">
      <c r="A44" s="103">
        <v>29272</v>
      </c>
      <c r="B44" s="102">
        <v>12.77</v>
      </c>
    </row>
    <row r="45" spans="1:2">
      <c r="A45" s="103">
        <v>29273</v>
      </c>
      <c r="B45" s="102">
        <v>12.59</v>
      </c>
    </row>
    <row r="46" spans="1:2">
      <c r="A46" s="103">
        <v>29276</v>
      </c>
      <c r="B46" s="102">
        <v>12.69</v>
      </c>
    </row>
    <row r="47" spans="1:2">
      <c r="A47" s="103">
        <v>29277</v>
      </c>
      <c r="B47" s="102">
        <v>12.85</v>
      </c>
    </row>
    <row r="48" spans="1:2">
      <c r="A48" s="103">
        <v>29278</v>
      </c>
      <c r="B48" s="102">
        <v>12.76</v>
      </c>
    </row>
    <row r="49" spans="1:2">
      <c r="A49" s="103">
        <v>29279</v>
      </c>
      <c r="B49" s="102">
        <v>12.29</v>
      </c>
    </row>
    <row r="50" spans="1:2">
      <c r="A50" s="103">
        <v>29280</v>
      </c>
      <c r="B50" s="102">
        <v>12.25</v>
      </c>
    </row>
    <row r="51" spans="1:2">
      <c r="A51" s="103">
        <v>29283</v>
      </c>
      <c r="B51" s="102">
        <v>12.32</v>
      </c>
    </row>
    <row r="52" spans="1:2">
      <c r="A52" s="103">
        <v>29284</v>
      </c>
      <c r="B52" s="102">
        <v>12.35</v>
      </c>
    </row>
    <row r="53" spans="1:2">
      <c r="A53" s="103">
        <v>29285</v>
      </c>
      <c r="B53" s="102">
        <v>12.4</v>
      </c>
    </row>
    <row r="54" spans="1:2">
      <c r="A54" s="103">
        <v>29286</v>
      </c>
      <c r="B54" s="102">
        <v>12.64</v>
      </c>
    </row>
    <row r="55" spans="1:2">
      <c r="A55" s="103">
        <v>29287</v>
      </c>
      <c r="B55" s="102">
        <v>12.5</v>
      </c>
    </row>
    <row r="56" spans="1:2">
      <c r="A56" s="103">
        <v>29290</v>
      </c>
      <c r="B56" s="102">
        <v>12.25</v>
      </c>
    </row>
    <row r="57" spans="1:2">
      <c r="A57" s="103">
        <v>29291</v>
      </c>
      <c r="B57" s="102">
        <v>12.12</v>
      </c>
    </row>
    <row r="58" spans="1:2">
      <c r="A58" s="103">
        <v>29292</v>
      </c>
      <c r="B58" s="102">
        <v>12.39</v>
      </c>
    </row>
    <row r="59" spans="1:2">
      <c r="A59" s="103">
        <v>29293</v>
      </c>
      <c r="B59" s="102">
        <v>12.19</v>
      </c>
    </row>
    <row r="60" spans="1:2">
      <c r="A60" s="103">
        <v>29294</v>
      </c>
      <c r="B60" s="102">
        <v>12.21</v>
      </c>
    </row>
    <row r="61" spans="1:2">
      <c r="A61" s="103">
        <v>29297</v>
      </c>
      <c r="B61" s="102">
        <v>12.2</v>
      </c>
    </row>
    <row r="62" spans="1:2">
      <c r="A62" s="103">
        <v>29298</v>
      </c>
      <c r="B62" s="102">
        <v>12</v>
      </c>
    </row>
    <row r="63" spans="1:2">
      <c r="A63" s="103">
        <v>29299</v>
      </c>
      <c r="B63" s="102">
        <v>11.97</v>
      </c>
    </row>
    <row r="64" spans="1:2">
      <c r="A64" s="103">
        <v>29300</v>
      </c>
      <c r="B64" s="102">
        <v>12.22</v>
      </c>
    </row>
    <row r="65" spans="1:2">
      <c r="A65" s="103">
        <v>29301</v>
      </c>
      <c r="B65" s="102">
        <v>12.28</v>
      </c>
    </row>
    <row r="66" spans="1:2">
      <c r="A66" s="103">
        <v>29304</v>
      </c>
      <c r="B66" s="102">
        <v>12.69</v>
      </c>
    </row>
    <row r="67" spans="1:2">
      <c r="A67" s="103">
        <v>29305</v>
      </c>
      <c r="B67" s="102">
        <v>12.67</v>
      </c>
    </row>
    <row r="68" spans="1:2">
      <c r="A68" s="103">
        <v>29306</v>
      </c>
      <c r="B68" s="102">
        <v>12.56</v>
      </c>
    </row>
    <row r="69" spans="1:2">
      <c r="A69" s="103">
        <v>29307</v>
      </c>
      <c r="B69" s="102">
        <v>12.5</v>
      </c>
    </row>
    <row r="70" spans="1:2">
      <c r="A70" s="103">
        <v>29308</v>
      </c>
      <c r="B70" s="102">
        <v>12.35</v>
      </c>
    </row>
    <row r="71" spans="1:2">
      <c r="A71" s="103">
        <v>29311</v>
      </c>
      <c r="B71" s="102">
        <v>12.31</v>
      </c>
    </row>
    <row r="72" spans="1:2">
      <c r="A72" s="103">
        <v>29312</v>
      </c>
      <c r="B72" s="102">
        <v>12.35</v>
      </c>
    </row>
    <row r="73" spans="1:2">
      <c r="A73" s="103">
        <v>29313</v>
      </c>
      <c r="B73" s="102">
        <v>12.28</v>
      </c>
    </row>
    <row r="74" spans="1:2">
      <c r="A74" s="103">
        <v>29314</v>
      </c>
      <c r="B74" s="102">
        <v>12.27</v>
      </c>
    </row>
    <row r="75" spans="1:2">
      <c r="A75" s="103">
        <v>29315</v>
      </c>
      <c r="B75" s="102" t="e">
        <f>NA()</f>
        <v>#N/A</v>
      </c>
    </row>
    <row r="76" spans="1:2">
      <c r="A76" s="103">
        <v>29318</v>
      </c>
      <c r="B76" s="102">
        <v>11.87</v>
      </c>
    </row>
    <row r="77" spans="1:2">
      <c r="A77" s="103">
        <v>29319</v>
      </c>
      <c r="B77" s="102">
        <v>11.85</v>
      </c>
    </row>
    <row r="78" spans="1:2">
      <c r="A78" s="103">
        <v>29320</v>
      </c>
      <c r="B78" s="102">
        <v>11.79</v>
      </c>
    </row>
    <row r="79" spans="1:2">
      <c r="A79" s="103">
        <v>29321</v>
      </c>
      <c r="B79" s="102">
        <v>11.74</v>
      </c>
    </row>
    <row r="80" spans="1:2">
      <c r="A80" s="103">
        <v>29322</v>
      </c>
      <c r="B80" s="102">
        <v>11.53</v>
      </c>
    </row>
    <row r="81" spans="1:2">
      <c r="A81" s="103">
        <v>29325</v>
      </c>
      <c r="B81" s="102">
        <v>11.5</v>
      </c>
    </row>
    <row r="82" spans="1:2">
      <c r="A82" s="103">
        <v>29326</v>
      </c>
      <c r="B82" s="102">
        <v>11.47</v>
      </c>
    </row>
    <row r="83" spans="1:2">
      <c r="A83" s="103">
        <v>29327</v>
      </c>
      <c r="B83" s="102">
        <v>10.91</v>
      </c>
    </row>
    <row r="84" spans="1:2">
      <c r="A84" s="103">
        <v>29328</v>
      </c>
      <c r="B84" s="102">
        <v>10.99</v>
      </c>
    </row>
    <row r="85" spans="1:2">
      <c r="A85" s="103">
        <v>29329</v>
      </c>
      <c r="B85" s="102">
        <v>10.98</v>
      </c>
    </row>
    <row r="86" spans="1:2">
      <c r="A86" s="103">
        <v>29332</v>
      </c>
      <c r="B86" s="102">
        <v>10.96</v>
      </c>
    </row>
    <row r="87" spans="1:2">
      <c r="A87" s="103">
        <v>29333</v>
      </c>
      <c r="B87" s="102">
        <v>10.94</v>
      </c>
    </row>
    <row r="88" spans="1:2">
      <c r="A88" s="103">
        <v>29334</v>
      </c>
      <c r="B88" s="102">
        <v>11.02</v>
      </c>
    </row>
    <row r="89" spans="1:2">
      <c r="A89" s="103">
        <v>29335</v>
      </c>
      <c r="B89" s="102">
        <v>11.13</v>
      </c>
    </row>
    <row r="90" spans="1:2">
      <c r="A90" s="103">
        <v>29336</v>
      </c>
      <c r="B90" s="102">
        <v>11.18</v>
      </c>
    </row>
    <row r="91" spans="1:2">
      <c r="A91" s="103">
        <v>29339</v>
      </c>
      <c r="B91" s="102">
        <v>10.86</v>
      </c>
    </row>
    <row r="92" spans="1:2">
      <c r="A92" s="103">
        <v>29340</v>
      </c>
      <c r="B92" s="102">
        <v>10.89</v>
      </c>
    </row>
    <row r="93" spans="1:2">
      <c r="A93" s="103">
        <v>29341</v>
      </c>
      <c r="B93" s="102">
        <v>10.89</v>
      </c>
    </row>
    <row r="94" spans="1:2">
      <c r="A94" s="103">
        <v>29342</v>
      </c>
      <c r="B94" s="102">
        <v>10.72</v>
      </c>
    </row>
    <row r="95" spans="1:2">
      <c r="A95" s="103">
        <v>29343</v>
      </c>
      <c r="B95" s="102">
        <v>10.47</v>
      </c>
    </row>
    <row r="96" spans="1:2">
      <c r="A96" s="103">
        <v>29346</v>
      </c>
      <c r="B96" s="102">
        <v>10.35</v>
      </c>
    </row>
    <row r="97" spans="1:2">
      <c r="A97" s="103">
        <v>29347</v>
      </c>
      <c r="B97" s="102">
        <v>10.23</v>
      </c>
    </row>
    <row r="98" spans="1:2">
      <c r="A98" s="103">
        <v>29348</v>
      </c>
      <c r="B98" s="102">
        <v>10.19</v>
      </c>
    </row>
    <row r="99" spans="1:2">
      <c r="A99" s="103">
        <v>29349</v>
      </c>
      <c r="B99" s="102">
        <v>10.34</v>
      </c>
    </row>
    <row r="100" spans="1:2">
      <c r="A100" s="103">
        <v>29350</v>
      </c>
      <c r="B100" s="102">
        <v>10.41</v>
      </c>
    </row>
    <row r="101" spans="1:2">
      <c r="A101" s="103">
        <v>29353</v>
      </c>
      <c r="B101" s="102">
        <v>10.44</v>
      </c>
    </row>
    <row r="102" spans="1:2">
      <c r="A102" s="103">
        <v>29354</v>
      </c>
      <c r="B102" s="102">
        <v>10.29</v>
      </c>
    </row>
    <row r="103" spans="1:2">
      <c r="A103" s="103">
        <v>29355</v>
      </c>
      <c r="B103" s="102">
        <v>10.26</v>
      </c>
    </row>
    <row r="104" spans="1:2">
      <c r="A104" s="103">
        <v>29356</v>
      </c>
      <c r="B104" s="102">
        <v>10.46</v>
      </c>
    </row>
    <row r="105" spans="1:2">
      <c r="A105" s="103">
        <v>29357</v>
      </c>
      <c r="B105" s="102">
        <v>10.53</v>
      </c>
    </row>
    <row r="106" spans="1:2">
      <c r="A106" s="103">
        <v>29360</v>
      </c>
      <c r="B106" s="102">
        <v>10.68</v>
      </c>
    </row>
    <row r="107" spans="1:2">
      <c r="A107" s="103">
        <v>29361</v>
      </c>
      <c r="B107" s="102">
        <v>10.47</v>
      </c>
    </row>
    <row r="108" spans="1:2">
      <c r="A108" s="103">
        <v>29362</v>
      </c>
      <c r="B108" s="102">
        <v>10.31</v>
      </c>
    </row>
    <row r="109" spans="1:2">
      <c r="A109" s="103">
        <v>29363</v>
      </c>
      <c r="B109" s="102">
        <v>10.34</v>
      </c>
    </row>
    <row r="110" spans="1:2">
      <c r="A110" s="103">
        <v>29364</v>
      </c>
      <c r="B110" s="102">
        <v>10.09</v>
      </c>
    </row>
    <row r="111" spans="1:2">
      <c r="A111" s="103">
        <v>29367</v>
      </c>
      <c r="B111" s="102" t="e">
        <f>NA()</f>
        <v>#N/A</v>
      </c>
    </row>
    <row r="112" spans="1:2">
      <c r="A112" s="103">
        <v>29368</v>
      </c>
      <c r="B112" s="102">
        <v>10.1</v>
      </c>
    </row>
    <row r="113" spans="1:2">
      <c r="A113" s="103">
        <v>29369</v>
      </c>
      <c r="B113" s="102">
        <v>10.220000000000001</v>
      </c>
    </row>
    <row r="114" spans="1:2">
      <c r="A114" s="103">
        <v>29370</v>
      </c>
      <c r="B114" s="102">
        <v>10.32</v>
      </c>
    </row>
    <row r="115" spans="1:2">
      <c r="A115" s="103">
        <v>29371</v>
      </c>
      <c r="B115" s="102">
        <v>10.37</v>
      </c>
    </row>
    <row r="116" spans="1:2">
      <c r="A116" s="103">
        <v>29374</v>
      </c>
      <c r="B116" s="102">
        <v>10.45</v>
      </c>
    </row>
    <row r="117" spans="1:2">
      <c r="A117" s="103">
        <v>29375</v>
      </c>
      <c r="B117" s="102">
        <v>10.29</v>
      </c>
    </row>
    <row r="118" spans="1:2">
      <c r="A118" s="103">
        <v>29376</v>
      </c>
      <c r="B118" s="102">
        <v>10.18</v>
      </c>
    </row>
    <row r="119" spans="1:2">
      <c r="A119" s="103">
        <v>29377</v>
      </c>
      <c r="B119" s="102">
        <v>10.08</v>
      </c>
    </row>
    <row r="120" spans="1:2">
      <c r="A120" s="103">
        <v>29378</v>
      </c>
      <c r="B120" s="102">
        <v>9.8699999999999992</v>
      </c>
    </row>
    <row r="121" spans="1:2">
      <c r="A121" s="103">
        <v>29381</v>
      </c>
      <c r="B121" s="102">
        <v>9.75</v>
      </c>
    </row>
    <row r="122" spans="1:2">
      <c r="A122" s="103">
        <v>29382</v>
      </c>
      <c r="B122" s="102">
        <v>9.8800000000000008</v>
      </c>
    </row>
    <row r="123" spans="1:2">
      <c r="A123" s="103">
        <v>29383</v>
      </c>
      <c r="B123" s="102">
        <v>9.7899999999999991</v>
      </c>
    </row>
    <row r="124" spans="1:2">
      <c r="A124" s="103">
        <v>29384</v>
      </c>
      <c r="B124" s="102">
        <v>9.6</v>
      </c>
    </row>
    <row r="125" spans="1:2">
      <c r="A125" s="103">
        <v>29385</v>
      </c>
      <c r="B125" s="102">
        <v>9.49</v>
      </c>
    </row>
    <row r="126" spans="1:2">
      <c r="A126" s="103">
        <v>29388</v>
      </c>
      <c r="B126" s="102">
        <v>9.49</v>
      </c>
    </row>
    <row r="127" spans="1:2">
      <c r="A127" s="103">
        <v>29389</v>
      </c>
      <c r="B127" s="102">
        <v>9.52</v>
      </c>
    </row>
    <row r="128" spans="1:2">
      <c r="A128" s="103">
        <v>29390</v>
      </c>
      <c r="B128" s="102">
        <v>9.6</v>
      </c>
    </row>
    <row r="129" spans="1:2">
      <c r="A129" s="103">
        <v>29391</v>
      </c>
      <c r="B129" s="102">
        <v>9.57</v>
      </c>
    </row>
    <row r="130" spans="1:2">
      <c r="A130" s="103">
        <v>29392</v>
      </c>
      <c r="B130" s="102">
        <v>9.5</v>
      </c>
    </row>
    <row r="131" spans="1:2">
      <c r="A131" s="103">
        <v>29395</v>
      </c>
      <c r="B131" s="102">
        <v>9.66</v>
      </c>
    </row>
    <row r="132" spans="1:2">
      <c r="A132" s="103">
        <v>29396</v>
      </c>
      <c r="B132" s="102">
        <v>9.6999999999999993</v>
      </c>
    </row>
    <row r="133" spans="1:2">
      <c r="A133" s="103">
        <v>29397</v>
      </c>
      <c r="B133" s="102">
        <v>9.7899999999999991</v>
      </c>
    </row>
    <row r="134" spans="1:2">
      <c r="A134" s="103">
        <v>29398</v>
      </c>
      <c r="B134" s="102">
        <v>9.91</v>
      </c>
    </row>
    <row r="135" spans="1:2">
      <c r="A135" s="103">
        <v>29399</v>
      </c>
      <c r="B135" s="102">
        <v>9.9700000000000006</v>
      </c>
    </row>
    <row r="136" spans="1:2">
      <c r="A136" s="103">
        <v>29402</v>
      </c>
      <c r="B136" s="102">
        <v>9.99</v>
      </c>
    </row>
    <row r="137" spans="1:2">
      <c r="A137" s="103">
        <v>29403</v>
      </c>
      <c r="B137" s="102">
        <v>10.119999999999999</v>
      </c>
    </row>
    <row r="138" spans="1:2">
      <c r="A138" s="103">
        <v>29404</v>
      </c>
      <c r="B138" s="102">
        <v>10.119999999999999</v>
      </c>
    </row>
    <row r="139" spans="1:2">
      <c r="A139" s="103">
        <v>29405</v>
      </c>
      <c r="B139" s="102">
        <v>10</v>
      </c>
    </row>
    <row r="140" spans="1:2">
      <c r="A140" s="103">
        <v>29406</v>
      </c>
      <c r="B140" s="102" t="e">
        <f>NA()</f>
        <v>#N/A</v>
      </c>
    </row>
    <row r="141" spans="1:2">
      <c r="A141" s="103">
        <v>29409</v>
      </c>
      <c r="B141" s="102">
        <v>10.220000000000001</v>
      </c>
    </row>
    <row r="142" spans="1:2">
      <c r="A142" s="103">
        <v>29410</v>
      </c>
      <c r="B142" s="102">
        <v>10.06</v>
      </c>
    </row>
    <row r="143" spans="1:2">
      <c r="A143" s="103">
        <v>29411</v>
      </c>
      <c r="B143" s="102">
        <v>10.14</v>
      </c>
    </row>
    <row r="144" spans="1:2">
      <c r="A144" s="103">
        <v>29412</v>
      </c>
      <c r="B144" s="102">
        <v>10.210000000000001</v>
      </c>
    </row>
    <row r="145" spans="1:2">
      <c r="A145" s="103">
        <v>29413</v>
      </c>
      <c r="B145" s="102">
        <v>10.3</v>
      </c>
    </row>
    <row r="146" spans="1:2">
      <c r="A146" s="103">
        <v>29416</v>
      </c>
      <c r="B146" s="102">
        <v>10.36</v>
      </c>
    </row>
    <row r="147" spans="1:2">
      <c r="A147" s="103">
        <v>29417</v>
      </c>
      <c r="B147" s="102">
        <v>10.19</v>
      </c>
    </row>
    <row r="148" spans="1:2">
      <c r="A148" s="103">
        <v>29418</v>
      </c>
      <c r="B148" s="102">
        <v>10.050000000000001</v>
      </c>
    </row>
    <row r="149" spans="1:2">
      <c r="A149" s="103">
        <v>29419</v>
      </c>
      <c r="B149" s="102">
        <v>10.15</v>
      </c>
    </row>
    <row r="150" spans="1:2">
      <c r="A150" s="103">
        <v>29420</v>
      </c>
      <c r="B150" s="102">
        <v>10.19</v>
      </c>
    </row>
    <row r="151" spans="1:2">
      <c r="A151" s="103">
        <v>29423</v>
      </c>
      <c r="B151" s="102">
        <v>10.11</v>
      </c>
    </row>
    <row r="152" spans="1:2">
      <c r="A152" s="103">
        <v>29424</v>
      </c>
      <c r="B152" s="102">
        <v>10.18</v>
      </c>
    </row>
    <row r="153" spans="1:2">
      <c r="A153" s="103">
        <v>29425</v>
      </c>
      <c r="B153" s="102">
        <v>10.15</v>
      </c>
    </row>
    <row r="154" spans="1:2">
      <c r="A154" s="103">
        <v>29426</v>
      </c>
      <c r="B154" s="102">
        <v>10.24</v>
      </c>
    </row>
    <row r="155" spans="1:2">
      <c r="A155" s="103">
        <v>29427</v>
      </c>
      <c r="B155" s="102">
        <v>10.33</v>
      </c>
    </row>
    <row r="156" spans="1:2">
      <c r="A156" s="103">
        <v>29430</v>
      </c>
      <c r="B156" s="102">
        <v>10.42</v>
      </c>
    </row>
    <row r="157" spans="1:2">
      <c r="A157" s="103">
        <v>29431</v>
      </c>
      <c r="B157" s="102">
        <v>10.4</v>
      </c>
    </row>
    <row r="158" spans="1:2">
      <c r="A158" s="103">
        <v>29432</v>
      </c>
      <c r="B158" s="102">
        <v>10.51</v>
      </c>
    </row>
    <row r="159" spans="1:2">
      <c r="A159" s="103">
        <v>29433</v>
      </c>
      <c r="B159" s="102">
        <v>10.8</v>
      </c>
    </row>
    <row r="160" spans="1:2">
      <c r="A160" s="103">
        <v>29434</v>
      </c>
      <c r="B160" s="102">
        <v>10.76</v>
      </c>
    </row>
    <row r="161" spans="1:2">
      <c r="A161" s="103">
        <v>29437</v>
      </c>
      <c r="B161" s="102">
        <v>10.68</v>
      </c>
    </row>
    <row r="162" spans="1:2">
      <c r="A162" s="103">
        <v>29438</v>
      </c>
      <c r="B162" s="102">
        <v>10.69</v>
      </c>
    </row>
    <row r="163" spans="1:2">
      <c r="A163" s="103">
        <v>29439</v>
      </c>
      <c r="B163" s="102">
        <v>10.73</v>
      </c>
    </row>
    <row r="164" spans="1:2">
      <c r="A164" s="103">
        <v>29440</v>
      </c>
      <c r="B164" s="102">
        <v>10.68</v>
      </c>
    </row>
    <row r="165" spans="1:2">
      <c r="A165" s="103">
        <v>29441</v>
      </c>
      <c r="B165" s="102">
        <v>10.9</v>
      </c>
    </row>
    <row r="166" spans="1:2">
      <c r="A166" s="103">
        <v>29444</v>
      </c>
      <c r="B166" s="102">
        <v>11.05</v>
      </c>
    </row>
    <row r="167" spans="1:2">
      <c r="A167" s="103">
        <v>29445</v>
      </c>
      <c r="B167" s="102">
        <v>11.01</v>
      </c>
    </row>
    <row r="168" spans="1:2">
      <c r="A168" s="103">
        <v>29446</v>
      </c>
      <c r="B168" s="102">
        <v>10.93</v>
      </c>
    </row>
    <row r="169" spans="1:2">
      <c r="A169" s="103">
        <v>29447</v>
      </c>
      <c r="B169" s="102">
        <v>10.9</v>
      </c>
    </row>
    <row r="170" spans="1:2">
      <c r="A170" s="103">
        <v>29448</v>
      </c>
      <c r="B170" s="102">
        <v>10.83</v>
      </c>
    </row>
    <row r="171" spans="1:2">
      <c r="A171" s="103">
        <v>29451</v>
      </c>
      <c r="B171" s="102">
        <v>11.02</v>
      </c>
    </row>
    <row r="172" spans="1:2">
      <c r="A172" s="103">
        <v>29452</v>
      </c>
      <c r="B172" s="102">
        <v>11.16</v>
      </c>
    </row>
    <row r="173" spans="1:2">
      <c r="A173" s="103">
        <v>29453</v>
      </c>
      <c r="B173" s="102">
        <v>11.13</v>
      </c>
    </row>
    <row r="174" spans="1:2">
      <c r="A174" s="103">
        <v>29454</v>
      </c>
      <c r="B174" s="102">
        <v>11.15</v>
      </c>
    </row>
    <row r="175" spans="1:2">
      <c r="A175" s="103">
        <v>29455</v>
      </c>
      <c r="B175" s="102">
        <v>11.01</v>
      </c>
    </row>
    <row r="176" spans="1:2">
      <c r="A176" s="103">
        <v>29458</v>
      </c>
      <c r="B176" s="102">
        <v>11.18</v>
      </c>
    </row>
    <row r="177" spans="1:2">
      <c r="A177" s="103">
        <v>29459</v>
      </c>
      <c r="B177" s="102">
        <v>11.18</v>
      </c>
    </row>
    <row r="178" spans="1:2">
      <c r="A178" s="103">
        <v>29460</v>
      </c>
      <c r="B178" s="102">
        <v>11.33</v>
      </c>
    </row>
    <row r="179" spans="1:2">
      <c r="A179" s="103">
        <v>29461</v>
      </c>
      <c r="B179" s="102">
        <v>11.43</v>
      </c>
    </row>
    <row r="180" spans="1:2">
      <c r="A180" s="103">
        <v>29462</v>
      </c>
      <c r="B180" s="102">
        <v>11.27</v>
      </c>
    </row>
    <row r="181" spans="1:2">
      <c r="A181" s="103">
        <v>29465</v>
      </c>
      <c r="B181" s="102" t="e">
        <f>NA()</f>
        <v>#N/A</v>
      </c>
    </row>
    <row r="182" spans="1:2">
      <c r="A182" s="103">
        <v>29466</v>
      </c>
      <c r="B182" s="102">
        <v>11.08</v>
      </c>
    </row>
    <row r="183" spans="1:2">
      <c r="A183" s="103">
        <v>29467</v>
      </c>
      <c r="B183" s="102">
        <v>10.94</v>
      </c>
    </row>
    <row r="184" spans="1:2">
      <c r="A184" s="103">
        <v>29468</v>
      </c>
      <c r="B184" s="102">
        <v>11.02</v>
      </c>
    </row>
    <row r="185" spans="1:2">
      <c r="A185" s="103">
        <v>29469</v>
      </c>
      <c r="B185" s="102">
        <v>11.06</v>
      </c>
    </row>
    <row r="186" spans="1:2">
      <c r="A186" s="103">
        <v>29472</v>
      </c>
      <c r="B186" s="102">
        <v>11.15</v>
      </c>
    </row>
    <row r="187" spans="1:2">
      <c r="A187" s="103">
        <v>29473</v>
      </c>
      <c r="B187" s="102">
        <v>11.05</v>
      </c>
    </row>
    <row r="188" spans="1:2">
      <c r="A188" s="103">
        <v>29474</v>
      </c>
      <c r="B188" s="102">
        <v>11.02</v>
      </c>
    </row>
    <row r="189" spans="1:2">
      <c r="A189" s="103">
        <v>29475</v>
      </c>
      <c r="B189" s="102">
        <v>11.15</v>
      </c>
    </row>
    <row r="190" spans="1:2">
      <c r="A190" s="103">
        <v>29476</v>
      </c>
      <c r="B190" s="102">
        <v>11.18</v>
      </c>
    </row>
    <row r="191" spans="1:2">
      <c r="A191" s="103">
        <v>29479</v>
      </c>
      <c r="B191" s="102">
        <v>11.38</v>
      </c>
    </row>
    <row r="192" spans="1:2">
      <c r="A192" s="103">
        <v>29480</v>
      </c>
      <c r="B192" s="102">
        <v>11.33</v>
      </c>
    </row>
    <row r="193" spans="1:2">
      <c r="A193" s="103">
        <v>29481</v>
      </c>
      <c r="B193" s="102">
        <v>11.41</v>
      </c>
    </row>
    <row r="194" spans="1:2">
      <c r="A194" s="103">
        <v>29482</v>
      </c>
      <c r="B194" s="102">
        <v>11.35</v>
      </c>
    </row>
    <row r="195" spans="1:2">
      <c r="A195" s="103">
        <v>29483</v>
      </c>
      <c r="B195" s="102">
        <v>11.25</v>
      </c>
    </row>
    <row r="196" spans="1:2">
      <c r="A196" s="103">
        <v>29486</v>
      </c>
      <c r="B196" s="102">
        <v>11.6</v>
      </c>
    </row>
    <row r="197" spans="1:2">
      <c r="A197" s="103">
        <v>29487</v>
      </c>
      <c r="B197" s="102">
        <v>11.53</v>
      </c>
    </row>
    <row r="198" spans="1:2">
      <c r="A198" s="103">
        <v>29488</v>
      </c>
      <c r="B198" s="102">
        <v>11.53</v>
      </c>
    </row>
    <row r="199" spans="1:2">
      <c r="A199" s="103">
        <v>29489</v>
      </c>
      <c r="B199" s="102">
        <v>11.66</v>
      </c>
    </row>
    <row r="200" spans="1:2">
      <c r="A200" s="103">
        <v>29490</v>
      </c>
      <c r="B200" s="102">
        <v>11.81</v>
      </c>
    </row>
    <row r="201" spans="1:2">
      <c r="A201" s="103">
        <v>29493</v>
      </c>
      <c r="B201" s="102">
        <v>11.93</v>
      </c>
    </row>
    <row r="202" spans="1:2">
      <c r="A202" s="103">
        <v>29494</v>
      </c>
      <c r="B202" s="102">
        <v>11.7</v>
      </c>
    </row>
    <row r="203" spans="1:2">
      <c r="A203" s="103">
        <v>29495</v>
      </c>
      <c r="B203" s="102">
        <v>11.69</v>
      </c>
    </row>
    <row r="204" spans="1:2">
      <c r="A204" s="103">
        <v>29496</v>
      </c>
      <c r="B204" s="102">
        <v>11.66</v>
      </c>
    </row>
    <row r="205" spans="1:2">
      <c r="A205" s="103">
        <v>29497</v>
      </c>
      <c r="B205" s="102">
        <v>11.33</v>
      </c>
    </row>
    <row r="206" spans="1:2">
      <c r="A206" s="103">
        <v>29500</v>
      </c>
      <c r="B206" s="102">
        <v>11.26</v>
      </c>
    </row>
    <row r="207" spans="1:2">
      <c r="A207" s="103">
        <v>29501</v>
      </c>
      <c r="B207" s="102">
        <v>11.3</v>
      </c>
    </row>
    <row r="208" spans="1:2">
      <c r="A208" s="103">
        <v>29502</v>
      </c>
      <c r="B208" s="102">
        <v>11.38</v>
      </c>
    </row>
    <row r="209" spans="1:2">
      <c r="A209" s="103">
        <v>29503</v>
      </c>
      <c r="B209" s="102">
        <v>11.21</v>
      </c>
    </row>
    <row r="210" spans="1:2">
      <c r="A210" s="103">
        <v>29504</v>
      </c>
      <c r="B210" s="102">
        <v>11.26</v>
      </c>
    </row>
    <row r="211" spans="1:2">
      <c r="A211" s="103">
        <v>29507</v>
      </c>
      <c r="B211" s="102" t="e">
        <f>NA()</f>
        <v>#N/A</v>
      </c>
    </row>
    <row r="212" spans="1:2">
      <c r="A212" s="103">
        <v>29508</v>
      </c>
      <c r="B212" s="102">
        <v>11.16</v>
      </c>
    </row>
    <row r="213" spans="1:2">
      <c r="A213" s="103">
        <v>29509</v>
      </c>
      <c r="B213" s="102">
        <v>11.11</v>
      </c>
    </row>
    <row r="214" spans="1:2">
      <c r="A214" s="103">
        <v>29510</v>
      </c>
      <c r="B214" s="102">
        <v>11.27</v>
      </c>
    </row>
    <row r="215" spans="1:2">
      <c r="A215" s="103">
        <v>29511</v>
      </c>
      <c r="B215" s="102">
        <v>11.44</v>
      </c>
    </row>
    <row r="216" spans="1:2">
      <c r="A216" s="103">
        <v>29514</v>
      </c>
      <c r="B216" s="102">
        <v>11.44</v>
      </c>
    </row>
    <row r="217" spans="1:2">
      <c r="A217" s="103">
        <v>29515</v>
      </c>
      <c r="B217" s="102">
        <v>11.53</v>
      </c>
    </row>
    <row r="218" spans="1:2">
      <c r="A218" s="103">
        <v>29516</v>
      </c>
      <c r="B218" s="102">
        <v>11.74</v>
      </c>
    </row>
    <row r="219" spans="1:2">
      <c r="A219" s="103">
        <v>29517</v>
      </c>
      <c r="B219" s="102">
        <v>11.68</v>
      </c>
    </row>
    <row r="220" spans="1:2">
      <c r="A220" s="103">
        <v>29518</v>
      </c>
      <c r="B220" s="102">
        <v>11.61</v>
      </c>
    </row>
    <row r="221" spans="1:2">
      <c r="A221" s="103">
        <v>29521</v>
      </c>
      <c r="B221" s="102">
        <v>11.96</v>
      </c>
    </row>
    <row r="222" spans="1:2">
      <c r="A222" s="103">
        <v>29522</v>
      </c>
      <c r="B222" s="102">
        <v>12.14</v>
      </c>
    </row>
    <row r="223" spans="1:2">
      <c r="A223" s="103">
        <v>29523</v>
      </c>
      <c r="B223" s="102">
        <v>12.21</v>
      </c>
    </row>
    <row r="224" spans="1:2">
      <c r="A224" s="103">
        <v>29524</v>
      </c>
      <c r="B224" s="102">
        <v>12.28</v>
      </c>
    </row>
    <row r="225" spans="1:2">
      <c r="A225" s="103">
        <v>29525</v>
      </c>
      <c r="B225" s="102">
        <v>12.23</v>
      </c>
    </row>
    <row r="226" spans="1:2">
      <c r="A226" s="103">
        <v>29528</v>
      </c>
      <c r="B226" s="102">
        <v>12.22</v>
      </c>
    </row>
    <row r="227" spans="1:2">
      <c r="A227" s="103">
        <v>29529</v>
      </c>
      <c r="B227" s="102" t="e">
        <f>NA()</f>
        <v>#N/A</v>
      </c>
    </row>
    <row r="228" spans="1:2">
      <c r="A228" s="103">
        <v>29530</v>
      </c>
      <c r="B228" s="102">
        <v>12.36</v>
      </c>
    </row>
    <row r="229" spans="1:2">
      <c r="A229" s="103">
        <v>29531</v>
      </c>
      <c r="B229" s="102">
        <v>12.59</v>
      </c>
    </row>
    <row r="230" spans="1:2">
      <c r="A230" s="103">
        <v>29532</v>
      </c>
      <c r="B230" s="102">
        <v>12.59</v>
      </c>
    </row>
    <row r="231" spans="1:2">
      <c r="A231" s="103">
        <v>29535</v>
      </c>
      <c r="B231" s="102">
        <v>12.71</v>
      </c>
    </row>
    <row r="232" spans="1:2">
      <c r="A232" s="103">
        <v>29536</v>
      </c>
      <c r="B232" s="102" t="e">
        <f>NA()</f>
        <v>#N/A</v>
      </c>
    </row>
    <row r="233" spans="1:2">
      <c r="A233" s="103">
        <v>29537</v>
      </c>
      <c r="B233" s="102">
        <v>12.26</v>
      </c>
    </row>
    <row r="234" spans="1:2">
      <c r="A234" s="103">
        <v>29538</v>
      </c>
      <c r="B234" s="102">
        <v>12.23</v>
      </c>
    </row>
    <row r="235" spans="1:2">
      <c r="A235" s="103">
        <v>29539</v>
      </c>
      <c r="B235" s="102">
        <v>12.45</v>
      </c>
    </row>
    <row r="236" spans="1:2">
      <c r="A236" s="103">
        <v>29542</v>
      </c>
      <c r="B236" s="102">
        <v>12.6</v>
      </c>
    </row>
    <row r="237" spans="1:2">
      <c r="A237" s="103">
        <v>29543</v>
      </c>
      <c r="B237" s="102">
        <v>12.29</v>
      </c>
    </row>
    <row r="238" spans="1:2">
      <c r="A238" s="103">
        <v>29544</v>
      </c>
      <c r="B238" s="102">
        <v>12.19</v>
      </c>
    </row>
    <row r="239" spans="1:2">
      <c r="A239" s="103">
        <v>29545</v>
      </c>
      <c r="B239" s="102">
        <v>12.22</v>
      </c>
    </row>
    <row r="240" spans="1:2">
      <c r="A240" s="103">
        <v>29546</v>
      </c>
      <c r="B240" s="102">
        <v>12.37</v>
      </c>
    </row>
    <row r="241" spans="1:2">
      <c r="A241" s="103">
        <v>29549</v>
      </c>
      <c r="B241" s="102">
        <v>12.31</v>
      </c>
    </row>
    <row r="242" spans="1:2">
      <c r="A242" s="103">
        <v>29550</v>
      </c>
      <c r="B242" s="102">
        <v>12.3</v>
      </c>
    </row>
    <row r="243" spans="1:2">
      <c r="A243" s="103">
        <v>29551</v>
      </c>
      <c r="B243" s="102">
        <v>12.27</v>
      </c>
    </row>
    <row r="244" spans="1:2">
      <c r="A244" s="103">
        <v>29552</v>
      </c>
      <c r="B244" s="102" t="e">
        <f>NA()</f>
        <v>#N/A</v>
      </c>
    </row>
    <row r="245" spans="1:2">
      <c r="A245" s="103">
        <v>29553</v>
      </c>
      <c r="B245" s="102">
        <v>12.32</v>
      </c>
    </row>
    <row r="246" spans="1:2">
      <c r="A246" s="103">
        <v>29556</v>
      </c>
      <c r="B246" s="102">
        <v>12.51</v>
      </c>
    </row>
    <row r="247" spans="1:2">
      <c r="A247" s="103">
        <v>29557</v>
      </c>
      <c r="B247" s="102">
        <v>12.5</v>
      </c>
    </row>
    <row r="248" spans="1:2">
      <c r="A248" s="103">
        <v>29558</v>
      </c>
      <c r="B248" s="102">
        <v>12.41</v>
      </c>
    </row>
    <row r="249" spans="1:2">
      <c r="A249" s="103">
        <v>29559</v>
      </c>
      <c r="B249" s="102">
        <v>12.43</v>
      </c>
    </row>
    <row r="250" spans="1:2">
      <c r="A250" s="103">
        <v>29560</v>
      </c>
      <c r="B250" s="102">
        <v>12.33</v>
      </c>
    </row>
    <row r="251" spans="1:2">
      <c r="A251" s="103">
        <v>29563</v>
      </c>
      <c r="B251" s="102">
        <v>12.42</v>
      </c>
    </row>
    <row r="252" spans="1:2">
      <c r="A252" s="103">
        <v>29564</v>
      </c>
      <c r="B252" s="102">
        <v>12.68</v>
      </c>
    </row>
    <row r="253" spans="1:2">
      <c r="A253" s="103">
        <v>29565</v>
      </c>
      <c r="B253" s="102">
        <v>12.8</v>
      </c>
    </row>
    <row r="254" spans="1:2">
      <c r="A254" s="103">
        <v>29566</v>
      </c>
      <c r="B254" s="102">
        <v>13.17</v>
      </c>
    </row>
    <row r="255" spans="1:2">
      <c r="A255" s="103">
        <v>29567</v>
      </c>
      <c r="B255" s="102">
        <v>12.82</v>
      </c>
    </row>
    <row r="256" spans="1:2">
      <c r="A256" s="103">
        <v>29570</v>
      </c>
      <c r="B256" s="102">
        <v>12.85</v>
      </c>
    </row>
    <row r="257" spans="1:2">
      <c r="A257" s="103">
        <v>29571</v>
      </c>
      <c r="B257" s="102">
        <v>12.95</v>
      </c>
    </row>
    <row r="258" spans="1:2">
      <c r="A258" s="103">
        <v>29572</v>
      </c>
      <c r="B258" s="102">
        <v>12.74</v>
      </c>
    </row>
    <row r="259" spans="1:2">
      <c r="A259" s="103">
        <v>29573</v>
      </c>
      <c r="B259" s="102">
        <v>12.62</v>
      </c>
    </row>
    <row r="260" spans="1:2">
      <c r="A260" s="103">
        <v>29574</v>
      </c>
      <c r="B260" s="102">
        <v>12.22</v>
      </c>
    </row>
    <row r="261" spans="1:2">
      <c r="A261" s="103">
        <v>29577</v>
      </c>
      <c r="B261" s="102">
        <v>11.75</v>
      </c>
    </row>
    <row r="262" spans="1:2">
      <c r="A262" s="103">
        <v>29578</v>
      </c>
      <c r="B262" s="102">
        <v>11.93</v>
      </c>
    </row>
    <row r="263" spans="1:2">
      <c r="A263" s="103">
        <v>29579</v>
      </c>
      <c r="B263" s="102">
        <v>11.95</v>
      </c>
    </row>
    <row r="264" spans="1:2">
      <c r="A264" s="103">
        <v>29580</v>
      </c>
      <c r="B264" s="102" t="e">
        <f>NA()</f>
        <v>#N/A</v>
      </c>
    </row>
    <row r="265" spans="1:2">
      <c r="A265" s="103">
        <v>29581</v>
      </c>
      <c r="B265" s="102">
        <v>11.84</v>
      </c>
    </row>
    <row r="266" spans="1:2">
      <c r="A266" s="103">
        <v>29584</v>
      </c>
      <c r="B266" s="102">
        <v>11.84</v>
      </c>
    </row>
    <row r="267" spans="1:2">
      <c r="A267" s="103">
        <v>29585</v>
      </c>
      <c r="B267" s="102">
        <v>11.96</v>
      </c>
    </row>
    <row r="268" spans="1:2">
      <c r="A268" s="103">
        <v>29586</v>
      </c>
      <c r="B268" s="102">
        <v>11.98</v>
      </c>
    </row>
    <row r="269" spans="1:2">
      <c r="A269" s="103">
        <v>29587</v>
      </c>
      <c r="B269" s="102" t="e">
        <f>NA()</f>
        <v>#N/A</v>
      </c>
    </row>
    <row r="270" spans="1:2">
      <c r="A270" s="103">
        <v>29588</v>
      </c>
      <c r="B270" s="102">
        <v>12.01</v>
      </c>
    </row>
    <row r="271" spans="1:2">
      <c r="A271" s="103">
        <v>29591</v>
      </c>
      <c r="B271" s="102">
        <v>11.67</v>
      </c>
    </row>
    <row r="272" spans="1:2">
      <c r="A272" s="103">
        <v>29592</v>
      </c>
      <c r="B272" s="102">
        <v>11.67</v>
      </c>
    </row>
    <row r="273" spans="1:2">
      <c r="A273" s="103">
        <v>29593</v>
      </c>
      <c r="B273" s="102">
        <v>11.89</v>
      </c>
    </row>
    <row r="274" spans="1:2">
      <c r="A274" s="103">
        <v>29594</v>
      </c>
      <c r="B274" s="102">
        <v>11.91</v>
      </c>
    </row>
    <row r="275" spans="1:2">
      <c r="A275" s="103">
        <v>29595</v>
      </c>
      <c r="B275" s="102">
        <v>12.13</v>
      </c>
    </row>
    <row r="276" spans="1:2">
      <c r="A276" s="103">
        <v>29598</v>
      </c>
      <c r="B276" s="102">
        <v>12.08</v>
      </c>
    </row>
    <row r="277" spans="1:2">
      <c r="A277" s="103">
        <v>29599</v>
      </c>
      <c r="B277" s="102">
        <v>12.08</v>
      </c>
    </row>
    <row r="278" spans="1:2">
      <c r="A278" s="103">
        <v>29600</v>
      </c>
      <c r="B278" s="102">
        <v>12.07</v>
      </c>
    </row>
    <row r="279" spans="1:2">
      <c r="A279" s="103">
        <v>29601</v>
      </c>
      <c r="B279" s="102">
        <v>12.25</v>
      </c>
    </row>
    <row r="280" spans="1:2">
      <c r="A280" s="103">
        <v>29602</v>
      </c>
      <c r="B280" s="102">
        <v>12.13</v>
      </c>
    </row>
    <row r="281" spans="1:2">
      <c r="A281" s="103">
        <v>29605</v>
      </c>
      <c r="B281" s="102">
        <v>12.25</v>
      </c>
    </row>
    <row r="282" spans="1:2">
      <c r="A282" s="103">
        <v>29606</v>
      </c>
      <c r="B282" s="102">
        <v>12.11</v>
      </c>
    </row>
    <row r="283" spans="1:2">
      <c r="A283" s="103">
        <v>29607</v>
      </c>
      <c r="B283" s="102">
        <v>12.33</v>
      </c>
    </row>
    <row r="284" spans="1:2">
      <c r="A284" s="103">
        <v>29608</v>
      </c>
      <c r="B284" s="102">
        <v>12.46</v>
      </c>
    </row>
    <row r="285" spans="1:2">
      <c r="A285" s="103">
        <v>29609</v>
      </c>
      <c r="B285" s="102">
        <v>12.38</v>
      </c>
    </row>
    <row r="286" spans="1:2">
      <c r="A286" s="103">
        <v>29612</v>
      </c>
      <c r="B286" s="102">
        <v>12.28</v>
      </c>
    </row>
    <row r="287" spans="1:2">
      <c r="A287" s="103">
        <v>29613</v>
      </c>
      <c r="B287" s="102">
        <v>12.31</v>
      </c>
    </row>
    <row r="288" spans="1:2">
      <c r="A288" s="103">
        <v>29614</v>
      </c>
      <c r="B288" s="102">
        <v>12.33</v>
      </c>
    </row>
    <row r="289" spans="1:2">
      <c r="A289" s="103">
        <v>29615</v>
      </c>
      <c r="B289" s="102">
        <v>12.38</v>
      </c>
    </row>
    <row r="290" spans="1:2">
      <c r="A290" s="103">
        <v>29616</v>
      </c>
      <c r="B290" s="102">
        <v>12.28</v>
      </c>
    </row>
    <row r="291" spans="1:2">
      <c r="A291" s="103">
        <v>29619</v>
      </c>
      <c r="B291" s="102">
        <v>12.45</v>
      </c>
    </row>
    <row r="292" spans="1:2">
      <c r="A292" s="103">
        <v>29620</v>
      </c>
      <c r="B292" s="102">
        <v>12.61</v>
      </c>
    </row>
    <row r="293" spans="1:2">
      <c r="A293" s="103">
        <v>29621</v>
      </c>
      <c r="B293" s="102">
        <v>12.49</v>
      </c>
    </row>
    <row r="294" spans="1:2">
      <c r="A294" s="103">
        <v>29622</v>
      </c>
      <c r="B294" s="102">
        <v>12.7</v>
      </c>
    </row>
    <row r="295" spans="1:2">
      <c r="A295" s="103">
        <v>29623</v>
      </c>
      <c r="B295" s="102">
        <v>12.73</v>
      </c>
    </row>
    <row r="296" spans="1:2">
      <c r="A296" s="103">
        <v>29626</v>
      </c>
      <c r="B296" s="102">
        <v>12.81</v>
      </c>
    </row>
    <row r="297" spans="1:2">
      <c r="A297" s="103">
        <v>29627</v>
      </c>
      <c r="B297" s="102">
        <v>12.92</v>
      </c>
    </row>
    <row r="298" spans="1:2">
      <c r="A298" s="103">
        <v>29628</v>
      </c>
      <c r="B298" s="102">
        <v>13.01</v>
      </c>
    </row>
    <row r="299" spans="1:2">
      <c r="A299" s="103">
        <v>29629</v>
      </c>
      <c r="B299" s="102" t="e">
        <f>NA()</f>
        <v>#N/A</v>
      </c>
    </row>
    <row r="300" spans="1:2">
      <c r="A300" s="103">
        <v>29630</v>
      </c>
      <c r="B300" s="102">
        <v>13.2</v>
      </c>
    </row>
    <row r="301" spans="1:2">
      <c r="A301" s="103">
        <v>29633</v>
      </c>
      <c r="B301" s="102" t="e">
        <f>NA()</f>
        <v>#N/A</v>
      </c>
    </row>
    <row r="302" spans="1:2">
      <c r="A302" s="103">
        <v>29634</v>
      </c>
      <c r="B302" s="102">
        <v>12.93</v>
      </c>
    </row>
    <row r="303" spans="1:2">
      <c r="A303" s="103">
        <v>29635</v>
      </c>
      <c r="B303" s="102">
        <v>12.88</v>
      </c>
    </row>
    <row r="304" spans="1:2">
      <c r="A304" s="103">
        <v>29636</v>
      </c>
      <c r="B304" s="102">
        <v>12.71</v>
      </c>
    </row>
    <row r="305" spans="1:2">
      <c r="A305" s="103">
        <v>29637</v>
      </c>
      <c r="B305" s="102">
        <v>12.54</v>
      </c>
    </row>
    <row r="306" spans="1:2">
      <c r="A306" s="103">
        <v>29640</v>
      </c>
      <c r="B306" s="102">
        <v>12.81</v>
      </c>
    </row>
    <row r="307" spans="1:2">
      <c r="A307" s="103">
        <v>29641</v>
      </c>
      <c r="B307" s="102">
        <v>12.81</v>
      </c>
    </row>
    <row r="308" spans="1:2">
      <c r="A308" s="103">
        <v>29642</v>
      </c>
      <c r="B308" s="102">
        <v>12.89</v>
      </c>
    </row>
    <row r="309" spans="1:2">
      <c r="A309" s="103">
        <v>29643</v>
      </c>
      <c r="B309" s="102">
        <v>12.98</v>
      </c>
    </row>
    <row r="310" spans="1:2">
      <c r="A310" s="103">
        <v>29644</v>
      </c>
      <c r="B310" s="102">
        <v>12.97</v>
      </c>
    </row>
    <row r="311" spans="1:2">
      <c r="A311" s="103">
        <v>29647</v>
      </c>
      <c r="B311" s="102">
        <v>13.19</v>
      </c>
    </row>
    <row r="312" spans="1:2">
      <c r="A312" s="103">
        <v>29648</v>
      </c>
      <c r="B312" s="102">
        <v>13</v>
      </c>
    </row>
    <row r="313" spans="1:2">
      <c r="A313" s="103">
        <v>29649</v>
      </c>
      <c r="B313" s="102">
        <v>13.03</v>
      </c>
    </row>
    <row r="314" spans="1:2">
      <c r="A314" s="103">
        <v>29650</v>
      </c>
      <c r="B314" s="102">
        <v>13</v>
      </c>
    </row>
    <row r="315" spans="1:2">
      <c r="A315" s="103">
        <v>29651</v>
      </c>
      <c r="B315" s="102">
        <v>12.73</v>
      </c>
    </row>
    <row r="316" spans="1:2">
      <c r="A316" s="103">
        <v>29654</v>
      </c>
      <c r="B316" s="102">
        <v>12.64</v>
      </c>
    </row>
    <row r="317" spans="1:2">
      <c r="A317" s="103">
        <v>29655</v>
      </c>
      <c r="B317" s="102">
        <v>12.69</v>
      </c>
    </row>
    <row r="318" spans="1:2">
      <c r="A318" s="103">
        <v>29656</v>
      </c>
      <c r="B318" s="102">
        <v>12.74</v>
      </c>
    </row>
    <row r="319" spans="1:2">
      <c r="A319" s="103">
        <v>29657</v>
      </c>
      <c r="B319" s="102">
        <v>12.59</v>
      </c>
    </row>
    <row r="320" spans="1:2">
      <c r="A320" s="103">
        <v>29658</v>
      </c>
      <c r="B320" s="102">
        <v>12.42</v>
      </c>
    </row>
    <row r="321" spans="1:2">
      <c r="A321" s="103">
        <v>29661</v>
      </c>
      <c r="B321" s="102">
        <v>12.41</v>
      </c>
    </row>
    <row r="322" spans="1:2">
      <c r="A322" s="103">
        <v>29662</v>
      </c>
      <c r="B322" s="102">
        <v>12.25</v>
      </c>
    </row>
    <row r="323" spans="1:2">
      <c r="A323" s="103">
        <v>29663</v>
      </c>
      <c r="B323" s="102">
        <v>12.16</v>
      </c>
    </row>
    <row r="324" spans="1:2">
      <c r="A324" s="103">
        <v>29664</v>
      </c>
      <c r="B324" s="102">
        <v>12.28</v>
      </c>
    </row>
    <row r="325" spans="1:2">
      <c r="A325" s="103">
        <v>29665</v>
      </c>
      <c r="B325" s="102">
        <v>12.34</v>
      </c>
    </row>
    <row r="326" spans="1:2">
      <c r="A326" s="103">
        <v>29668</v>
      </c>
      <c r="B326" s="102">
        <v>12.71</v>
      </c>
    </row>
    <row r="327" spans="1:2">
      <c r="A327" s="103">
        <v>29669</v>
      </c>
      <c r="B327" s="102">
        <v>12.84</v>
      </c>
    </row>
    <row r="328" spans="1:2">
      <c r="A328" s="103">
        <v>29670</v>
      </c>
      <c r="B328" s="102">
        <v>12.77</v>
      </c>
    </row>
    <row r="329" spans="1:2">
      <c r="A329" s="103">
        <v>29671</v>
      </c>
      <c r="B329" s="102">
        <v>12.92</v>
      </c>
    </row>
    <row r="330" spans="1:2">
      <c r="A330" s="103">
        <v>29672</v>
      </c>
      <c r="B330" s="102">
        <v>12.93</v>
      </c>
    </row>
    <row r="331" spans="1:2">
      <c r="A331" s="103">
        <v>29675</v>
      </c>
      <c r="B331" s="102">
        <v>12.8</v>
      </c>
    </row>
    <row r="332" spans="1:2">
      <c r="A332" s="103">
        <v>29676</v>
      </c>
      <c r="B332" s="102">
        <v>12.65</v>
      </c>
    </row>
    <row r="333" spans="1:2">
      <c r="A333" s="103">
        <v>29677</v>
      </c>
      <c r="B333" s="102">
        <v>12.65</v>
      </c>
    </row>
    <row r="334" spans="1:2">
      <c r="A334" s="103">
        <v>29678</v>
      </c>
      <c r="B334" s="102">
        <v>12.8</v>
      </c>
    </row>
    <row r="335" spans="1:2">
      <c r="A335" s="103">
        <v>29679</v>
      </c>
      <c r="B335" s="102">
        <v>12.94</v>
      </c>
    </row>
    <row r="336" spans="1:2">
      <c r="A336" s="103">
        <v>29682</v>
      </c>
      <c r="B336" s="102">
        <v>13.28</v>
      </c>
    </row>
    <row r="337" spans="1:2">
      <c r="A337" s="103">
        <v>29683</v>
      </c>
      <c r="B337" s="102">
        <v>12.99</v>
      </c>
    </row>
    <row r="338" spans="1:2">
      <c r="A338" s="103">
        <v>29684</v>
      </c>
      <c r="B338" s="102">
        <v>13.15</v>
      </c>
    </row>
    <row r="339" spans="1:2">
      <c r="A339" s="103">
        <v>29685</v>
      </c>
      <c r="B339" s="102">
        <v>13.02</v>
      </c>
    </row>
    <row r="340" spans="1:2">
      <c r="A340" s="103">
        <v>29686</v>
      </c>
      <c r="B340" s="102">
        <v>13.15</v>
      </c>
    </row>
    <row r="341" spans="1:2">
      <c r="A341" s="103">
        <v>29689</v>
      </c>
      <c r="B341" s="102">
        <v>13.23</v>
      </c>
    </row>
    <row r="342" spans="1:2">
      <c r="A342" s="103">
        <v>29690</v>
      </c>
      <c r="B342" s="102">
        <v>13.13</v>
      </c>
    </row>
    <row r="343" spans="1:2">
      <c r="A343" s="103">
        <v>29691</v>
      </c>
      <c r="B343" s="102">
        <v>13.29</v>
      </c>
    </row>
    <row r="344" spans="1:2">
      <c r="A344" s="103">
        <v>29692</v>
      </c>
      <c r="B344" s="102">
        <v>13.32</v>
      </c>
    </row>
    <row r="345" spans="1:2">
      <c r="A345" s="103">
        <v>29693</v>
      </c>
      <c r="B345" s="102" t="e">
        <f>NA()</f>
        <v>#N/A</v>
      </c>
    </row>
    <row r="346" spans="1:2">
      <c r="A346" s="103">
        <v>29696</v>
      </c>
      <c r="B346" s="102">
        <v>13.17</v>
      </c>
    </row>
    <row r="347" spans="1:2">
      <c r="A347" s="103">
        <v>29697</v>
      </c>
      <c r="B347" s="102">
        <v>13.2</v>
      </c>
    </row>
    <row r="348" spans="1:2">
      <c r="A348" s="103">
        <v>29698</v>
      </c>
      <c r="B348" s="102">
        <v>13.25</v>
      </c>
    </row>
    <row r="349" spans="1:2">
      <c r="A349" s="103">
        <v>29699</v>
      </c>
      <c r="B349" s="102">
        <v>13.28</v>
      </c>
    </row>
    <row r="350" spans="1:2">
      <c r="A350" s="103">
        <v>29700</v>
      </c>
      <c r="B350" s="102">
        <v>13.35</v>
      </c>
    </row>
    <row r="351" spans="1:2">
      <c r="A351" s="103">
        <v>29703</v>
      </c>
      <c r="B351" s="102">
        <v>13.38</v>
      </c>
    </row>
    <row r="352" spans="1:2">
      <c r="A352" s="103">
        <v>29704</v>
      </c>
      <c r="B352" s="102">
        <v>13.39</v>
      </c>
    </row>
    <row r="353" spans="1:2">
      <c r="A353" s="103">
        <v>29705</v>
      </c>
      <c r="B353" s="102">
        <v>13.5</v>
      </c>
    </row>
    <row r="354" spans="1:2">
      <c r="A354" s="103">
        <v>29706</v>
      </c>
      <c r="B354" s="102">
        <v>13.65</v>
      </c>
    </row>
    <row r="355" spans="1:2">
      <c r="A355" s="103">
        <v>29707</v>
      </c>
      <c r="B355" s="102">
        <v>13.59</v>
      </c>
    </row>
    <row r="356" spans="1:2">
      <c r="A356" s="103">
        <v>29710</v>
      </c>
      <c r="B356" s="102">
        <v>13.98</v>
      </c>
    </row>
    <row r="357" spans="1:2">
      <c r="A357" s="103">
        <v>29711</v>
      </c>
      <c r="B357" s="102">
        <v>14.11</v>
      </c>
    </row>
    <row r="358" spans="1:2">
      <c r="A358" s="103">
        <v>29712</v>
      </c>
      <c r="B358" s="102">
        <v>13.97</v>
      </c>
    </row>
    <row r="359" spans="1:2">
      <c r="A359" s="103">
        <v>29713</v>
      </c>
      <c r="B359" s="102">
        <v>13.84</v>
      </c>
    </row>
    <row r="360" spans="1:2">
      <c r="A360" s="103">
        <v>29714</v>
      </c>
      <c r="B360" s="102">
        <v>13.76</v>
      </c>
    </row>
    <row r="361" spans="1:2">
      <c r="A361" s="103">
        <v>29717</v>
      </c>
      <c r="B361" s="102">
        <v>13.89</v>
      </c>
    </row>
    <row r="362" spans="1:2">
      <c r="A362" s="103">
        <v>29718</v>
      </c>
      <c r="B362" s="102">
        <v>13.95</v>
      </c>
    </row>
    <row r="363" spans="1:2">
      <c r="A363" s="103">
        <v>29719</v>
      </c>
      <c r="B363" s="102">
        <v>13.95</v>
      </c>
    </row>
    <row r="364" spans="1:2">
      <c r="A364" s="103">
        <v>29720</v>
      </c>
      <c r="B364" s="102">
        <v>13.66</v>
      </c>
    </row>
    <row r="365" spans="1:2">
      <c r="A365" s="103">
        <v>29721</v>
      </c>
      <c r="B365" s="102">
        <v>13.58</v>
      </c>
    </row>
    <row r="366" spans="1:2">
      <c r="A366" s="103">
        <v>29724</v>
      </c>
      <c r="B366" s="102">
        <v>13.31</v>
      </c>
    </row>
    <row r="367" spans="1:2">
      <c r="A367" s="103">
        <v>29725</v>
      </c>
      <c r="B367" s="102">
        <v>13.47</v>
      </c>
    </row>
    <row r="368" spans="1:2">
      <c r="A368" s="103">
        <v>29726</v>
      </c>
      <c r="B368" s="102">
        <v>13.45</v>
      </c>
    </row>
    <row r="369" spans="1:2">
      <c r="A369" s="103">
        <v>29727</v>
      </c>
      <c r="B369" s="102">
        <v>13.53</v>
      </c>
    </row>
    <row r="370" spans="1:2">
      <c r="A370" s="103">
        <v>29728</v>
      </c>
      <c r="B370" s="102">
        <v>13.36</v>
      </c>
    </row>
    <row r="371" spans="1:2">
      <c r="A371" s="103">
        <v>29731</v>
      </c>
      <c r="B371" s="102" t="e">
        <f>NA()</f>
        <v>#N/A</v>
      </c>
    </row>
    <row r="372" spans="1:2">
      <c r="A372" s="103">
        <v>29732</v>
      </c>
      <c r="B372" s="102">
        <v>13.22</v>
      </c>
    </row>
    <row r="373" spans="1:2">
      <c r="A373" s="103">
        <v>29733</v>
      </c>
      <c r="B373" s="102">
        <v>13.27</v>
      </c>
    </row>
    <row r="374" spans="1:2">
      <c r="A374" s="103">
        <v>29734</v>
      </c>
      <c r="B374" s="102">
        <v>13.1</v>
      </c>
    </row>
    <row r="375" spans="1:2">
      <c r="A375" s="103">
        <v>29735</v>
      </c>
      <c r="B375" s="102">
        <v>13.06</v>
      </c>
    </row>
    <row r="376" spans="1:2">
      <c r="A376" s="103">
        <v>29738</v>
      </c>
      <c r="B376" s="102">
        <v>13.06</v>
      </c>
    </row>
    <row r="377" spans="1:2">
      <c r="A377" s="103">
        <v>29739</v>
      </c>
      <c r="B377" s="102">
        <v>13.13</v>
      </c>
    </row>
    <row r="378" spans="1:2">
      <c r="A378" s="103">
        <v>29740</v>
      </c>
      <c r="B378" s="102">
        <v>13.08</v>
      </c>
    </row>
    <row r="379" spans="1:2">
      <c r="A379" s="103">
        <v>29741</v>
      </c>
      <c r="B379" s="102">
        <v>13.04</v>
      </c>
    </row>
    <row r="380" spans="1:2">
      <c r="A380" s="103">
        <v>29742</v>
      </c>
      <c r="B380" s="102">
        <v>13.11</v>
      </c>
    </row>
    <row r="381" spans="1:2">
      <c r="A381" s="103">
        <v>29745</v>
      </c>
      <c r="B381" s="102">
        <v>12.87</v>
      </c>
    </row>
    <row r="382" spans="1:2">
      <c r="A382" s="103">
        <v>29746</v>
      </c>
      <c r="B382" s="102">
        <v>12.89</v>
      </c>
    </row>
    <row r="383" spans="1:2">
      <c r="A383" s="103">
        <v>29747</v>
      </c>
      <c r="B383" s="102">
        <v>12.82</v>
      </c>
    </row>
    <row r="384" spans="1:2">
      <c r="A384" s="103">
        <v>29748</v>
      </c>
      <c r="B384" s="102">
        <v>12.84</v>
      </c>
    </row>
    <row r="385" spans="1:2">
      <c r="A385" s="103">
        <v>29749</v>
      </c>
      <c r="B385" s="102">
        <v>12.84</v>
      </c>
    </row>
    <row r="386" spans="1:2">
      <c r="A386" s="103">
        <v>29752</v>
      </c>
      <c r="B386" s="102">
        <v>12.61</v>
      </c>
    </row>
    <row r="387" spans="1:2">
      <c r="A387" s="103">
        <v>29753</v>
      </c>
      <c r="B387" s="102">
        <v>12.59</v>
      </c>
    </row>
    <row r="388" spans="1:2">
      <c r="A388" s="103">
        <v>29754</v>
      </c>
      <c r="B388" s="102">
        <v>12.73</v>
      </c>
    </row>
    <row r="389" spans="1:2">
      <c r="A389" s="103">
        <v>29755</v>
      </c>
      <c r="B389" s="102">
        <v>12.98</v>
      </c>
    </row>
    <row r="390" spans="1:2">
      <c r="A390" s="103">
        <v>29756</v>
      </c>
      <c r="B390" s="102">
        <v>12.9</v>
      </c>
    </row>
    <row r="391" spans="1:2">
      <c r="A391" s="103">
        <v>29759</v>
      </c>
      <c r="B391" s="102">
        <v>12.86</v>
      </c>
    </row>
    <row r="392" spans="1:2">
      <c r="A392" s="103">
        <v>29760</v>
      </c>
      <c r="B392" s="102">
        <v>12.99</v>
      </c>
    </row>
    <row r="393" spans="1:2">
      <c r="A393" s="103">
        <v>29761</v>
      </c>
      <c r="B393" s="102">
        <v>13.1</v>
      </c>
    </row>
    <row r="394" spans="1:2">
      <c r="A394" s="103">
        <v>29762</v>
      </c>
      <c r="B394" s="102">
        <v>13.14</v>
      </c>
    </row>
    <row r="395" spans="1:2">
      <c r="A395" s="103">
        <v>29763</v>
      </c>
      <c r="B395" s="102">
        <v>13.14</v>
      </c>
    </row>
    <row r="396" spans="1:2">
      <c r="A396" s="103">
        <v>29766</v>
      </c>
      <c r="B396" s="102">
        <v>13.11</v>
      </c>
    </row>
    <row r="397" spans="1:2">
      <c r="A397" s="103">
        <v>29767</v>
      </c>
      <c r="B397" s="102">
        <v>13.3</v>
      </c>
    </row>
    <row r="398" spans="1:2">
      <c r="A398" s="103">
        <v>29768</v>
      </c>
      <c r="B398" s="102">
        <v>13.47</v>
      </c>
    </row>
    <row r="399" spans="1:2">
      <c r="A399" s="103">
        <v>29769</v>
      </c>
      <c r="B399" s="102">
        <v>13.35</v>
      </c>
    </row>
    <row r="400" spans="1:2">
      <c r="A400" s="103">
        <v>29770</v>
      </c>
      <c r="B400" s="102" t="e">
        <f>NA()</f>
        <v>#N/A</v>
      </c>
    </row>
    <row r="401" spans="1:2">
      <c r="A401" s="103">
        <v>29773</v>
      </c>
      <c r="B401" s="102">
        <v>13.19</v>
      </c>
    </row>
    <row r="402" spans="1:2">
      <c r="A402" s="103">
        <v>29774</v>
      </c>
      <c r="B402" s="102">
        <v>13.42</v>
      </c>
    </row>
    <row r="403" spans="1:2">
      <c r="A403" s="103">
        <v>29775</v>
      </c>
      <c r="B403" s="102">
        <v>13.43</v>
      </c>
    </row>
    <row r="404" spans="1:2">
      <c r="A404" s="103">
        <v>29776</v>
      </c>
      <c r="B404" s="102">
        <v>13.47</v>
      </c>
    </row>
    <row r="405" spans="1:2">
      <c r="A405" s="103">
        <v>29777</v>
      </c>
      <c r="B405" s="102">
        <v>13.25</v>
      </c>
    </row>
    <row r="406" spans="1:2">
      <c r="A406" s="103">
        <v>29780</v>
      </c>
      <c r="B406" s="102">
        <v>13.33</v>
      </c>
    </row>
    <row r="407" spans="1:2">
      <c r="A407" s="103">
        <v>29781</v>
      </c>
      <c r="B407" s="102">
        <v>13.49</v>
      </c>
    </row>
    <row r="408" spans="1:2">
      <c r="A408" s="103">
        <v>29782</v>
      </c>
      <c r="B408" s="102">
        <v>13.35</v>
      </c>
    </row>
    <row r="409" spans="1:2">
      <c r="A409" s="103">
        <v>29783</v>
      </c>
      <c r="B409" s="102">
        <v>13.44</v>
      </c>
    </row>
    <row r="410" spans="1:2">
      <c r="A410" s="103">
        <v>29784</v>
      </c>
      <c r="B410" s="102">
        <v>13.4</v>
      </c>
    </row>
    <row r="411" spans="1:2">
      <c r="A411" s="103">
        <v>29787</v>
      </c>
      <c r="B411" s="102">
        <v>13.87</v>
      </c>
    </row>
    <row r="412" spans="1:2">
      <c r="A412" s="103">
        <v>29788</v>
      </c>
      <c r="B412" s="102">
        <v>13.84</v>
      </c>
    </row>
    <row r="413" spans="1:2">
      <c r="A413" s="103">
        <v>29789</v>
      </c>
      <c r="B413" s="102">
        <v>13.87</v>
      </c>
    </row>
    <row r="414" spans="1:2">
      <c r="A414" s="103">
        <v>29790</v>
      </c>
      <c r="B414" s="102">
        <v>13.8</v>
      </c>
    </row>
    <row r="415" spans="1:2">
      <c r="A415" s="103">
        <v>29791</v>
      </c>
      <c r="B415" s="102">
        <v>13.65</v>
      </c>
    </row>
    <row r="416" spans="1:2">
      <c r="A416" s="103">
        <v>29794</v>
      </c>
      <c r="B416" s="102">
        <v>13.7</v>
      </c>
    </row>
    <row r="417" spans="1:2">
      <c r="A417" s="103">
        <v>29795</v>
      </c>
      <c r="B417" s="102">
        <v>13.8</v>
      </c>
    </row>
    <row r="418" spans="1:2">
      <c r="A418" s="103">
        <v>29796</v>
      </c>
      <c r="B418" s="102">
        <v>13.92</v>
      </c>
    </row>
    <row r="419" spans="1:2">
      <c r="A419" s="103">
        <v>29797</v>
      </c>
      <c r="B419" s="102">
        <v>13.95</v>
      </c>
    </row>
    <row r="420" spans="1:2">
      <c r="A420" s="103">
        <v>29798</v>
      </c>
      <c r="B420" s="102">
        <v>13.96</v>
      </c>
    </row>
    <row r="421" spans="1:2">
      <c r="A421" s="103">
        <v>29801</v>
      </c>
      <c r="B421" s="102">
        <v>14.27</v>
      </c>
    </row>
    <row r="422" spans="1:2">
      <c r="A422" s="103">
        <v>29802</v>
      </c>
      <c r="B422" s="102">
        <v>14.17</v>
      </c>
    </row>
    <row r="423" spans="1:2">
      <c r="A423" s="103">
        <v>29803</v>
      </c>
      <c r="B423" s="102">
        <v>14.15</v>
      </c>
    </row>
    <row r="424" spans="1:2">
      <c r="A424" s="103">
        <v>29804</v>
      </c>
      <c r="B424" s="102">
        <v>14.04</v>
      </c>
    </row>
    <row r="425" spans="1:2">
      <c r="A425" s="103">
        <v>29805</v>
      </c>
      <c r="B425" s="102">
        <v>14.07</v>
      </c>
    </row>
    <row r="426" spans="1:2">
      <c r="A426" s="103">
        <v>29808</v>
      </c>
      <c r="B426" s="102">
        <v>13.88</v>
      </c>
    </row>
    <row r="427" spans="1:2">
      <c r="A427" s="103">
        <v>29809</v>
      </c>
      <c r="B427" s="102">
        <v>13.63</v>
      </c>
    </row>
    <row r="428" spans="1:2">
      <c r="A428" s="103">
        <v>29810</v>
      </c>
      <c r="B428" s="102">
        <v>13.82</v>
      </c>
    </row>
    <row r="429" spans="1:2">
      <c r="A429" s="103">
        <v>29811</v>
      </c>
      <c r="B429" s="102">
        <v>13.88</v>
      </c>
    </row>
    <row r="430" spans="1:2">
      <c r="A430" s="103">
        <v>29812</v>
      </c>
      <c r="B430" s="102">
        <v>13.95</v>
      </c>
    </row>
    <row r="431" spans="1:2">
      <c r="A431" s="103">
        <v>29815</v>
      </c>
      <c r="B431" s="102">
        <v>13.9</v>
      </c>
    </row>
    <row r="432" spans="1:2">
      <c r="A432" s="103">
        <v>29816</v>
      </c>
      <c r="B432" s="102">
        <v>13.95</v>
      </c>
    </row>
    <row r="433" spans="1:2">
      <c r="A433" s="103">
        <v>29817</v>
      </c>
      <c r="B433" s="102">
        <v>13.95</v>
      </c>
    </row>
    <row r="434" spans="1:2">
      <c r="A434" s="103">
        <v>29818</v>
      </c>
      <c r="B434" s="102">
        <v>14.08</v>
      </c>
    </row>
    <row r="435" spans="1:2">
      <c r="A435" s="103">
        <v>29819</v>
      </c>
      <c r="B435" s="102">
        <v>14.14</v>
      </c>
    </row>
    <row r="436" spans="1:2">
      <c r="A436" s="103">
        <v>29822</v>
      </c>
      <c r="B436" s="102">
        <v>14.57</v>
      </c>
    </row>
    <row r="437" spans="1:2">
      <c r="A437" s="103">
        <v>29823</v>
      </c>
      <c r="B437" s="102">
        <v>14.61</v>
      </c>
    </row>
    <row r="438" spans="1:2">
      <c r="A438" s="103">
        <v>29824</v>
      </c>
      <c r="B438" s="102">
        <v>14.6</v>
      </c>
    </row>
    <row r="439" spans="1:2">
      <c r="A439" s="103">
        <v>29825</v>
      </c>
      <c r="B439" s="102">
        <v>14.59</v>
      </c>
    </row>
    <row r="440" spans="1:2">
      <c r="A440" s="103">
        <v>29826</v>
      </c>
      <c r="B440" s="102">
        <v>14.49</v>
      </c>
    </row>
    <row r="441" spans="1:2">
      <c r="A441" s="103">
        <v>29829</v>
      </c>
      <c r="B441" s="102">
        <v>14.78</v>
      </c>
    </row>
    <row r="442" spans="1:2">
      <c r="A442" s="103">
        <v>29830</v>
      </c>
      <c r="B442" s="102">
        <v>14.7</v>
      </c>
    </row>
    <row r="443" spans="1:2">
      <c r="A443" s="103">
        <v>29831</v>
      </c>
      <c r="B443" s="102">
        <v>14.7</v>
      </c>
    </row>
    <row r="444" spans="1:2">
      <c r="A444" s="103">
        <v>29832</v>
      </c>
      <c r="B444" s="102">
        <v>14.82</v>
      </c>
    </row>
    <row r="445" spans="1:2">
      <c r="A445" s="103">
        <v>29833</v>
      </c>
      <c r="B445" s="102">
        <v>14.84</v>
      </c>
    </row>
    <row r="446" spans="1:2">
      <c r="A446" s="103">
        <v>29836</v>
      </c>
      <c r="B446" s="102" t="e">
        <f>NA()</f>
        <v>#N/A</v>
      </c>
    </row>
    <row r="447" spans="1:2">
      <c r="A447" s="103">
        <v>29837</v>
      </c>
      <c r="B447" s="102">
        <v>14.99</v>
      </c>
    </row>
    <row r="448" spans="1:2">
      <c r="A448" s="103">
        <v>29838</v>
      </c>
      <c r="B448" s="102">
        <v>14.73</v>
      </c>
    </row>
    <row r="449" spans="1:2">
      <c r="A449" s="103">
        <v>29839</v>
      </c>
      <c r="B449" s="102">
        <v>14.68</v>
      </c>
    </row>
    <row r="450" spans="1:2">
      <c r="A450" s="103">
        <v>29840</v>
      </c>
      <c r="B450" s="102">
        <v>14.49</v>
      </c>
    </row>
    <row r="451" spans="1:2">
      <c r="A451" s="103">
        <v>29843</v>
      </c>
      <c r="B451" s="102">
        <v>14.51</v>
      </c>
    </row>
    <row r="452" spans="1:2">
      <c r="A452" s="103">
        <v>29844</v>
      </c>
      <c r="B452" s="102">
        <v>14.44</v>
      </c>
    </row>
    <row r="453" spans="1:2">
      <c r="A453" s="103">
        <v>29845</v>
      </c>
      <c r="B453" s="102">
        <v>14.42</v>
      </c>
    </row>
    <row r="454" spans="1:2">
      <c r="A454" s="103">
        <v>29846</v>
      </c>
      <c r="B454" s="102">
        <v>14.26</v>
      </c>
    </row>
    <row r="455" spans="1:2">
      <c r="A455" s="103">
        <v>29847</v>
      </c>
      <c r="B455" s="102">
        <v>14.22</v>
      </c>
    </row>
    <row r="456" spans="1:2">
      <c r="A456" s="103">
        <v>29850</v>
      </c>
      <c r="B456" s="102">
        <v>14.09</v>
      </c>
    </row>
    <row r="457" spans="1:2">
      <c r="A457" s="103">
        <v>29851</v>
      </c>
      <c r="B457" s="102">
        <v>14.33</v>
      </c>
    </row>
    <row r="458" spans="1:2">
      <c r="A458" s="103">
        <v>29852</v>
      </c>
      <c r="B458" s="102">
        <v>14.61</v>
      </c>
    </row>
    <row r="459" spans="1:2">
      <c r="A459" s="103">
        <v>29853</v>
      </c>
      <c r="B459" s="102">
        <v>14.69</v>
      </c>
    </row>
    <row r="460" spans="1:2">
      <c r="A460" s="103">
        <v>29854</v>
      </c>
      <c r="B460" s="102">
        <v>15.08</v>
      </c>
    </row>
    <row r="461" spans="1:2">
      <c r="A461" s="103">
        <v>29857</v>
      </c>
      <c r="B461" s="102">
        <v>15.01</v>
      </c>
    </row>
    <row r="462" spans="1:2">
      <c r="A462" s="103">
        <v>29858</v>
      </c>
      <c r="B462" s="102">
        <v>15.2</v>
      </c>
    </row>
    <row r="463" spans="1:2">
      <c r="A463" s="103">
        <v>29859</v>
      </c>
      <c r="B463" s="102">
        <v>15.19</v>
      </c>
    </row>
    <row r="464" spans="1:2">
      <c r="A464" s="103">
        <v>29860</v>
      </c>
      <c r="B464" s="102">
        <v>15.14</v>
      </c>
    </row>
    <row r="465" spans="1:2">
      <c r="A465" s="103">
        <v>29861</v>
      </c>
      <c r="B465" s="102">
        <v>14.8</v>
      </c>
    </row>
    <row r="466" spans="1:2">
      <c r="A466" s="103">
        <v>29864</v>
      </c>
      <c r="B466" s="102">
        <v>14.62</v>
      </c>
    </row>
    <row r="467" spans="1:2">
      <c r="A467" s="103">
        <v>29865</v>
      </c>
      <c r="B467" s="102">
        <v>14.6</v>
      </c>
    </row>
    <row r="468" spans="1:2">
      <c r="A468" s="103">
        <v>29866</v>
      </c>
      <c r="B468" s="102">
        <v>14.54</v>
      </c>
    </row>
    <row r="469" spans="1:2">
      <c r="A469" s="103">
        <v>29867</v>
      </c>
      <c r="B469" s="102">
        <v>14.44</v>
      </c>
    </row>
    <row r="470" spans="1:2">
      <c r="A470" s="103">
        <v>29868</v>
      </c>
      <c r="B470" s="102">
        <v>14.26</v>
      </c>
    </row>
    <row r="471" spans="1:2">
      <c r="A471" s="103">
        <v>29871</v>
      </c>
      <c r="B471" s="102" t="e">
        <f>NA()</f>
        <v>#N/A</v>
      </c>
    </row>
    <row r="472" spans="1:2">
      <c r="A472" s="103">
        <v>29872</v>
      </c>
      <c r="B472" s="102">
        <v>14.36</v>
      </c>
    </row>
    <row r="473" spans="1:2">
      <c r="A473" s="103">
        <v>29873</v>
      </c>
      <c r="B473" s="102">
        <v>14.48</v>
      </c>
    </row>
    <row r="474" spans="1:2">
      <c r="A474" s="103">
        <v>29874</v>
      </c>
      <c r="B474" s="102">
        <v>14.39</v>
      </c>
    </row>
    <row r="475" spans="1:2">
      <c r="A475" s="103">
        <v>29875</v>
      </c>
      <c r="B475" s="102">
        <v>14.55</v>
      </c>
    </row>
    <row r="476" spans="1:2">
      <c r="A476" s="103">
        <v>29878</v>
      </c>
      <c r="B476" s="102">
        <v>14.52</v>
      </c>
    </row>
    <row r="477" spans="1:2">
      <c r="A477" s="103">
        <v>29879</v>
      </c>
      <c r="B477" s="102">
        <v>14.66</v>
      </c>
    </row>
    <row r="478" spans="1:2">
      <c r="A478" s="103">
        <v>29880</v>
      </c>
      <c r="B478" s="102">
        <v>14.94</v>
      </c>
    </row>
    <row r="479" spans="1:2">
      <c r="A479" s="103">
        <v>29881</v>
      </c>
      <c r="B479" s="102">
        <v>14.91</v>
      </c>
    </row>
    <row r="480" spans="1:2">
      <c r="A480" s="103">
        <v>29882</v>
      </c>
      <c r="B480" s="102">
        <v>14.81</v>
      </c>
    </row>
    <row r="481" spans="1:2">
      <c r="A481" s="103">
        <v>29885</v>
      </c>
      <c r="B481" s="102">
        <v>15.21</v>
      </c>
    </row>
    <row r="482" spans="1:2">
      <c r="A482" s="103">
        <v>29886</v>
      </c>
      <c r="B482" s="102">
        <v>15.09</v>
      </c>
    </row>
    <row r="483" spans="1:2">
      <c r="A483" s="103">
        <v>29887</v>
      </c>
      <c r="B483" s="102">
        <v>15.03</v>
      </c>
    </row>
    <row r="484" spans="1:2">
      <c r="A484" s="103">
        <v>29888</v>
      </c>
      <c r="B484" s="102">
        <v>14.66</v>
      </c>
    </row>
    <row r="485" spans="1:2">
      <c r="A485" s="103">
        <v>29889</v>
      </c>
      <c r="B485" s="102">
        <v>14.36</v>
      </c>
    </row>
    <row r="486" spans="1:2">
      <c r="A486" s="103">
        <v>29892</v>
      </c>
      <c r="B486" s="102">
        <v>14.41</v>
      </c>
    </row>
    <row r="487" spans="1:2">
      <c r="A487" s="103">
        <v>29893</v>
      </c>
      <c r="B487" s="102" t="e">
        <f>NA()</f>
        <v>#N/A</v>
      </c>
    </row>
    <row r="488" spans="1:2">
      <c r="A488" s="103">
        <v>29894</v>
      </c>
      <c r="B488" s="102">
        <v>13.96</v>
      </c>
    </row>
    <row r="489" spans="1:2">
      <c r="A489" s="103">
        <v>29895</v>
      </c>
      <c r="B489" s="102">
        <v>14.06</v>
      </c>
    </row>
    <row r="490" spans="1:2">
      <c r="A490" s="103">
        <v>29896</v>
      </c>
      <c r="B490" s="102">
        <v>13.85</v>
      </c>
    </row>
    <row r="491" spans="1:2">
      <c r="A491" s="103">
        <v>29899</v>
      </c>
      <c r="B491" s="102">
        <v>13.56</v>
      </c>
    </row>
    <row r="492" spans="1:2">
      <c r="A492" s="103">
        <v>29900</v>
      </c>
      <c r="B492" s="102">
        <v>13.55</v>
      </c>
    </row>
    <row r="493" spans="1:2">
      <c r="A493" s="103">
        <v>29901</v>
      </c>
      <c r="B493" s="102" t="e">
        <f>NA()</f>
        <v>#N/A</v>
      </c>
    </row>
    <row r="494" spans="1:2">
      <c r="A494" s="103">
        <v>29902</v>
      </c>
      <c r="B494" s="102">
        <v>13.21</v>
      </c>
    </row>
    <row r="495" spans="1:2">
      <c r="A495" s="103">
        <v>29903</v>
      </c>
      <c r="B495" s="102">
        <v>13.26</v>
      </c>
    </row>
    <row r="496" spans="1:2">
      <c r="A496" s="103">
        <v>29906</v>
      </c>
      <c r="B496" s="102">
        <v>13.11</v>
      </c>
    </row>
    <row r="497" spans="1:2">
      <c r="A497" s="103">
        <v>29907</v>
      </c>
      <c r="B497" s="102">
        <v>13.25</v>
      </c>
    </row>
    <row r="498" spans="1:2">
      <c r="A498" s="103">
        <v>29908</v>
      </c>
      <c r="B498" s="102">
        <v>13.05</v>
      </c>
    </row>
    <row r="499" spans="1:2">
      <c r="A499" s="103">
        <v>29909</v>
      </c>
      <c r="B499" s="102">
        <v>13.09</v>
      </c>
    </row>
    <row r="500" spans="1:2">
      <c r="A500" s="103">
        <v>29910</v>
      </c>
      <c r="B500" s="102">
        <v>13.08</v>
      </c>
    </row>
    <row r="501" spans="1:2">
      <c r="A501" s="103">
        <v>29913</v>
      </c>
      <c r="B501" s="102">
        <v>13.38</v>
      </c>
    </row>
    <row r="502" spans="1:2">
      <c r="A502" s="103">
        <v>29914</v>
      </c>
      <c r="B502" s="102">
        <v>13.03</v>
      </c>
    </row>
    <row r="503" spans="1:2">
      <c r="A503" s="103">
        <v>29915</v>
      </c>
      <c r="B503" s="102">
        <v>12.83</v>
      </c>
    </row>
    <row r="504" spans="1:2">
      <c r="A504" s="103">
        <v>29916</v>
      </c>
      <c r="B504" s="102" t="e">
        <f>NA()</f>
        <v>#N/A</v>
      </c>
    </row>
    <row r="505" spans="1:2">
      <c r="A505" s="103">
        <v>29917</v>
      </c>
      <c r="B505" s="102">
        <v>12.76</v>
      </c>
    </row>
    <row r="506" spans="1:2">
      <c r="A506" s="103">
        <v>29920</v>
      </c>
      <c r="B506" s="102">
        <v>12.91</v>
      </c>
    </row>
    <row r="507" spans="1:2">
      <c r="A507" s="103">
        <v>29921</v>
      </c>
      <c r="B507" s="102">
        <v>13.06</v>
      </c>
    </row>
    <row r="508" spans="1:2">
      <c r="A508" s="103">
        <v>29922</v>
      </c>
      <c r="B508" s="102">
        <v>13.21</v>
      </c>
    </row>
    <row r="509" spans="1:2">
      <c r="A509" s="103">
        <v>29923</v>
      </c>
      <c r="B509" s="102">
        <v>13.16</v>
      </c>
    </row>
    <row r="510" spans="1:2">
      <c r="A510" s="103">
        <v>29924</v>
      </c>
      <c r="B510" s="102">
        <v>12.89</v>
      </c>
    </row>
    <row r="511" spans="1:2">
      <c r="A511" s="103">
        <v>29927</v>
      </c>
      <c r="B511" s="102">
        <v>13.26</v>
      </c>
    </row>
    <row r="512" spans="1:2">
      <c r="A512" s="103">
        <v>29928</v>
      </c>
      <c r="B512" s="102">
        <v>13.24</v>
      </c>
    </row>
    <row r="513" spans="1:2">
      <c r="A513" s="103">
        <v>29929</v>
      </c>
      <c r="B513" s="102">
        <v>13.39</v>
      </c>
    </row>
    <row r="514" spans="1:2">
      <c r="A514" s="103">
        <v>29930</v>
      </c>
      <c r="B514" s="102">
        <v>13.58</v>
      </c>
    </row>
    <row r="515" spans="1:2">
      <c r="A515" s="103">
        <v>29931</v>
      </c>
      <c r="B515" s="102">
        <v>13.55</v>
      </c>
    </row>
    <row r="516" spans="1:2">
      <c r="A516" s="103">
        <v>29934</v>
      </c>
      <c r="B516" s="102">
        <v>13.34</v>
      </c>
    </row>
    <row r="517" spans="1:2">
      <c r="A517" s="103">
        <v>29935</v>
      </c>
      <c r="B517" s="102">
        <v>13.3</v>
      </c>
    </row>
    <row r="518" spans="1:2">
      <c r="A518" s="103">
        <v>29936</v>
      </c>
      <c r="B518" s="102">
        <v>13.32</v>
      </c>
    </row>
    <row r="519" spans="1:2">
      <c r="A519" s="103">
        <v>29937</v>
      </c>
      <c r="B519" s="102">
        <v>13.48</v>
      </c>
    </row>
    <row r="520" spans="1:2">
      <c r="A520" s="103">
        <v>29938</v>
      </c>
      <c r="B520" s="102">
        <v>13.3</v>
      </c>
    </row>
    <row r="521" spans="1:2">
      <c r="A521" s="103">
        <v>29941</v>
      </c>
      <c r="B521" s="102">
        <v>13.55</v>
      </c>
    </row>
    <row r="522" spans="1:2">
      <c r="A522" s="103">
        <v>29942</v>
      </c>
      <c r="B522" s="102">
        <v>13.65</v>
      </c>
    </row>
    <row r="523" spans="1:2">
      <c r="A523" s="103">
        <v>29943</v>
      </c>
      <c r="B523" s="102">
        <v>13.85</v>
      </c>
    </row>
    <row r="524" spans="1:2">
      <c r="A524" s="103">
        <v>29944</v>
      </c>
      <c r="B524" s="102">
        <v>13.76</v>
      </c>
    </row>
    <row r="525" spans="1:2">
      <c r="A525" s="103">
        <v>29945</v>
      </c>
      <c r="B525" s="102" t="e">
        <f>NA()</f>
        <v>#N/A</v>
      </c>
    </row>
    <row r="526" spans="1:2">
      <c r="A526" s="103">
        <v>29948</v>
      </c>
      <c r="B526" s="102">
        <v>13.72</v>
      </c>
    </row>
    <row r="527" spans="1:2">
      <c r="A527" s="103">
        <v>29949</v>
      </c>
      <c r="B527" s="102">
        <v>13.88</v>
      </c>
    </row>
    <row r="528" spans="1:2">
      <c r="A528" s="103">
        <v>29950</v>
      </c>
      <c r="B528" s="102">
        <v>13.86</v>
      </c>
    </row>
    <row r="529" spans="1:2">
      <c r="A529" s="103">
        <v>29951</v>
      </c>
      <c r="B529" s="102">
        <v>13.65</v>
      </c>
    </row>
    <row r="530" spans="1:2">
      <c r="A530" s="103">
        <v>29952</v>
      </c>
      <c r="B530" s="102" t="e">
        <f>NA()</f>
        <v>#N/A</v>
      </c>
    </row>
    <row r="531" spans="1:2">
      <c r="A531" s="103">
        <v>29955</v>
      </c>
      <c r="B531" s="102">
        <v>13.87</v>
      </c>
    </row>
    <row r="532" spans="1:2">
      <c r="A532" s="103">
        <v>29956</v>
      </c>
      <c r="B532" s="102">
        <v>14.14</v>
      </c>
    </row>
    <row r="533" spans="1:2">
      <c r="A533" s="103">
        <v>29957</v>
      </c>
      <c r="B533" s="102">
        <v>14.28</v>
      </c>
    </row>
    <row r="534" spans="1:2">
      <c r="A534" s="103">
        <v>29958</v>
      </c>
      <c r="B534" s="102">
        <v>14.32</v>
      </c>
    </row>
    <row r="535" spans="1:2">
      <c r="A535" s="103">
        <v>29959</v>
      </c>
      <c r="B535" s="102">
        <v>14.13</v>
      </c>
    </row>
    <row r="536" spans="1:2">
      <c r="A536" s="103">
        <v>29962</v>
      </c>
      <c r="B536" s="102">
        <v>14.43</v>
      </c>
    </row>
    <row r="537" spans="1:2">
      <c r="A537" s="103">
        <v>29963</v>
      </c>
      <c r="B537" s="102">
        <v>14.27</v>
      </c>
    </row>
    <row r="538" spans="1:2">
      <c r="A538" s="103">
        <v>29964</v>
      </c>
      <c r="B538" s="102">
        <v>14.47</v>
      </c>
    </row>
    <row r="539" spans="1:2">
      <c r="A539" s="103">
        <v>29965</v>
      </c>
      <c r="B539" s="102">
        <v>14.31</v>
      </c>
    </row>
    <row r="540" spans="1:2">
      <c r="A540" s="103">
        <v>29966</v>
      </c>
      <c r="B540" s="102">
        <v>14.41</v>
      </c>
    </row>
    <row r="541" spans="1:2">
      <c r="A541" s="103">
        <v>29969</v>
      </c>
      <c r="B541" s="102">
        <v>14.27</v>
      </c>
    </row>
    <row r="542" spans="1:2">
      <c r="A542" s="103">
        <v>29970</v>
      </c>
      <c r="B542" s="102">
        <v>14.36</v>
      </c>
    </row>
    <row r="543" spans="1:2">
      <c r="A543" s="103">
        <v>29971</v>
      </c>
      <c r="B543" s="102">
        <v>14.32</v>
      </c>
    </row>
    <row r="544" spans="1:2">
      <c r="A544" s="103">
        <v>29972</v>
      </c>
      <c r="B544" s="102">
        <v>14.21</v>
      </c>
    </row>
    <row r="545" spans="1:2">
      <c r="A545" s="103">
        <v>29973</v>
      </c>
      <c r="B545" s="102">
        <v>14.24</v>
      </c>
    </row>
    <row r="546" spans="1:2">
      <c r="A546" s="103">
        <v>29976</v>
      </c>
      <c r="B546" s="102">
        <v>14.2</v>
      </c>
    </row>
    <row r="547" spans="1:2">
      <c r="A547" s="103">
        <v>29977</v>
      </c>
      <c r="B547" s="102">
        <v>14.19</v>
      </c>
    </row>
    <row r="548" spans="1:2">
      <c r="A548" s="103">
        <v>29978</v>
      </c>
      <c r="B548" s="102">
        <v>14.17</v>
      </c>
    </row>
    <row r="549" spans="1:2">
      <c r="A549" s="103">
        <v>29979</v>
      </c>
      <c r="B549" s="102">
        <v>13.98</v>
      </c>
    </row>
    <row r="550" spans="1:2">
      <c r="A550" s="103">
        <v>29980</v>
      </c>
      <c r="B550" s="102">
        <v>13.91</v>
      </c>
    </row>
    <row r="551" spans="1:2">
      <c r="A551" s="103">
        <v>29983</v>
      </c>
      <c r="B551" s="102">
        <v>14.33</v>
      </c>
    </row>
    <row r="552" spans="1:2">
      <c r="A552" s="103">
        <v>29984</v>
      </c>
      <c r="B552" s="102">
        <v>14.26</v>
      </c>
    </row>
    <row r="553" spans="1:2">
      <c r="A553" s="103">
        <v>29985</v>
      </c>
      <c r="B553" s="102">
        <v>14.41</v>
      </c>
    </row>
    <row r="554" spans="1:2">
      <c r="A554" s="103">
        <v>29986</v>
      </c>
      <c r="B554" s="102">
        <v>14.54</v>
      </c>
    </row>
    <row r="555" spans="1:2">
      <c r="A555" s="103">
        <v>29987</v>
      </c>
      <c r="B555" s="102">
        <v>14.43</v>
      </c>
    </row>
    <row r="556" spans="1:2">
      <c r="A556" s="103">
        <v>29990</v>
      </c>
      <c r="B556" s="102">
        <v>14.74</v>
      </c>
    </row>
    <row r="557" spans="1:2">
      <c r="A557" s="103">
        <v>29991</v>
      </c>
      <c r="B557" s="102">
        <v>14.8</v>
      </c>
    </row>
    <row r="558" spans="1:2">
      <c r="A558" s="103">
        <v>29992</v>
      </c>
      <c r="B558" s="102">
        <v>14.64</v>
      </c>
    </row>
    <row r="559" spans="1:2">
      <c r="A559" s="103">
        <v>29993</v>
      </c>
      <c r="B559" s="102">
        <v>14.54</v>
      </c>
    </row>
    <row r="560" spans="1:2">
      <c r="A560" s="103">
        <v>29994</v>
      </c>
      <c r="B560" s="102" t="e">
        <f>NA()</f>
        <v>#N/A</v>
      </c>
    </row>
    <row r="561" spans="1:2">
      <c r="A561" s="103">
        <v>29997</v>
      </c>
      <c r="B561" s="102" t="e">
        <f>NA()</f>
        <v>#N/A</v>
      </c>
    </row>
    <row r="562" spans="1:2">
      <c r="A562" s="103">
        <v>29998</v>
      </c>
      <c r="B562" s="102">
        <v>14.33</v>
      </c>
    </row>
    <row r="563" spans="1:2">
      <c r="A563" s="103">
        <v>29999</v>
      </c>
      <c r="B563" s="102">
        <v>14.3</v>
      </c>
    </row>
    <row r="564" spans="1:2">
      <c r="A564" s="103">
        <v>30000</v>
      </c>
      <c r="B564" s="102">
        <v>14.06</v>
      </c>
    </row>
    <row r="565" spans="1:2">
      <c r="A565" s="103">
        <v>30001</v>
      </c>
      <c r="B565" s="102">
        <v>14.02</v>
      </c>
    </row>
    <row r="566" spans="1:2">
      <c r="A566" s="103">
        <v>30004</v>
      </c>
      <c r="B566" s="102">
        <v>13.65</v>
      </c>
    </row>
    <row r="567" spans="1:2">
      <c r="A567" s="103">
        <v>30005</v>
      </c>
      <c r="B567" s="102">
        <v>13.73</v>
      </c>
    </row>
    <row r="568" spans="1:2">
      <c r="A568" s="103">
        <v>30006</v>
      </c>
      <c r="B568" s="102">
        <v>13.62</v>
      </c>
    </row>
    <row r="569" spans="1:2">
      <c r="A569" s="103">
        <v>30007</v>
      </c>
      <c r="B569" s="102">
        <v>13.72</v>
      </c>
    </row>
    <row r="570" spans="1:2">
      <c r="A570" s="103">
        <v>30008</v>
      </c>
      <c r="B570" s="102">
        <v>13.83</v>
      </c>
    </row>
    <row r="571" spans="1:2">
      <c r="A571" s="103">
        <v>30011</v>
      </c>
      <c r="B571" s="102">
        <v>13.63</v>
      </c>
    </row>
    <row r="572" spans="1:2">
      <c r="A572" s="103">
        <v>30012</v>
      </c>
      <c r="B572" s="102">
        <v>13.44</v>
      </c>
    </row>
    <row r="573" spans="1:2">
      <c r="A573" s="103">
        <v>30013</v>
      </c>
      <c r="B573" s="102">
        <v>13.39</v>
      </c>
    </row>
    <row r="574" spans="1:2">
      <c r="A574" s="103">
        <v>30014</v>
      </c>
      <c r="B574" s="102">
        <v>13.35</v>
      </c>
    </row>
    <row r="575" spans="1:2">
      <c r="A575" s="103">
        <v>30015</v>
      </c>
      <c r="B575" s="102">
        <v>13.35</v>
      </c>
    </row>
    <row r="576" spans="1:2">
      <c r="A576" s="103">
        <v>30018</v>
      </c>
      <c r="B576" s="102">
        <v>13.49</v>
      </c>
    </row>
    <row r="577" spans="1:2">
      <c r="A577" s="103">
        <v>30019</v>
      </c>
      <c r="B577" s="102">
        <v>13.43</v>
      </c>
    </row>
    <row r="578" spans="1:2">
      <c r="A578" s="103">
        <v>30020</v>
      </c>
      <c r="B578" s="102">
        <v>13.5</v>
      </c>
    </row>
    <row r="579" spans="1:2">
      <c r="A579" s="103">
        <v>30021</v>
      </c>
      <c r="B579" s="102">
        <v>13.65</v>
      </c>
    </row>
    <row r="580" spans="1:2">
      <c r="A580" s="103">
        <v>30022</v>
      </c>
      <c r="B580" s="102">
        <v>13.65</v>
      </c>
    </row>
    <row r="581" spans="1:2">
      <c r="A581" s="103">
        <v>30025</v>
      </c>
      <c r="B581" s="102">
        <v>13.56</v>
      </c>
    </row>
    <row r="582" spans="1:2">
      <c r="A582" s="103">
        <v>30026</v>
      </c>
      <c r="B582" s="102">
        <v>13.57</v>
      </c>
    </row>
    <row r="583" spans="1:2">
      <c r="A583" s="103">
        <v>30027</v>
      </c>
      <c r="B583" s="102">
        <v>13.52</v>
      </c>
    </row>
    <row r="584" spans="1:2">
      <c r="A584" s="103">
        <v>30028</v>
      </c>
      <c r="B584" s="102">
        <v>13.51</v>
      </c>
    </row>
    <row r="585" spans="1:2">
      <c r="A585" s="103">
        <v>30029</v>
      </c>
      <c r="B585" s="102">
        <v>13.56</v>
      </c>
    </row>
    <row r="586" spans="1:2">
      <c r="A586" s="103">
        <v>30032</v>
      </c>
      <c r="B586" s="102">
        <v>13.37</v>
      </c>
    </row>
    <row r="587" spans="1:2">
      <c r="A587" s="103">
        <v>30033</v>
      </c>
      <c r="B587" s="102">
        <v>13.36</v>
      </c>
    </row>
    <row r="588" spans="1:2">
      <c r="A588" s="103">
        <v>30034</v>
      </c>
      <c r="B588" s="102">
        <v>13.51</v>
      </c>
    </row>
    <row r="589" spans="1:2">
      <c r="A589" s="103">
        <v>30035</v>
      </c>
      <c r="B589" s="102">
        <v>13.49</v>
      </c>
    </row>
    <row r="590" spans="1:2">
      <c r="A590" s="103">
        <v>30036</v>
      </c>
      <c r="B590" s="102">
        <v>13.65</v>
      </c>
    </row>
    <row r="591" spans="1:2">
      <c r="A591" s="103">
        <v>30039</v>
      </c>
      <c r="B591" s="102">
        <v>13.79</v>
      </c>
    </row>
    <row r="592" spans="1:2">
      <c r="A592" s="103">
        <v>30040</v>
      </c>
      <c r="B592" s="102">
        <v>13.81</v>
      </c>
    </row>
    <row r="593" spans="1:2">
      <c r="A593" s="103">
        <v>30041</v>
      </c>
      <c r="B593" s="102">
        <v>13.68</v>
      </c>
    </row>
    <row r="594" spans="1:2">
      <c r="A594" s="103">
        <v>30042</v>
      </c>
      <c r="B594" s="102">
        <v>13.6</v>
      </c>
    </row>
    <row r="595" spans="1:2">
      <c r="A595" s="103">
        <v>30043</v>
      </c>
      <c r="B595" s="102">
        <v>13.61</v>
      </c>
    </row>
    <row r="596" spans="1:2">
      <c r="A596" s="103">
        <v>30046</v>
      </c>
      <c r="B596" s="102">
        <v>13.72</v>
      </c>
    </row>
    <row r="597" spans="1:2">
      <c r="A597" s="103">
        <v>30047</v>
      </c>
      <c r="B597" s="102">
        <v>13.73</v>
      </c>
    </row>
    <row r="598" spans="1:2">
      <c r="A598" s="103">
        <v>30048</v>
      </c>
      <c r="B598" s="102">
        <v>13.71</v>
      </c>
    </row>
    <row r="599" spans="1:2">
      <c r="A599" s="103">
        <v>30049</v>
      </c>
      <c r="B599" s="102">
        <v>13.48</v>
      </c>
    </row>
    <row r="600" spans="1:2">
      <c r="A600" s="103">
        <v>30050</v>
      </c>
      <c r="B600" s="102" t="e">
        <f>NA()</f>
        <v>#N/A</v>
      </c>
    </row>
    <row r="601" spans="1:2">
      <c r="A601" s="103">
        <v>30053</v>
      </c>
      <c r="B601" s="102">
        <v>13.3</v>
      </c>
    </row>
    <row r="602" spans="1:2">
      <c r="A602" s="103">
        <v>30054</v>
      </c>
      <c r="B602" s="102">
        <v>13.32</v>
      </c>
    </row>
    <row r="603" spans="1:2">
      <c r="A603" s="103">
        <v>30055</v>
      </c>
      <c r="B603" s="102">
        <v>13.42</v>
      </c>
    </row>
    <row r="604" spans="1:2">
      <c r="A604" s="103">
        <v>30056</v>
      </c>
      <c r="B604" s="102">
        <v>13.32</v>
      </c>
    </row>
    <row r="605" spans="1:2">
      <c r="A605" s="103">
        <v>30057</v>
      </c>
      <c r="B605" s="102">
        <v>13.18</v>
      </c>
    </row>
    <row r="606" spans="1:2">
      <c r="A606" s="103">
        <v>30060</v>
      </c>
      <c r="B606" s="102">
        <v>13.13</v>
      </c>
    </row>
    <row r="607" spans="1:2">
      <c r="A607" s="103">
        <v>30061</v>
      </c>
      <c r="B607" s="102">
        <v>13.21</v>
      </c>
    </row>
    <row r="608" spans="1:2">
      <c r="A608" s="103">
        <v>30062</v>
      </c>
      <c r="B608" s="102">
        <v>13.22</v>
      </c>
    </row>
    <row r="609" spans="1:2">
      <c r="A609" s="103">
        <v>30063</v>
      </c>
      <c r="B609" s="102">
        <v>13.19</v>
      </c>
    </row>
    <row r="610" spans="1:2">
      <c r="A610" s="103">
        <v>30064</v>
      </c>
      <c r="B610" s="102">
        <v>13.18</v>
      </c>
    </row>
    <row r="611" spans="1:2">
      <c r="A611" s="103">
        <v>30067</v>
      </c>
      <c r="B611" s="102">
        <v>13.16</v>
      </c>
    </row>
    <row r="612" spans="1:2">
      <c r="A612" s="103">
        <v>30068</v>
      </c>
      <c r="B612" s="102">
        <v>13.19</v>
      </c>
    </row>
    <row r="613" spans="1:2">
      <c r="A613" s="103">
        <v>30069</v>
      </c>
      <c r="B613" s="102">
        <v>13.27</v>
      </c>
    </row>
    <row r="614" spans="1:2">
      <c r="A614" s="103">
        <v>30070</v>
      </c>
      <c r="B614" s="102">
        <v>13.38</v>
      </c>
    </row>
    <row r="615" spans="1:2">
      <c r="A615" s="103">
        <v>30071</v>
      </c>
      <c r="B615" s="102">
        <v>13.39</v>
      </c>
    </row>
    <row r="616" spans="1:2">
      <c r="A616" s="103">
        <v>30074</v>
      </c>
      <c r="B616" s="102">
        <v>13.45</v>
      </c>
    </row>
    <row r="617" spans="1:2">
      <c r="A617" s="103">
        <v>30075</v>
      </c>
      <c r="B617" s="102">
        <v>13.37</v>
      </c>
    </row>
    <row r="618" spans="1:2">
      <c r="A618" s="103">
        <v>30076</v>
      </c>
      <c r="B618" s="102">
        <v>13.34</v>
      </c>
    </row>
    <row r="619" spans="1:2">
      <c r="A619" s="103">
        <v>30077</v>
      </c>
      <c r="B619" s="102">
        <v>13.13</v>
      </c>
    </row>
    <row r="620" spans="1:2">
      <c r="A620" s="103">
        <v>30078</v>
      </c>
      <c r="B620" s="102">
        <v>13.08</v>
      </c>
    </row>
    <row r="621" spans="1:2">
      <c r="A621" s="103">
        <v>30081</v>
      </c>
      <c r="B621" s="102">
        <v>13.13</v>
      </c>
    </row>
    <row r="622" spans="1:2">
      <c r="A622" s="103">
        <v>30082</v>
      </c>
      <c r="B622" s="102">
        <v>13.08</v>
      </c>
    </row>
    <row r="623" spans="1:2">
      <c r="A623" s="103">
        <v>30083</v>
      </c>
      <c r="B623" s="102">
        <v>13.23</v>
      </c>
    </row>
    <row r="624" spans="1:2">
      <c r="A624" s="103">
        <v>30084</v>
      </c>
      <c r="B624" s="102">
        <v>13.25</v>
      </c>
    </row>
    <row r="625" spans="1:2">
      <c r="A625" s="103">
        <v>30085</v>
      </c>
      <c r="B625" s="102">
        <v>13.17</v>
      </c>
    </row>
    <row r="626" spans="1:2">
      <c r="A626" s="103">
        <v>30088</v>
      </c>
      <c r="B626" s="102">
        <v>13.29</v>
      </c>
    </row>
    <row r="627" spans="1:2">
      <c r="A627" s="103">
        <v>30089</v>
      </c>
      <c r="B627" s="102">
        <v>13.26</v>
      </c>
    </row>
    <row r="628" spans="1:2">
      <c r="A628" s="103">
        <v>30090</v>
      </c>
      <c r="B628" s="102">
        <v>13.3</v>
      </c>
    </row>
    <row r="629" spans="1:2">
      <c r="A629" s="103">
        <v>30091</v>
      </c>
      <c r="B629" s="102">
        <v>13.17</v>
      </c>
    </row>
    <row r="630" spans="1:2">
      <c r="A630" s="103">
        <v>30092</v>
      </c>
      <c r="B630" s="102">
        <v>13.17</v>
      </c>
    </row>
    <row r="631" spans="1:2">
      <c r="A631" s="103">
        <v>30095</v>
      </c>
      <c r="B631" s="102">
        <v>13.19</v>
      </c>
    </row>
    <row r="632" spans="1:2">
      <c r="A632" s="103">
        <v>30096</v>
      </c>
      <c r="B632" s="102">
        <v>13.2</v>
      </c>
    </row>
    <row r="633" spans="1:2">
      <c r="A633" s="103">
        <v>30097</v>
      </c>
      <c r="B633" s="102">
        <v>13.29</v>
      </c>
    </row>
    <row r="634" spans="1:2">
      <c r="A634" s="103">
        <v>30098</v>
      </c>
      <c r="B634" s="102">
        <v>13.36</v>
      </c>
    </row>
    <row r="635" spans="1:2">
      <c r="A635" s="103">
        <v>30099</v>
      </c>
      <c r="B635" s="102">
        <v>13.39</v>
      </c>
    </row>
    <row r="636" spans="1:2">
      <c r="A636" s="103">
        <v>30102</v>
      </c>
      <c r="B636" s="102" t="e">
        <f>NA()</f>
        <v>#N/A</v>
      </c>
    </row>
    <row r="637" spans="1:2">
      <c r="A637" s="103">
        <v>30103</v>
      </c>
      <c r="B637" s="102">
        <v>13.66</v>
      </c>
    </row>
    <row r="638" spans="1:2">
      <c r="A638" s="103">
        <v>30104</v>
      </c>
      <c r="B638" s="102">
        <v>13.6</v>
      </c>
    </row>
    <row r="639" spans="1:2">
      <c r="A639" s="103">
        <v>30105</v>
      </c>
      <c r="B639" s="102">
        <v>13.66</v>
      </c>
    </row>
    <row r="640" spans="1:2">
      <c r="A640" s="103">
        <v>30106</v>
      </c>
      <c r="B640" s="102">
        <v>13.76</v>
      </c>
    </row>
    <row r="641" spans="1:2">
      <c r="A641" s="103">
        <v>30109</v>
      </c>
      <c r="B641" s="102">
        <v>13.66</v>
      </c>
    </row>
    <row r="642" spans="1:2">
      <c r="A642" s="103">
        <v>30110</v>
      </c>
      <c r="B642" s="102">
        <v>13.71</v>
      </c>
    </row>
    <row r="643" spans="1:2">
      <c r="A643" s="103">
        <v>30111</v>
      </c>
      <c r="B643" s="102">
        <v>13.71</v>
      </c>
    </row>
    <row r="644" spans="1:2">
      <c r="A644" s="103">
        <v>30112</v>
      </c>
      <c r="B644" s="102">
        <v>13.72</v>
      </c>
    </row>
    <row r="645" spans="1:2">
      <c r="A645" s="103">
        <v>30113</v>
      </c>
      <c r="B645" s="102">
        <v>13.61</v>
      </c>
    </row>
    <row r="646" spans="1:2">
      <c r="A646" s="103">
        <v>30116</v>
      </c>
      <c r="B646" s="102">
        <v>13.89</v>
      </c>
    </row>
    <row r="647" spans="1:2">
      <c r="A647" s="103">
        <v>30117</v>
      </c>
      <c r="B647" s="102">
        <v>13.87</v>
      </c>
    </row>
    <row r="648" spans="1:2">
      <c r="A648" s="103">
        <v>30118</v>
      </c>
      <c r="B648" s="102">
        <v>13.91</v>
      </c>
    </row>
    <row r="649" spans="1:2">
      <c r="A649" s="103">
        <v>30119</v>
      </c>
      <c r="B649" s="102">
        <v>14.1</v>
      </c>
    </row>
    <row r="650" spans="1:2">
      <c r="A650" s="103">
        <v>30120</v>
      </c>
      <c r="B650" s="102">
        <v>14.19</v>
      </c>
    </row>
    <row r="651" spans="1:2">
      <c r="A651" s="103">
        <v>30123</v>
      </c>
      <c r="B651" s="102">
        <v>14.15</v>
      </c>
    </row>
    <row r="652" spans="1:2">
      <c r="A652" s="103">
        <v>30124</v>
      </c>
      <c r="B652" s="102">
        <v>14.21</v>
      </c>
    </row>
    <row r="653" spans="1:2">
      <c r="A653" s="103">
        <v>30125</v>
      </c>
      <c r="B653" s="102">
        <v>14.26</v>
      </c>
    </row>
    <row r="654" spans="1:2">
      <c r="A654" s="103">
        <v>30126</v>
      </c>
      <c r="B654" s="102">
        <v>14.2</v>
      </c>
    </row>
    <row r="655" spans="1:2">
      <c r="A655" s="103">
        <v>30127</v>
      </c>
      <c r="B655" s="102">
        <v>14.24</v>
      </c>
    </row>
    <row r="656" spans="1:2">
      <c r="A656" s="103">
        <v>30130</v>
      </c>
      <c r="B656" s="102">
        <v>14.19</v>
      </c>
    </row>
    <row r="657" spans="1:2">
      <c r="A657" s="103">
        <v>30131</v>
      </c>
      <c r="B657" s="102">
        <v>14.11</v>
      </c>
    </row>
    <row r="658" spans="1:2">
      <c r="A658" s="103">
        <v>30132</v>
      </c>
      <c r="B658" s="102">
        <v>13.91</v>
      </c>
    </row>
    <row r="659" spans="1:2">
      <c r="A659" s="103">
        <v>30133</v>
      </c>
      <c r="B659" s="102">
        <v>13.9</v>
      </c>
    </row>
    <row r="660" spans="1:2">
      <c r="A660" s="103">
        <v>30134</v>
      </c>
      <c r="B660" s="102">
        <v>14.03</v>
      </c>
    </row>
    <row r="661" spans="1:2">
      <c r="A661" s="103">
        <v>30137</v>
      </c>
      <c r="B661" s="102" t="e">
        <f>NA()</f>
        <v>#N/A</v>
      </c>
    </row>
    <row r="662" spans="1:2">
      <c r="A662" s="103">
        <v>30138</v>
      </c>
      <c r="B662" s="102">
        <v>14</v>
      </c>
    </row>
    <row r="663" spans="1:2">
      <c r="A663" s="103">
        <v>30139</v>
      </c>
      <c r="B663" s="102">
        <v>13.9</v>
      </c>
    </row>
    <row r="664" spans="1:2">
      <c r="A664" s="103">
        <v>30140</v>
      </c>
      <c r="B664" s="102">
        <v>13.7</v>
      </c>
    </row>
    <row r="665" spans="1:2">
      <c r="A665" s="103">
        <v>30141</v>
      </c>
      <c r="B665" s="102">
        <v>13.57</v>
      </c>
    </row>
    <row r="666" spans="1:2">
      <c r="A666" s="103">
        <v>30144</v>
      </c>
      <c r="B666" s="102">
        <v>13.46</v>
      </c>
    </row>
    <row r="667" spans="1:2">
      <c r="A667" s="103">
        <v>30145</v>
      </c>
      <c r="B667" s="102">
        <v>13.61</v>
      </c>
    </row>
    <row r="668" spans="1:2">
      <c r="A668" s="103">
        <v>30146</v>
      </c>
      <c r="B668" s="102">
        <v>13.68</v>
      </c>
    </row>
    <row r="669" spans="1:2">
      <c r="A669" s="103">
        <v>30147</v>
      </c>
      <c r="B669" s="102">
        <v>13.57</v>
      </c>
    </row>
    <row r="670" spans="1:2">
      <c r="A670" s="103">
        <v>30148</v>
      </c>
      <c r="B670" s="102">
        <v>13.35</v>
      </c>
    </row>
    <row r="671" spans="1:2">
      <c r="A671" s="103">
        <v>30151</v>
      </c>
      <c r="B671" s="102">
        <v>13.34</v>
      </c>
    </row>
    <row r="672" spans="1:2">
      <c r="A672" s="103">
        <v>30152</v>
      </c>
      <c r="B672" s="102">
        <v>13.24</v>
      </c>
    </row>
    <row r="673" spans="1:2">
      <c r="A673" s="103">
        <v>30153</v>
      </c>
      <c r="B673" s="102">
        <v>13.3</v>
      </c>
    </row>
    <row r="674" spans="1:2">
      <c r="A674" s="103">
        <v>30154</v>
      </c>
      <c r="B674" s="102">
        <v>13.2</v>
      </c>
    </row>
    <row r="675" spans="1:2">
      <c r="A675" s="103">
        <v>30155</v>
      </c>
      <c r="B675" s="102">
        <v>13.25</v>
      </c>
    </row>
    <row r="676" spans="1:2">
      <c r="A676" s="103">
        <v>30158</v>
      </c>
      <c r="B676" s="102">
        <v>13.48</v>
      </c>
    </row>
    <row r="677" spans="1:2">
      <c r="A677" s="103">
        <v>30159</v>
      </c>
      <c r="B677" s="102">
        <v>13.46</v>
      </c>
    </row>
    <row r="678" spans="1:2">
      <c r="A678" s="103">
        <v>30160</v>
      </c>
      <c r="B678" s="102">
        <v>13.6</v>
      </c>
    </row>
    <row r="679" spans="1:2">
      <c r="A679" s="103">
        <v>30161</v>
      </c>
      <c r="B679" s="102">
        <v>13.51</v>
      </c>
    </row>
    <row r="680" spans="1:2">
      <c r="A680" s="103">
        <v>30162</v>
      </c>
      <c r="B680" s="102">
        <v>13.42</v>
      </c>
    </row>
    <row r="681" spans="1:2">
      <c r="A681" s="103">
        <v>30165</v>
      </c>
      <c r="B681" s="102">
        <v>13.17</v>
      </c>
    </row>
    <row r="682" spans="1:2">
      <c r="A682" s="103">
        <v>30166</v>
      </c>
      <c r="B682" s="102">
        <v>13.27</v>
      </c>
    </row>
    <row r="683" spans="1:2">
      <c r="A683" s="103">
        <v>30167</v>
      </c>
      <c r="B683" s="102">
        <v>13.27</v>
      </c>
    </row>
    <row r="684" spans="1:2">
      <c r="A684" s="103">
        <v>30168</v>
      </c>
      <c r="B684" s="102">
        <v>13.29</v>
      </c>
    </row>
    <row r="685" spans="1:2">
      <c r="A685" s="103">
        <v>30169</v>
      </c>
      <c r="B685" s="102">
        <v>13.41</v>
      </c>
    </row>
    <row r="686" spans="1:2">
      <c r="A686" s="103">
        <v>30172</v>
      </c>
      <c r="B686" s="102">
        <v>13.31</v>
      </c>
    </row>
    <row r="687" spans="1:2">
      <c r="A687" s="103">
        <v>30173</v>
      </c>
      <c r="B687" s="102">
        <v>13.27</v>
      </c>
    </row>
    <row r="688" spans="1:2">
      <c r="A688" s="103">
        <v>30174</v>
      </c>
      <c r="B688" s="102">
        <v>13.26</v>
      </c>
    </row>
    <row r="689" spans="1:2">
      <c r="A689" s="103">
        <v>30175</v>
      </c>
      <c r="B689" s="102">
        <v>13.15</v>
      </c>
    </row>
    <row r="690" spans="1:2">
      <c r="A690" s="103">
        <v>30176</v>
      </c>
      <c r="B690" s="102">
        <v>12.98</v>
      </c>
    </row>
    <row r="691" spans="1:2">
      <c r="A691" s="103">
        <v>30179</v>
      </c>
      <c r="B691" s="102">
        <v>12.8</v>
      </c>
    </row>
    <row r="692" spans="1:2">
      <c r="A692" s="103">
        <v>30180</v>
      </c>
      <c r="B692" s="102">
        <v>12.42</v>
      </c>
    </row>
    <row r="693" spans="1:2">
      <c r="A693" s="103">
        <v>30181</v>
      </c>
      <c r="B693" s="102">
        <v>12.29</v>
      </c>
    </row>
    <row r="694" spans="1:2">
      <c r="A694" s="103">
        <v>30182</v>
      </c>
      <c r="B694" s="102">
        <v>12.31</v>
      </c>
    </row>
    <row r="695" spans="1:2">
      <c r="A695" s="103">
        <v>30183</v>
      </c>
      <c r="B695" s="102">
        <v>12.14</v>
      </c>
    </row>
    <row r="696" spans="1:2">
      <c r="A696" s="103">
        <v>30186</v>
      </c>
      <c r="B696" s="102">
        <v>12.29</v>
      </c>
    </row>
    <row r="697" spans="1:2">
      <c r="A697" s="103">
        <v>30187</v>
      </c>
      <c r="B697" s="102">
        <v>12.16</v>
      </c>
    </row>
    <row r="698" spans="1:2">
      <c r="A698" s="103">
        <v>30188</v>
      </c>
      <c r="B698" s="102">
        <v>12.21</v>
      </c>
    </row>
    <row r="699" spans="1:2">
      <c r="A699" s="103">
        <v>30189</v>
      </c>
      <c r="B699" s="102">
        <v>12.31</v>
      </c>
    </row>
    <row r="700" spans="1:2">
      <c r="A700" s="103">
        <v>30190</v>
      </c>
      <c r="B700" s="102">
        <v>12.54</v>
      </c>
    </row>
    <row r="701" spans="1:2">
      <c r="A701" s="103">
        <v>30193</v>
      </c>
      <c r="B701" s="102">
        <v>12.54</v>
      </c>
    </row>
    <row r="702" spans="1:2">
      <c r="A702" s="103">
        <v>30194</v>
      </c>
      <c r="B702" s="102">
        <v>12.5</v>
      </c>
    </row>
    <row r="703" spans="1:2">
      <c r="A703" s="103">
        <v>30195</v>
      </c>
      <c r="B703" s="102">
        <v>12.41</v>
      </c>
    </row>
    <row r="704" spans="1:2">
      <c r="A704" s="103">
        <v>30196</v>
      </c>
      <c r="B704" s="102">
        <v>12.3</v>
      </c>
    </row>
    <row r="705" spans="1:2">
      <c r="A705" s="103">
        <v>30197</v>
      </c>
      <c r="B705" s="102">
        <v>12.16</v>
      </c>
    </row>
    <row r="706" spans="1:2">
      <c r="A706" s="103">
        <v>30200</v>
      </c>
      <c r="B706" s="102" t="e">
        <f>NA()</f>
        <v>#N/A</v>
      </c>
    </row>
    <row r="707" spans="1:2">
      <c r="A707" s="103">
        <v>30201</v>
      </c>
      <c r="B707" s="102">
        <v>12.19</v>
      </c>
    </row>
    <row r="708" spans="1:2">
      <c r="A708" s="103">
        <v>30202</v>
      </c>
      <c r="B708" s="102">
        <v>12.17</v>
      </c>
    </row>
    <row r="709" spans="1:2">
      <c r="A709" s="103">
        <v>30203</v>
      </c>
      <c r="B709" s="102">
        <v>12.21</v>
      </c>
    </row>
    <row r="710" spans="1:2">
      <c r="A710" s="103">
        <v>30204</v>
      </c>
      <c r="B710" s="102">
        <v>12.41</v>
      </c>
    </row>
    <row r="711" spans="1:2">
      <c r="A711" s="103">
        <v>30207</v>
      </c>
      <c r="B711" s="102">
        <v>12.26</v>
      </c>
    </row>
    <row r="712" spans="1:2">
      <c r="A712" s="103">
        <v>30208</v>
      </c>
      <c r="B712" s="102">
        <v>12.24</v>
      </c>
    </row>
    <row r="713" spans="1:2">
      <c r="A713" s="103">
        <v>30209</v>
      </c>
      <c r="B713" s="102">
        <v>12.25</v>
      </c>
    </row>
    <row r="714" spans="1:2">
      <c r="A714" s="103">
        <v>30210</v>
      </c>
      <c r="B714" s="102">
        <v>12.18</v>
      </c>
    </row>
    <row r="715" spans="1:2">
      <c r="A715" s="103">
        <v>30211</v>
      </c>
      <c r="B715" s="102">
        <v>12.12</v>
      </c>
    </row>
    <row r="716" spans="1:2">
      <c r="A716" s="103">
        <v>30214</v>
      </c>
      <c r="B716" s="102">
        <v>12.04</v>
      </c>
    </row>
    <row r="717" spans="1:2">
      <c r="A717" s="103">
        <v>30215</v>
      </c>
      <c r="B717" s="102">
        <v>11.82</v>
      </c>
    </row>
    <row r="718" spans="1:2">
      <c r="A718" s="103">
        <v>30216</v>
      </c>
      <c r="B718" s="102">
        <v>11.83</v>
      </c>
    </row>
    <row r="719" spans="1:2">
      <c r="A719" s="103">
        <v>30217</v>
      </c>
      <c r="B719" s="102">
        <v>11.75</v>
      </c>
    </row>
    <row r="720" spans="1:2">
      <c r="A720" s="103">
        <v>30218</v>
      </c>
      <c r="B720" s="102">
        <v>11.88</v>
      </c>
    </row>
    <row r="721" spans="1:2">
      <c r="A721" s="103">
        <v>30221</v>
      </c>
      <c r="B721" s="102">
        <v>11.82</v>
      </c>
    </row>
    <row r="722" spans="1:2">
      <c r="A722" s="103">
        <v>30222</v>
      </c>
      <c r="B722" s="102">
        <v>11.76</v>
      </c>
    </row>
    <row r="723" spans="1:2">
      <c r="A723" s="103">
        <v>30223</v>
      </c>
      <c r="B723" s="102">
        <v>11.79</v>
      </c>
    </row>
    <row r="724" spans="1:2">
      <c r="A724" s="103">
        <v>30224</v>
      </c>
      <c r="B724" s="102">
        <v>11.79</v>
      </c>
    </row>
    <row r="725" spans="1:2">
      <c r="A725" s="103">
        <v>30225</v>
      </c>
      <c r="B725" s="102">
        <v>11.65</v>
      </c>
    </row>
    <row r="726" spans="1:2">
      <c r="A726" s="103">
        <v>30228</v>
      </c>
      <c r="B726" s="102">
        <v>11.83</v>
      </c>
    </row>
    <row r="727" spans="1:2">
      <c r="A727" s="103">
        <v>30229</v>
      </c>
      <c r="B727" s="102">
        <v>11.81</v>
      </c>
    </row>
    <row r="728" spans="1:2">
      <c r="A728" s="103">
        <v>30230</v>
      </c>
      <c r="B728" s="102">
        <v>11.69</v>
      </c>
    </row>
    <row r="729" spans="1:2">
      <c r="A729" s="103">
        <v>30231</v>
      </c>
      <c r="B729" s="102">
        <v>11.29</v>
      </c>
    </row>
    <row r="730" spans="1:2">
      <c r="A730" s="103">
        <v>30232</v>
      </c>
      <c r="B730" s="102">
        <v>11.19</v>
      </c>
    </row>
    <row r="731" spans="1:2">
      <c r="A731" s="103">
        <v>30235</v>
      </c>
      <c r="B731" s="102" t="e">
        <f>NA()</f>
        <v>#N/A</v>
      </c>
    </row>
    <row r="732" spans="1:2">
      <c r="A732" s="103">
        <v>30236</v>
      </c>
      <c r="B732" s="102">
        <v>10.85</v>
      </c>
    </row>
    <row r="733" spans="1:2">
      <c r="A733" s="103">
        <v>30237</v>
      </c>
      <c r="B733" s="102">
        <v>10.75</v>
      </c>
    </row>
    <row r="734" spans="1:2">
      <c r="A734" s="103">
        <v>30238</v>
      </c>
      <c r="B734" s="102">
        <v>10.86</v>
      </c>
    </row>
    <row r="735" spans="1:2">
      <c r="A735" s="103">
        <v>30239</v>
      </c>
      <c r="B735" s="102">
        <v>11.03</v>
      </c>
    </row>
    <row r="736" spans="1:2">
      <c r="A736" s="103">
        <v>30242</v>
      </c>
      <c r="B736" s="102">
        <v>10.9</v>
      </c>
    </row>
    <row r="737" spans="1:2">
      <c r="A737" s="103">
        <v>30243</v>
      </c>
      <c r="B737" s="102">
        <v>10.87</v>
      </c>
    </row>
    <row r="738" spans="1:2">
      <c r="A738" s="103">
        <v>30244</v>
      </c>
      <c r="B738" s="102">
        <v>10.91</v>
      </c>
    </row>
    <row r="739" spans="1:2">
      <c r="A739" s="103">
        <v>30245</v>
      </c>
      <c r="B739" s="102">
        <v>10.92</v>
      </c>
    </row>
    <row r="740" spans="1:2">
      <c r="A740" s="103">
        <v>30246</v>
      </c>
      <c r="B740" s="102">
        <v>11.03</v>
      </c>
    </row>
    <row r="741" spans="1:2">
      <c r="A741" s="103">
        <v>30249</v>
      </c>
      <c r="B741" s="102">
        <v>11.25</v>
      </c>
    </row>
    <row r="742" spans="1:2">
      <c r="A742" s="103">
        <v>30250</v>
      </c>
      <c r="B742" s="102">
        <v>11.17</v>
      </c>
    </row>
    <row r="743" spans="1:2">
      <c r="A743" s="103">
        <v>30251</v>
      </c>
      <c r="B743" s="102">
        <v>11.23</v>
      </c>
    </row>
    <row r="744" spans="1:2">
      <c r="A744" s="103">
        <v>30252</v>
      </c>
      <c r="B744" s="102">
        <v>11.12</v>
      </c>
    </row>
    <row r="745" spans="1:2">
      <c r="A745" s="103">
        <v>30253</v>
      </c>
      <c r="B745" s="102">
        <v>11.01</v>
      </c>
    </row>
    <row r="746" spans="1:2">
      <c r="A746" s="103">
        <v>30256</v>
      </c>
      <c r="B746" s="102">
        <v>10.84</v>
      </c>
    </row>
    <row r="747" spans="1:2">
      <c r="A747" s="103">
        <v>30257</v>
      </c>
      <c r="B747" s="102" t="e">
        <f>NA()</f>
        <v>#N/A</v>
      </c>
    </row>
    <row r="748" spans="1:2">
      <c r="A748" s="103">
        <v>30258</v>
      </c>
      <c r="B748" s="102">
        <v>10.72</v>
      </c>
    </row>
    <row r="749" spans="1:2">
      <c r="A749" s="103">
        <v>30259</v>
      </c>
      <c r="B749" s="102">
        <v>10.66</v>
      </c>
    </row>
    <row r="750" spans="1:2">
      <c r="A750" s="103">
        <v>30260</v>
      </c>
      <c r="B750" s="102">
        <v>10.59</v>
      </c>
    </row>
    <row r="751" spans="1:2">
      <c r="A751" s="103">
        <v>30263</v>
      </c>
      <c r="B751" s="102">
        <v>10.61</v>
      </c>
    </row>
    <row r="752" spans="1:2">
      <c r="A752" s="103">
        <v>30264</v>
      </c>
      <c r="B752" s="102">
        <v>10.44</v>
      </c>
    </row>
    <row r="753" spans="1:2">
      <c r="A753" s="103">
        <v>30265</v>
      </c>
      <c r="B753" s="102">
        <v>10.37</v>
      </c>
    </row>
    <row r="754" spans="1:2">
      <c r="A754" s="103">
        <v>30266</v>
      </c>
      <c r="B754" s="102" t="e">
        <f>NA()</f>
        <v>#N/A</v>
      </c>
    </row>
    <row r="755" spans="1:2">
      <c r="A755" s="103">
        <v>30267</v>
      </c>
      <c r="B755" s="102">
        <v>10.43</v>
      </c>
    </row>
    <row r="756" spans="1:2">
      <c r="A756" s="103">
        <v>30270</v>
      </c>
      <c r="B756" s="102">
        <v>10.52</v>
      </c>
    </row>
    <row r="757" spans="1:2">
      <c r="A757" s="103">
        <v>30271</v>
      </c>
      <c r="B757" s="102">
        <v>10.6</v>
      </c>
    </row>
    <row r="758" spans="1:2">
      <c r="A758" s="103">
        <v>30272</v>
      </c>
      <c r="B758" s="102">
        <v>10.54</v>
      </c>
    </row>
    <row r="759" spans="1:2">
      <c r="A759" s="103">
        <v>30273</v>
      </c>
      <c r="B759" s="102">
        <v>10.33</v>
      </c>
    </row>
    <row r="760" spans="1:2">
      <c r="A760" s="103">
        <v>30274</v>
      </c>
      <c r="B760" s="102">
        <v>10.35</v>
      </c>
    </row>
    <row r="761" spans="1:2">
      <c r="A761" s="103">
        <v>30277</v>
      </c>
      <c r="B761" s="102">
        <v>10.43</v>
      </c>
    </row>
    <row r="762" spans="1:2">
      <c r="A762" s="103">
        <v>30278</v>
      </c>
      <c r="B762" s="102">
        <v>10.46</v>
      </c>
    </row>
    <row r="763" spans="1:2">
      <c r="A763" s="103">
        <v>30279</v>
      </c>
      <c r="B763" s="102">
        <v>10.52</v>
      </c>
    </row>
    <row r="764" spans="1:2">
      <c r="A764" s="103">
        <v>30280</v>
      </c>
      <c r="B764" s="102" t="e">
        <f>NA()</f>
        <v>#N/A</v>
      </c>
    </row>
    <row r="765" spans="1:2">
      <c r="A765" s="103">
        <v>30281</v>
      </c>
      <c r="B765" s="102">
        <v>10.47</v>
      </c>
    </row>
    <row r="766" spans="1:2">
      <c r="A766" s="103">
        <v>30284</v>
      </c>
      <c r="B766" s="102">
        <v>10.72</v>
      </c>
    </row>
    <row r="767" spans="1:2">
      <c r="A767" s="103">
        <v>30285</v>
      </c>
      <c r="B767" s="102">
        <v>10.7</v>
      </c>
    </row>
    <row r="768" spans="1:2">
      <c r="A768" s="103">
        <v>30286</v>
      </c>
      <c r="B768" s="102">
        <v>10.69</v>
      </c>
    </row>
    <row r="769" spans="1:2">
      <c r="A769" s="103">
        <v>30287</v>
      </c>
      <c r="B769" s="102">
        <v>10.63</v>
      </c>
    </row>
    <row r="770" spans="1:2">
      <c r="A770" s="103">
        <v>30288</v>
      </c>
      <c r="B770" s="102">
        <v>10.44</v>
      </c>
    </row>
    <row r="771" spans="1:2">
      <c r="A771" s="103">
        <v>30291</v>
      </c>
      <c r="B771" s="102">
        <v>10.41</v>
      </c>
    </row>
    <row r="772" spans="1:2">
      <c r="A772" s="103">
        <v>30292</v>
      </c>
      <c r="B772" s="102">
        <v>10.45</v>
      </c>
    </row>
    <row r="773" spans="1:2">
      <c r="A773" s="103">
        <v>30293</v>
      </c>
      <c r="B773" s="102">
        <v>10.54</v>
      </c>
    </row>
    <row r="774" spans="1:2">
      <c r="A774" s="103">
        <v>30294</v>
      </c>
      <c r="B774" s="102">
        <v>10.52</v>
      </c>
    </row>
    <row r="775" spans="1:2">
      <c r="A775" s="103">
        <v>30295</v>
      </c>
      <c r="B775" s="102">
        <v>10.63</v>
      </c>
    </row>
    <row r="776" spans="1:2">
      <c r="A776" s="103">
        <v>30298</v>
      </c>
      <c r="B776" s="102">
        <v>10.57</v>
      </c>
    </row>
    <row r="777" spans="1:2">
      <c r="A777" s="103">
        <v>30299</v>
      </c>
      <c r="B777" s="102">
        <v>10.48</v>
      </c>
    </row>
    <row r="778" spans="1:2">
      <c r="A778" s="103">
        <v>30300</v>
      </c>
      <c r="B778" s="102">
        <v>10.55</v>
      </c>
    </row>
    <row r="779" spans="1:2">
      <c r="A779" s="103">
        <v>30301</v>
      </c>
      <c r="B779" s="102">
        <v>10.66</v>
      </c>
    </row>
    <row r="780" spans="1:2">
      <c r="A780" s="103">
        <v>30302</v>
      </c>
      <c r="B780" s="102">
        <v>10.69</v>
      </c>
    </row>
    <row r="781" spans="1:2">
      <c r="A781" s="103">
        <v>30305</v>
      </c>
      <c r="B781" s="102">
        <v>10.77</v>
      </c>
    </row>
    <row r="782" spans="1:2">
      <c r="A782" s="103">
        <v>30306</v>
      </c>
      <c r="B782" s="102">
        <v>10.53</v>
      </c>
    </row>
    <row r="783" spans="1:2">
      <c r="A783" s="103">
        <v>30307</v>
      </c>
      <c r="B783" s="102">
        <v>10.55</v>
      </c>
    </row>
    <row r="784" spans="1:2">
      <c r="A784" s="103">
        <v>30308</v>
      </c>
      <c r="B784" s="102">
        <v>10.5</v>
      </c>
    </row>
    <row r="785" spans="1:2">
      <c r="A785" s="103">
        <v>30309</v>
      </c>
      <c r="B785" s="102" t="e">
        <f>NA()</f>
        <v>#N/A</v>
      </c>
    </row>
    <row r="786" spans="1:2">
      <c r="A786" s="103">
        <v>30312</v>
      </c>
      <c r="B786" s="102">
        <v>10.44</v>
      </c>
    </row>
    <row r="787" spans="1:2">
      <c r="A787" s="103">
        <v>30313</v>
      </c>
      <c r="B787" s="102">
        <v>10.43</v>
      </c>
    </row>
    <row r="788" spans="1:2">
      <c r="A788" s="103">
        <v>30314</v>
      </c>
      <c r="B788" s="102">
        <v>10.49</v>
      </c>
    </row>
    <row r="789" spans="1:2">
      <c r="A789" s="103">
        <v>30315</v>
      </c>
      <c r="B789" s="102">
        <v>10.46</v>
      </c>
    </row>
    <row r="790" spans="1:2">
      <c r="A790" s="103">
        <v>30316</v>
      </c>
      <c r="B790" s="102">
        <v>10.43</v>
      </c>
    </row>
    <row r="791" spans="1:2">
      <c r="A791" s="103">
        <v>30319</v>
      </c>
      <c r="B791" s="102">
        <v>10.39</v>
      </c>
    </row>
    <row r="792" spans="1:2">
      <c r="A792" s="103">
        <v>30320</v>
      </c>
      <c r="B792" s="102">
        <v>10.45</v>
      </c>
    </row>
    <row r="793" spans="1:2">
      <c r="A793" s="103">
        <v>30321</v>
      </c>
      <c r="B793" s="102">
        <v>10.47</v>
      </c>
    </row>
    <row r="794" spans="1:2">
      <c r="A794" s="103">
        <v>30322</v>
      </c>
      <c r="B794" s="102">
        <v>10.5</v>
      </c>
    </row>
    <row r="795" spans="1:2">
      <c r="A795" s="103">
        <v>30323</v>
      </c>
      <c r="B795" s="102">
        <v>10.5</v>
      </c>
    </row>
    <row r="796" spans="1:2">
      <c r="A796" s="103">
        <v>30326</v>
      </c>
      <c r="B796" s="102">
        <v>10.51</v>
      </c>
    </row>
    <row r="797" spans="1:2">
      <c r="A797" s="103">
        <v>30327</v>
      </c>
      <c r="B797" s="102">
        <v>10.48</v>
      </c>
    </row>
    <row r="798" spans="1:2">
      <c r="A798" s="103">
        <v>30328</v>
      </c>
      <c r="B798" s="102">
        <v>10.46</v>
      </c>
    </row>
    <row r="799" spans="1:2">
      <c r="A799" s="103">
        <v>30329</v>
      </c>
      <c r="B799" s="102">
        <v>10.45</v>
      </c>
    </row>
    <row r="800" spans="1:2">
      <c r="A800" s="103">
        <v>30330</v>
      </c>
      <c r="B800" s="102">
        <v>10.5</v>
      </c>
    </row>
    <row r="801" spans="1:2">
      <c r="A801" s="103">
        <v>30333</v>
      </c>
      <c r="B801" s="102">
        <v>10.5</v>
      </c>
    </row>
    <row r="802" spans="1:2">
      <c r="A802" s="103">
        <v>30334</v>
      </c>
      <c r="B802" s="102">
        <v>10.56</v>
      </c>
    </row>
    <row r="803" spans="1:2">
      <c r="A803" s="103">
        <v>30335</v>
      </c>
      <c r="B803" s="102">
        <v>10.67</v>
      </c>
    </row>
    <row r="804" spans="1:2">
      <c r="A804" s="103">
        <v>30336</v>
      </c>
      <c r="B804" s="102">
        <v>10.66</v>
      </c>
    </row>
    <row r="805" spans="1:2">
      <c r="A805" s="103">
        <v>30337</v>
      </c>
      <c r="B805" s="102">
        <v>10.78</v>
      </c>
    </row>
    <row r="806" spans="1:2">
      <c r="A806" s="103">
        <v>30340</v>
      </c>
      <c r="B806" s="102">
        <v>10.88</v>
      </c>
    </row>
    <row r="807" spans="1:2">
      <c r="A807" s="103">
        <v>30341</v>
      </c>
      <c r="B807" s="102">
        <v>10.82</v>
      </c>
    </row>
    <row r="808" spans="1:2">
      <c r="A808" s="103">
        <v>30342</v>
      </c>
      <c r="B808" s="102">
        <v>10.92</v>
      </c>
    </row>
    <row r="809" spans="1:2">
      <c r="A809" s="103">
        <v>30343</v>
      </c>
      <c r="B809" s="102">
        <v>10.85</v>
      </c>
    </row>
    <row r="810" spans="1:2">
      <c r="A810" s="103">
        <v>30344</v>
      </c>
      <c r="B810" s="102">
        <v>10.9</v>
      </c>
    </row>
    <row r="811" spans="1:2">
      <c r="A811" s="103">
        <v>30347</v>
      </c>
      <c r="B811" s="102">
        <v>10.99</v>
      </c>
    </row>
    <row r="812" spans="1:2">
      <c r="A812" s="103">
        <v>30348</v>
      </c>
      <c r="B812" s="102">
        <v>10.95</v>
      </c>
    </row>
    <row r="813" spans="1:2">
      <c r="A813" s="103">
        <v>30349</v>
      </c>
      <c r="B813" s="102">
        <v>10.94</v>
      </c>
    </row>
    <row r="814" spans="1:2">
      <c r="A814" s="103">
        <v>30350</v>
      </c>
      <c r="B814" s="102">
        <v>11.06</v>
      </c>
    </row>
    <row r="815" spans="1:2">
      <c r="A815" s="103">
        <v>30351</v>
      </c>
      <c r="B815" s="102">
        <v>11.12</v>
      </c>
    </row>
    <row r="816" spans="1:2">
      <c r="A816" s="103">
        <v>30354</v>
      </c>
      <c r="B816" s="102">
        <v>11.1</v>
      </c>
    </row>
    <row r="817" spans="1:2">
      <c r="A817" s="103">
        <v>30355</v>
      </c>
      <c r="B817" s="102">
        <v>11.12</v>
      </c>
    </row>
    <row r="818" spans="1:2">
      <c r="A818" s="103">
        <v>30356</v>
      </c>
      <c r="B818" s="102">
        <v>11.14</v>
      </c>
    </row>
    <row r="819" spans="1:2">
      <c r="A819" s="103">
        <v>30357</v>
      </c>
      <c r="B819" s="102">
        <v>10.96</v>
      </c>
    </row>
    <row r="820" spans="1:2">
      <c r="A820" s="103">
        <v>30358</v>
      </c>
      <c r="B820" s="102">
        <v>10.94</v>
      </c>
    </row>
    <row r="821" spans="1:2">
      <c r="A821" s="103">
        <v>30361</v>
      </c>
      <c r="B821" s="102">
        <v>10.95</v>
      </c>
    </row>
    <row r="822" spans="1:2">
      <c r="A822" s="103">
        <v>30362</v>
      </c>
      <c r="B822" s="102">
        <v>10.99</v>
      </c>
    </row>
    <row r="823" spans="1:2">
      <c r="A823" s="103">
        <v>30363</v>
      </c>
      <c r="B823" s="102">
        <v>10.95</v>
      </c>
    </row>
    <row r="824" spans="1:2">
      <c r="A824" s="103">
        <v>30364</v>
      </c>
      <c r="B824" s="102">
        <v>10.86</v>
      </c>
    </row>
    <row r="825" spans="1:2">
      <c r="A825" s="103">
        <v>30365</v>
      </c>
      <c r="B825" s="102">
        <v>10.78</v>
      </c>
    </row>
    <row r="826" spans="1:2">
      <c r="A826" s="103">
        <v>30368</v>
      </c>
      <c r="B826" s="102" t="e">
        <f>NA()</f>
        <v>#N/A</v>
      </c>
    </row>
    <row r="827" spans="1:2">
      <c r="A827" s="103">
        <v>30369</v>
      </c>
      <c r="B827" s="102">
        <v>10.63</v>
      </c>
    </row>
    <row r="828" spans="1:2">
      <c r="A828" s="103">
        <v>30370</v>
      </c>
      <c r="B828" s="102">
        <v>10.62</v>
      </c>
    </row>
    <row r="829" spans="1:2">
      <c r="A829" s="103">
        <v>30371</v>
      </c>
      <c r="B829" s="102">
        <v>10.61</v>
      </c>
    </row>
    <row r="830" spans="1:2">
      <c r="A830" s="103">
        <v>30372</v>
      </c>
      <c r="B830" s="102">
        <v>10.5</v>
      </c>
    </row>
    <row r="831" spans="1:2">
      <c r="A831" s="103">
        <v>30375</v>
      </c>
      <c r="B831" s="102">
        <v>10.51</v>
      </c>
    </row>
    <row r="832" spans="1:2">
      <c r="A832" s="103">
        <v>30376</v>
      </c>
      <c r="B832" s="102">
        <v>10.45</v>
      </c>
    </row>
    <row r="833" spans="1:2">
      <c r="A833" s="103">
        <v>30377</v>
      </c>
      <c r="B833" s="102">
        <v>10.48</v>
      </c>
    </row>
    <row r="834" spans="1:2">
      <c r="A834" s="103">
        <v>30378</v>
      </c>
      <c r="B834" s="102">
        <v>10.44</v>
      </c>
    </row>
    <row r="835" spans="1:2">
      <c r="A835" s="103">
        <v>30379</v>
      </c>
      <c r="B835" s="102">
        <v>10.46</v>
      </c>
    </row>
    <row r="836" spans="1:2">
      <c r="A836" s="103">
        <v>30382</v>
      </c>
      <c r="B836" s="102">
        <v>10.59</v>
      </c>
    </row>
    <row r="837" spans="1:2">
      <c r="A837" s="103">
        <v>30383</v>
      </c>
      <c r="B837" s="102">
        <v>10.65</v>
      </c>
    </row>
    <row r="838" spans="1:2">
      <c r="A838" s="103">
        <v>30384</v>
      </c>
      <c r="B838" s="102">
        <v>10.64</v>
      </c>
    </row>
    <row r="839" spans="1:2">
      <c r="A839" s="103">
        <v>30385</v>
      </c>
      <c r="B839" s="102">
        <v>10.67</v>
      </c>
    </row>
    <row r="840" spans="1:2">
      <c r="A840" s="103">
        <v>30386</v>
      </c>
      <c r="B840" s="102">
        <v>10.75</v>
      </c>
    </row>
    <row r="841" spans="1:2">
      <c r="A841" s="103">
        <v>30389</v>
      </c>
      <c r="B841" s="102">
        <v>10.66</v>
      </c>
    </row>
    <row r="842" spans="1:2">
      <c r="A842" s="103">
        <v>30390</v>
      </c>
      <c r="B842" s="102">
        <v>10.62</v>
      </c>
    </row>
    <row r="843" spans="1:2">
      <c r="A843" s="103">
        <v>30391</v>
      </c>
      <c r="B843" s="102">
        <v>10.68</v>
      </c>
    </row>
    <row r="844" spans="1:2">
      <c r="A844" s="103">
        <v>30392</v>
      </c>
      <c r="B844" s="102">
        <v>10.68</v>
      </c>
    </row>
    <row r="845" spans="1:2">
      <c r="A845" s="103">
        <v>30393</v>
      </c>
      <c r="B845" s="102">
        <v>10.71</v>
      </c>
    </row>
    <row r="846" spans="1:2">
      <c r="A846" s="103">
        <v>30396</v>
      </c>
      <c r="B846" s="102">
        <v>10.71</v>
      </c>
    </row>
    <row r="847" spans="1:2">
      <c r="A847" s="103">
        <v>30397</v>
      </c>
      <c r="B847" s="102">
        <v>10.71</v>
      </c>
    </row>
    <row r="848" spans="1:2">
      <c r="A848" s="103">
        <v>30398</v>
      </c>
      <c r="B848" s="102">
        <v>10.64</v>
      </c>
    </row>
    <row r="849" spans="1:2">
      <c r="A849" s="103">
        <v>30399</v>
      </c>
      <c r="B849" s="102">
        <v>10.61</v>
      </c>
    </row>
    <row r="850" spans="1:2">
      <c r="A850" s="103">
        <v>30400</v>
      </c>
      <c r="B850" s="102">
        <v>10.7</v>
      </c>
    </row>
    <row r="851" spans="1:2">
      <c r="A851" s="103">
        <v>30403</v>
      </c>
      <c r="B851" s="102">
        <v>10.71</v>
      </c>
    </row>
    <row r="852" spans="1:2">
      <c r="A852" s="103">
        <v>30404</v>
      </c>
      <c r="B852" s="102">
        <v>10.66</v>
      </c>
    </row>
    <row r="853" spans="1:2">
      <c r="A853" s="103">
        <v>30405</v>
      </c>
      <c r="B853" s="102">
        <v>10.65</v>
      </c>
    </row>
    <row r="854" spans="1:2">
      <c r="A854" s="103">
        <v>30406</v>
      </c>
      <c r="B854" s="102">
        <v>10.69</v>
      </c>
    </row>
    <row r="855" spans="1:2">
      <c r="A855" s="103">
        <v>30407</v>
      </c>
      <c r="B855" s="102" t="e">
        <f>NA()</f>
        <v>#N/A</v>
      </c>
    </row>
    <row r="856" spans="1:2">
      <c r="A856" s="103">
        <v>30410</v>
      </c>
      <c r="B856" s="102">
        <v>10.67</v>
      </c>
    </row>
    <row r="857" spans="1:2">
      <c r="A857" s="103">
        <v>30411</v>
      </c>
      <c r="B857" s="102">
        <v>10.55</v>
      </c>
    </row>
    <row r="858" spans="1:2">
      <c r="A858" s="103">
        <v>30412</v>
      </c>
      <c r="B858" s="102">
        <v>10.54</v>
      </c>
    </row>
    <row r="859" spans="1:2">
      <c r="A859" s="103">
        <v>30413</v>
      </c>
      <c r="B859" s="102">
        <v>10.56</v>
      </c>
    </row>
    <row r="860" spans="1:2">
      <c r="A860" s="103">
        <v>30414</v>
      </c>
      <c r="B860" s="102">
        <v>10.58</v>
      </c>
    </row>
    <row r="861" spans="1:2">
      <c r="A861" s="103">
        <v>30417</v>
      </c>
      <c r="B861" s="102">
        <v>10.46</v>
      </c>
    </row>
    <row r="862" spans="1:2">
      <c r="A862" s="103">
        <v>30418</v>
      </c>
      <c r="B862" s="102">
        <v>10.46</v>
      </c>
    </row>
    <row r="863" spans="1:2">
      <c r="A863" s="103">
        <v>30419</v>
      </c>
      <c r="B863" s="102">
        <v>10.44</v>
      </c>
    </row>
    <row r="864" spans="1:2">
      <c r="A864" s="103">
        <v>30420</v>
      </c>
      <c r="B864" s="102">
        <v>10.37</v>
      </c>
    </row>
    <row r="865" spans="1:2">
      <c r="A865" s="103">
        <v>30421</v>
      </c>
      <c r="B865" s="102">
        <v>10.4</v>
      </c>
    </row>
    <row r="866" spans="1:2">
      <c r="A866" s="103">
        <v>30424</v>
      </c>
      <c r="B866" s="102">
        <v>10.35</v>
      </c>
    </row>
    <row r="867" spans="1:2">
      <c r="A867" s="103">
        <v>30425</v>
      </c>
      <c r="B867" s="102">
        <v>10.46</v>
      </c>
    </row>
    <row r="868" spans="1:2">
      <c r="A868" s="103">
        <v>30426</v>
      </c>
      <c r="B868" s="102">
        <v>10.48</v>
      </c>
    </row>
    <row r="869" spans="1:2">
      <c r="A869" s="103">
        <v>30427</v>
      </c>
      <c r="B869" s="102">
        <v>10.53</v>
      </c>
    </row>
    <row r="870" spans="1:2">
      <c r="A870" s="103">
        <v>30428</v>
      </c>
      <c r="B870" s="102">
        <v>10.52</v>
      </c>
    </row>
    <row r="871" spans="1:2">
      <c r="A871" s="103">
        <v>30431</v>
      </c>
      <c r="B871" s="102">
        <v>10.48</v>
      </c>
    </row>
    <row r="872" spans="1:2">
      <c r="A872" s="103">
        <v>30432</v>
      </c>
      <c r="B872" s="102">
        <v>10.47</v>
      </c>
    </row>
    <row r="873" spans="1:2">
      <c r="A873" s="103">
        <v>30433</v>
      </c>
      <c r="B873" s="102">
        <v>10.43</v>
      </c>
    </row>
    <row r="874" spans="1:2">
      <c r="A874" s="103">
        <v>30434</v>
      </c>
      <c r="B874" s="102">
        <v>10.41</v>
      </c>
    </row>
    <row r="875" spans="1:2">
      <c r="A875" s="103">
        <v>30435</v>
      </c>
      <c r="B875" s="102">
        <v>10.38</v>
      </c>
    </row>
    <row r="876" spans="1:2">
      <c r="A876" s="103">
        <v>30438</v>
      </c>
      <c r="B876" s="102">
        <v>10.39</v>
      </c>
    </row>
    <row r="877" spans="1:2">
      <c r="A877" s="103">
        <v>30439</v>
      </c>
      <c r="B877" s="102">
        <v>10.38</v>
      </c>
    </row>
    <row r="878" spans="1:2">
      <c r="A878" s="103">
        <v>30440</v>
      </c>
      <c r="B878" s="102">
        <v>10.27</v>
      </c>
    </row>
    <row r="879" spans="1:2">
      <c r="A879" s="103">
        <v>30441</v>
      </c>
      <c r="B879" s="102">
        <v>10.3</v>
      </c>
    </row>
    <row r="880" spans="1:2">
      <c r="A880" s="103">
        <v>30442</v>
      </c>
      <c r="B880" s="102">
        <v>10.28</v>
      </c>
    </row>
    <row r="881" spans="1:2">
      <c r="A881" s="103">
        <v>30445</v>
      </c>
      <c r="B881" s="102">
        <v>10.37</v>
      </c>
    </row>
    <row r="882" spans="1:2">
      <c r="A882" s="103">
        <v>30446</v>
      </c>
      <c r="B882" s="102">
        <v>10.3</v>
      </c>
    </row>
    <row r="883" spans="1:2">
      <c r="A883" s="103">
        <v>30447</v>
      </c>
      <c r="B883" s="102">
        <v>10.33</v>
      </c>
    </row>
    <row r="884" spans="1:2">
      <c r="A884" s="103">
        <v>30448</v>
      </c>
      <c r="B884" s="102">
        <v>10.4</v>
      </c>
    </row>
    <row r="885" spans="1:2">
      <c r="A885" s="103">
        <v>30449</v>
      </c>
      <c r="B885" s="102">
        <v>10.37</v>
      </c>
    </row>
    <row r="886" spans="1:2">
      <c r="A886" s="103">
        <v>30452</v>
      </c>
      <c r="B886" s="102">
        <v>10.54</v>
      </c>
    </row>
    <row r="887" spans="1:2">
      <c r="A887" s="103">
        <v>30453</v>
      </c>
      <c r="B887" s="102">
        <v>10.58</v>
      </c>
    </row>
    <row r="888" spans="1:2">
      <c r="A888" s="103">
        <v>30454</v>
      </c>
      <c r="B888" s="102">
        <v>10.6</v>
      </c>
    </row>
    <row r="889" spans="1:2">
      <c r="A889" s="103">
        <v>30455</v>
      </c>
      <c r="B889" s="102">
        <v>10.67</v>
      </c>
    </row>
    <row r="890" spans="1:2">
      <c r="A890" s="103">
        <v>30456</v>
      </c>
      <c r="B890" s="102">
        <v>10.69</v>
      </c>
    </row>
    <row r="891" spans="1:2">
      <c r="A891" s="103">
        <v>30459</v>
      </c>
      <c r="B891" s="102">
        <v>10.71</v>
      </c>
    </row>
    <row r="892" spans="1:2">
      <c r="A892" s="103">
        <v>30460</v>
      </c>
      <c r="B892" s="102">
        <v>10.69</v>
      </c>
    </row>
    <row r="893" spans="1:2">
      <c r="A893" s="103">
        <v>30461</v>
      </c>
      <c r="B893" s="102">
        <v>10.71</v>
      </c>
    </row>
    <row r="894" spans="1:2">
      <c r="A894" s="103">
        <v>30462</v>
      </c>
      <c r="B894" s="102">
        <v>10.76</v>
      </c>
    </row>
    <row r="895" spans="1:2">
      <c r="A895" s="103">
        <v>30463</v>
      </c>
      <c r="B895" s="102">
        <v>10.78</v>
      </c>
    </row>
    <row r="896" spans="1:2">
      <c r="A896" s="103">
        <v>30466</v>
      </c>
      <c r="B896" s="102" t="e">
        <f>NA()</f>
        <v>#N/A</v>
      </c>
    </row>
    <row r="897" spans="1:2">
      <c r="A897" s="103">
        <v>30467</v>
      </c>
      <c r="B897" s="102">
        <v>10.97</v>
      </c>
    </row>
    <row r="898" spans="1:2">
      <c r="A898" s="103">
        <v>30468</v>
      </c>
      <c r="B898" s="102">
        <v>10.91</v>
      </c>
    </row>
    <row r="899" spans="1:2">
      <c r="A899" s="103">
        <v>30469</v>
      </c>
      <c r="B899" s="102">
        <v>10.91</v>
      </c>
    </row>
    <row r="900" spans="1:2">
      <c r="A900" s="103">
        <v>30470</v>
      </c>
      <c r="B900" s="102">
        <v>10.93</v>
      </c>
    </row>
    <row r="901" spans="1:2">
      <c r="A901" s="103">
        <v>30473</v>
      </c>
      <c r="B901" s="102">
        <v>10.9</v>
      </c>
    </row>
    <row r="902" spans="1:2">
      <c r="A902" s="103">
        <v>30474</v>
      </c>
      <c r="B902" s="102">
        <v>10.97</v>
      </c>
    </row>
    <row r="903" spans="1:2">
      <c r="A903" s="103">
        <v>30475</v>
      </c>
      <c r="B903" s="102">
        <v>11.02</v>
      </c>
    </row>
    <row r="904" spans="1:2">
      <c r="A904" s="103">
        <v>30476</v>
      </c>
      <c r="B904" s="102">
        <v>10.96</v>
      </c>
    </row>
    <row r="905" spans="1:2">
      <c r="A905" s="103">
        <v>30477</v>
      </c>
      <c r="B905" s="102">
        <v>10.95</v>
      </c>
    </row>
    <row r="906" spans="1:2">
      <c r="A906" s="103">
        <v>30480</v>
      </c>
      <c r="B906" s="102">
        <v>10.84</v>
      </c>
    </row>
    <row r="907" spans="1:2">
      <c r="A907" s="103">
        <v>30481</v>
      </c>
      <c r="B907" s="102">
        <v>10.88</v>
      </c>
    </row>
    <row r="908" spans="1:2">
      <c r="A908" s="103">
        <v>30482</v>
      </c>
      <c r="B908" s="102">
        <v>10.81</v>
      </c>
    </row>
    <row r="909" spans="1:2">
      <c r="A909" s="103">
        <v>30483</v>
      </c>
      <c r="B909" s="102">
        <v>10.72</v>
      </c>
    </row>
    <row r="910" spans="1:2">
      <c r="A910" s="103">
        <v>30484</v>
      </c>
      <c r="B910" s="102">
        <v>10.77</v>
      </c>
    </row>
    <row r="911" spans="1:2">
      <c r="A911" s="103">
        <v>30487</v>
      </c>
      <c r="B911" s="102">
        <v>10.85</v>
      </c>
    </row>
    <row r="912" spans="1:2">
      <c r="A912" s="103">
        <v>30488</v>
      </c>
      <c r="B912" s="102">
        <v>10.86</v>
      </c>
    </row>
    <row r="913" spans="1:2">
      <c r="A913" s="103">
        <v>30489</v>
      </c>
      <c r="B913" s="102">
        <v>10.9</v>
      </c>
    </row>
    <row r="914" spans="1:2">
      <c r="A914" s="103">
        <v>30490</v>
      </c>
      <c r="B914" s="102">
        <v>10.95</v>
      </c>
    </row>
    <row r="915" spans="1:2">
      <c r="A915" s="103">
        <v>30491</v>
      </c>
      <c r="B915" s="102">
        <v>11.06</v>
      </c>
    </row>
    <row r="916" spans="1:2">
      <c r="A916" s="103">
        <v>30494</v>
      </c>
      <c r="B916" s="102">
        <v>11.16</v>
      </c>
    </row>
    <row r="917" spans="1:2">
      <c r="A917" s="103">
        <v>30495</v>
      </c>
      <c r="B917" s="102">
        <v>11.1</v>
      </c>
    </row>
    <row r="918" spans="1:2">
      <c r="A918" s="103">
        <v>30496</v>
      </c>
      <c r="B918" s="102">
        <v>11.06</v>
      </c>
    </row>
    <row r="919" spans="1:2">
      <c r="A919" s="103">
        <v>30497</v>
      </c>
      <c r="B919" s="102">
        <v>11.01</v>
      </c>
    </row>
    <row r="920" spans="1:2">
      <c r="A920" s="103">
        <v>30498</v>
      </c>
      <c r="B920" s="102">
        <v>11</v>
      </c>
    </row>
    <row r="921" spans="1:2">
      <c r="A921" s="103">
        <v>30501</v>
      </c>
      <c r="B921" s="102" t="e">
        <f>NA()</f>
        <v>#N/A</v>
      </c>
    </row>
    <row r="922" spans="1:2">
      <c r="A922" s="103">
        <v>30502</v>
      </c>
      <c r="B922" s="102">
        <v>11.25</v>
      </c>
    </row>
    <row r="923" spans="1:2">
      <c r="A923" s="103">
        <v>30503</v>
      </c>
      <c r="B923" s="102">
        <v>11.21</v>
      </c>
    </row>
    <row r="924" spans="1:2">
      <c r="A924" s="103">
        <v>30504</v>
      </c>
      <c r="B924" s="102">
        <v>11.31</v>
      </c>
    </row>
    <row r="925" spans="1:2">
      <c r="A925" s="103">
        <v>30505</v>
      </c>
      <c r="B925" s="102">
        <v>11.37</v>
      </c>
    </row>
    <row r="926" spans="1:2">
      <c r="A926" s="103">
        <v>30508</v>
      </c>
      <c r="B926" s="102">
        <v>11.29</v>
      </c>
    </row>
    <row r="927" spans="1:2">
      <c r="A927" s="103">
        <v>30509</v>
      </c>
      <c r="B927" s="102">
        <v>11.45</v>
      </c>
    </row>
    <row r="928" spans="1:2">
      <c r="A928" s="103">
        <v>30510</v>
      </c>
      <c r="B928" s="102">
        <v>11.44</v>
      </c>
    </row>
    <row r="929" spans="1:2">
      <c r="A929" s="103">
        <v>30511</v>
      </c>
      <c r="B929" s="102">
        <v>11.38</v>
      </c>
    </row>
    <row r="930" spans="1:2">
      <c r="A930" s="103">
        <v>30512</v>
      </c>
      <c r="B930" s="102">
        <v>11.47</v>
      </c>
    </row>
    <row r="931" spans="1:2">
      <c r="A931" s="103">
        <v>30515</v>
      </c>
      <c r="B931" s="102">
        <v>11.37</v>
      </c>
    </row>
    <row r="932" spans="1:2">
      <c r="A932" s="103">
        <v>30516</v>
      </c>
      <c r="B932" s="102">
        <v>11.33</v>
      </c>
    </row>
    <row r="933" spans="1:2">
      <c r="A933" s="103">
        <v>30517</v>
      </c>
      <c r="B933" s="102">
        <v>11.28</v>
      </c>
    </row>
    <row r="934" spans="1:2">
      <c r="A934" s="103">
        <v>30518</v>
      </c>
      <c r="B934" s="102">
        <v>11.34</v>
      </c>
    </row>
    <row r="935" spans="1:2">
      <c r="A935" s="103">
        <v>30519</v>
      </c>
      <c r="B935" s="102">
        <v>11.48</v>
      </c>
    </row>
    <row r="936" spans="1:2">
      <c r="A936" s="103">
        <v>30522</v>
      </c>
      <c r="B936" s="102">
        <v>11.42</v>
      </c>
    </row>
    <row r="937" spans="1:2">
      <c r="A937" s="103">
        <v>30523</v>
      </c>
      <c r="B937" s="102">
        <v>11.5</v>
      </c>
    </row>
    <row r="938" spans="1:2">
      <c r="A938" s="103">
        <v>30524</v>
      </c>
      <c r="B938" s="102">
        <v>11.53</v>
      </c>
    </row>
    <row r="939" spans="1:2">
      <c r="A939" s="103">
        <v>30525</v>
      </c>
      <c r="B939" s="102">
        <v>11.68</v>
      </c>
    </row>
    <row r="940" spans="1:2">
      <c r="A940" s="103">
        <v>30526</v>
      </c>
      <c r="B940" s="102">
        <v>11.8</v>
      </c>
    </row>
    <row r="941" spans="1:2">
      <c r="A941" s="103">
        <v>30529</v>
      </c>
      <c r="B941" s="102">
        <v>11.82</v>
      </c>
    </row>
    <row r="942" spans="1:2">
      <c r="A942" s="103">
        <v>30530</v>
      </c>
      <c r="B942" s="102">
        <v>11.78</v>
      </c>
    </row>
    <row r="943" spans="1:2">
      <c r="A943" s="103">
        <v>30531</v>
      </c>
      <c r="B943" s="102">
        <v>11.87</v>
      </c>
    </row>
    <row r="944" spans="1:2">
      <c r="A944" s="103">
        <v>30532</v>
      </c>
      <c r="B944" s="102">
        <v>12.12</v>
      </c>
    </row>
    <row r="945" spans="1:2">
      <c r="A945" s="103">
        <v>30533</v>
      </c>
      <c r="B945" s="102">
        <v>12.07</v>
      </c>
    </row>
    <row r="946" spans="1:2">
      <c r="A946" s="103">
        <v>30536</v>
      </c>
      <c r="B946" s="102">
        <v>12.15</v>
      </c>
    </row>
    <row r="947" spans="1:2">
      <c r="A947" s="103">
        <v>30537</v>
      </c>
      <c r="B947" s="102">
        <v>12.09</v>
      </c>
    </row>
    <row r="948" spans="1:2">
      <c r="A948" s="103">
        <v>30538</v>
      </c>
      <c r="B948" s="102">
        <v>12.13</v>
      </c>
    </row>
    <row r="949" spans="1:2">
      <c r="A949" s="103">
        <v>30539</v>
      </c>
      <c r="B949" s="102">
        <v>12</v>
      </c>
    </row>
    <row r="950" spans="1:2">
      <c r="A950" s="103">
        <v>30540</v>
      </c>
      <c r="B950" s="102">
        <v>11.89</v>
      </c>
    </row>
    <row r="951" spans="1:2">
      <c r="A951" s="103">
        <v>30543</v>
      </c>
      <c r="B951" s="102">
        <v>11.71</v>
      </c>
    </row>
    <row r="952" spans="1:2">
      <c r="A952" s="103">
        <v>30544</v>
      </c>
      <c r="B952" s="102">
        <v>11.7</v>
      </c>
    </row>
    <row r="953" spans="1:2">
      <c r="A953" s="103">
        <v>30545</v>
      </c>
      <c r="B953" s="102">
        <v>11.61</v>
      </c>
    </row>
    <row r="954" spans="1:2">
      <c r="A954" s="103">
        <v>30546</v>
      </c>
      <c r="B954" s="102">
        <v>11.68</v>
      </c>
    </row>
    <row r="955" spans="1:2">
      <c r="A955" s="103">
        <v>30547</v>
      </c>
      <c r="B955" s="102">
        <v>11.73</v>
      </c>
    </row>
    <row r="956" spans="1:2">
      <c r="A956" s="103">
        <v>30550</v>
      </c>
      <c r="B956" s="102">
        <v>11.51</v>
      </c>
    </row>
    <row r="957" spans="1:2">
      <c r="A957" s="103">
        <v>30551</v>
      </c>
      <c r="B957" s="102">
        <v>11.56</v>
      </c>
    </row>
    <row r="958" spans="1:2">
      <c r="A958" s="103">
        <v>30552</v>
      </c>
      <c r="B958" s="102">
        <v>11.52</v>
      </c>
    </row>
    <row r="959" spans="1:2">
      <c r="A959" s="103">
        <v>30553</v>
      </c>
      <c r="B959" s="102">
        <v>11.57</v>
      </c>
    </row>
    <row r="960" spans="1:2">
      <c r="A960" s="103">
        <v>30554</v>
      </c>
      <c r="B960" s="102">
        <v>11.6</v>
      </c>
    </row>
    <row r="961" spans="1:2">
      <c r="A961" s="103">
        <v>30557</v>
      </c>
      <c r="B961" s="102">
        <v>11.81</v>
      </c>
    </row>
    <row r="962" spans="1:2">
      <c r="A962" s="103">
        <v>30558</v>
      </c>
      <c r="B962" s="102">
        <v>11.89</v>
      </c>
    </row>
    <row r="963" spans="1:2">
      <c r="A963" s="103">
        <v>30559</v>
      </c>
      <c r="B963" s="102">
        <v>11.96</v>
      </c>
    </row>
    <row r="964" spans="1:2">
      <c r="A964" s="103">
        <v>30560</v>
      </c>
      <c r="B964" s="102">
        <v>11.95</v>
      </c>
    </row>
    <row r="965" spans="1:2">
      <c r="A965" s="103">
        <v>30561</v>
      </c>
      <c r="B965" s="102">
        <v>11.97</v>
      </c>
    </row>
    <row r="966" spans="1:2">
      <c r="A966" s="103">
        <v>30564</v>
      </c>
      <c r="B966" s="102" t="e">
        <f>NA()</f>
        <v>#N/A</v>
      </c>
    </row>
    <row r="967" spans="1:2">
      <c r="A967" s="103">
        <v>30565</v>
      </c>
      <c r="B967" s="102">
        <v>11.82</v>
      </c>
    </row>
    <row r="968" spans="1:2">
      <c r="A968" s="103">
        <v>30566</v>
      </c>
      <c r="B968" s="102">
        <v>11.68</v>
      </c>
    </row>
    <row r="969" spans="1:2">
      <c r="A969" s="103">
        <v>30567</v>
      </c>
      <c r="B969" s="102">
        <v>11.73</v>
      </c>
    </row>
    <row r="970" spans="1:2">
      <c r="A970" s="103">
        <v>30568</v>
      </c>
      <c r="B970" s="102">
        <v>11.7</v>
      </c>
    </row>
    <row r="971" spans="1:2">
      <c r="A971" s="103">
        <v>30571</v>
      </c>
      <c r="B971" s="102">
        <v>11.56</v>
      </c>
    </row>
    <row r="972" spans="1:2">
      <c r="A972" s="103">
        <v>30572</v>
      </c>
      <c r="B972" s="102">
        <v>11.61</v>
      </c>
    </row>
    <row r="973" spans="1:2">
      <c r="A973" s="103">
        <v>30573</v>
      </c>
      <c r="B973" s="102">
        <v>11.73</v>
      </c>
    </row>
    <row r="974" spans="1:2">
      <c r="A974" s="103">
        <v>30574</v>
      </c>
      <c r="B974" s="102">
        <v>11.8</v>
      </c>
    </row>
    <row r="975" spans="1:2">
      <c r="A975" s="103">
        <v>30575</v>
      </c>
      <c r="B975" s="102">
        <v>11.65</v>
      </c>
    </row>
    <row r="976" spans="1:2">
      <c r="A976" s="103">
        <v>30578</v>
      </c>
      <c r="B976" s="102">
        <v>11.65</v>
      </c>
    </row>
    <row r="977" spans="1:2">
      <c r="A977" s="103">
        <v>30579</v>
      </c>
      <c r="B977" s="102">
        <v>11.57</v>
      </c>
    </row>
    <row r="978" spans="1:2">
      <c r="A978" s="103">
        <v>30580</v>
      </c>
      <c r="B978" s="102">
        <v>11.6</v>
      </c>
    </row>
    <row r="979" spans="1:2">
      <c r="A979" s="103">
        <v>30581</v>
      </c>
      <c r="B979" s="102">
        <v>11.56</v>
      </c>
    </row>
    <row r="980" spans="1:2">
      <c r="A980" s="103">
        <v>30582</v>
      </c>
      <c r="B980" s="102">
        <v>11.47</v>
      </c>
    </row>
    <row r="981" spans="1:2">
      <c r="A981" s="103">
        <v>30585</v>
      </c>
      <c r="B981" s="102">
        <v>11.42</v>
      </c>
    </row>
    <row r="982" spans="1:2">
      <c r="A982" s="103">
        <v>30586</v>
      </c>
      <c r="B982" s="102">
        <v>11.44</v>
      </c>
    </row>
    <row r="983" spans="1:2">
      <c r="A983" s="103">
        <v>30587</v>
      </c>
      <c r="B983" s="102">
        <v>11.47</v>
      </c>
    </row>
    <row r="984" spans="1:2">
      <c r="A984" s="103">
        <v>30588</v>
      </c>
      <c r="B984" s="102">
        <v>11.48</v>
      </c>
    </row>
    <row r="985" spans="1:2">
      <c r="A985" s="103">
        <v>30589</v>
      </c>
      <c r="B985" s="102">
        <v>11.44</v>
      </c>
    </row>
    <row r="986" spans="1:2">
      <c r="A986" s="103">
        <v>30592</v>
      </c>
      <c r="B986" s="102">
        <v>11.48</v>
      </c>
    </row>
    <row r="987" spans="1:2">
      <c r="A987" s="103">
        <v>30593</v>
      </c>
      <c r="B987" s="102">
        <v>11.47</v>
      </c>
    </row>
    <row r="988" spans="1:2">
      <c r="A988" s="103">
        <v>30594</v>
      </c>
      <c r="B988" s="102">
        <v>11.38</v>
      </c>
    </row>
    <row r="989" spans="1:2">
      <c r="A989" s="103">
        <v>30595</v>
      </c>
      <c r="B989" s="102">
        <v>11.36</v>
      </c>
    </row>
    <row r="990" spans="1:2">
      <c r="A990" s="103">
        <v>30596</v>
      </c>
      <c r="B990" s="102">
        <v>11.38</v>
      </c>
    </row>
    <row r="991" spans="1:2">
      <c r="A991" s="103">
        <v>30599</v>
      </c>
      <c r="B991" s="102" t="e">
        <f>NA()</f>
        <v>#N/A</v>
      </c>
    </row>
    <row r="992" spans="1:2">
      <c r="A992" s="103">
        <v>30600</v>
      </c>
      <c r="B992" s="102">
        <v>11.61</v>
      </c>
    </row>
    <row r="993" spans="1:2">
      <c r="A993" s="103">
        <v>30601</v>
      </c>
      <c r="B993" s="102">
        <v>11.62</v>
      </c>
    </row>
    <row r="994" spans="1:2">
      <c r="A994" s="103">
        <v>30602</v>
      </c>
      <c r="B994" s="102">
        <v>11.69</v>
      </c>
    </row>
    <row r="995" spans="1:2">
      <c r="A995" s="103">
        <v>30603</v>
      </c>
      <c r="B995" s="102">
        <v>11.61</v>
      </c>
    </row>
    <row r="996" spans="1:2">
      <c r="A996" s="103">
        <v>30606</v>
      </c>
      <c r="B996" s="102">
        <v>11.51</v>
      </c>
    </row>
    <row r="997" spans="1:2">
      <c r="A997" s="103">
        <v>30607</v>
      </c>
      <c r="B997" s="102">
        <v>11.56</v>
      </c>
    </row>
    <row r="998" spans="1:2">
      <c r="A998" s="103">
        <v>30608</v>
      </c>
      <c r="B998" s="102">
        <v>11.51</v>
      </c>
    </row>
    <row r="999" spans="1:2">
      <c r="A999" s="103">
        <v>30609</v>
      </c>
      <c r="B999" s="102">
        <v>11.51</v>
      </c>
    </row>
    <row r="1000" spans="1:2">
      <c r="A1000" s="103">
        <v>30610</v>
      </c>
      <c r="B1000" s="102">
        <v>11.47</v>
      </c>
    </row>
    <row r="1001" spans="1:2">
      <c r="A1001" s="103">
        <v>30613</v>
      </c>
      <c r="B1001" s="102">
        <v>11.69</v>
      </c>
    </row>
    <row r="1002" spans="1:2">
      <c r="A1002" s="103">
        <v>30614</v>
      </c>
      <c r="B1002" s="102">
        <v>11.73</v>
      </c>
    </row>
    <row r="1003" spans="1:2">
      <c r="A1003" s="103">
        <v>30615</v>
      </c>
      <c r="B1003" s="102">
        <v>11.73</v>
      </c>
    </row>
    <row r="1004" spans="1:2">
      <c r="A1004" s="103">
        <v>30616</v>
      </c>
      <c r="B1004" s="102">
        <v>11.71</v>
      </c>
    </row>
    <row r="1005" spans="1:2">
      <c r="A1005" s="103">
        <v>30617</v>
      </c>
      <c r="B1005" s="102">
        <v>11.74</v>
      </c>
    </row>
    <row r="1006" spans="1:2">
      <c r="A1006" s="103">
        <v>30620</v>
      </c>
      <c r="B1006" s="102">
        <v>11.78</v>
      </c>
    </row>
    <row r="1007" spans="1:2">
      <c r="A1007" s="103">
        <v>30621</v>
      </c>
      <c r="B1007" s="102">
        <v>11.77</v>
      </c>
    </row>
    <row r="1008" spans="1:2">
      <c r="A1008" s="103">
        <v>30622</v>
      </c>
      <c r="B1008" s="102">
        <v>11.76</v>
      </c>
    </row>
    <row r="1009" spans="1:2">
      <c r="A1009" s="103">
        <v>30623</v>
      </c>
      <c r="B1009" s="102">
        <v>11.83</v>
      </c>
    </row>
    <row r="1010" spans="1:2">
      <c r="A1010" s="103">
        <v>30624</v>
      </c>
      <c r="B1010" s="102">
        <v>11.91</v>
      </c>
    </row>
    <row r="1011" spans="1:2">
      <c r="A1011" s="103">
        <v>30627</v>
      </c>
      <c r="B1011" s="102">
        <v>11.9</v>
      </c>
    </row>
    <row r="1012" spans="1:2">
      <c r="A1012" s="103">
        <v>30628</v>
      </c>
      <c r="B1012" s="102" t="e">
        <f>NA()</f>
        <v>#N/A</v>
      </c>
    </row>
    <row r="1013" spans="1:2">
      <c r="A1013" s="103">
        <v>30629</v>
      </c>
      <c r="B1013" s="102">
        <v>11.87</v>
      </c>
    </row>
    <row r="1014" spans="1:2">
      <c r="A1014" s="103">
        <v>30630</v>
      </c>
      <c r="B1014" s="102">
        <v>11.74</v>
      </c>
    </row>
    <row r="1015" spans="1:2">
      <c r="A1015" s="103">
        <v>30631</v>
      </c>
      <c r="B1015" s="102" t="e">
        <f>NA()</f>
        <v>#N/A</v>
      </c>
    </row>
    <row r="1016" spans="1:2">
      <c r="A1016" s="103">
        <v>30634</v>
      </c>
      <c r="B1016" s="102">
        <v>11.73</v>
      </c>
    </row>
    <row r="1017" spans="1:2">
      <c r="A1017" s="103">
        <v>30635</v>
      </c>
      <c r="B1017" s="102">
        <v>11.72</v>
      </c>
    </row>
    <row r="1018" spans="1:2">
      <c r="A1018" s="103">
        <v>30636</v>
      </c>
      <c r="B1018" s="102">
        <v>11.76</v>
      </c>
    </row>
    <row r="1019" spans="1:2">
      <c r="A1019" s="103">
        <v>30637</v>
      </c>
      <c r="B1019" s="102">
        <v>11.78</v>
      </c>
    </row>
    <row r="1020" spans="1:2">
      <c r="A1020" s="103">
        <v>30638</v>
      </c>
      <c r="B1020" s="102">
        <v>11.79</v>
      </c>
    </row>
    <row r="1021" spans="1:2">
      <c r="A1021" s="103">
        <v>30641</v>
      </c>
      <c r="B1021" s="102">
        <v>11.7</v>
      </c>
    </row>
    <row r="1022" spans="1:2">
      <c r="A1022" s="103">
        <v>30642</v>
      </c>
      <c r="B1022" s="102">
        <v>11.64</v>
      </c>
    </row>
    <row r="1023" spans="1:2">
      <c r="A1023" s="103">
        <v>30643</v>
      </c>
      <c r="B1023" s="102">
        <v>11.65</v>
      </c>
    </row>
    <row r="1024" spans="1:2">
      <c r="A1024" s="103">
        <v>30644</v>
      </c>
      <c r="B1024" s="102" t="e">
        <f>NA()</f>
        <v>#N/A</v>
      </c>
    </row>
    <row r="1025" spans="1:2">
      <c r="A1025" s="103">
        <v>30645</v>
      </c>
      <c r="B1025" s="102">
        <v>11.63</v>
      </c>
    </row>
    <row r="1026" spans="1:2">
      <c r="A1026" s="103">
        <v>30648</v>
      </c>
      <c r="B1026" s="102">
        <v>11.7</v>
      </c>
    </row>
    <row r="1027" spans="1:2">
      <c r="A1027" s="103">
        <v>30649</v>
      </c>
      <c r="B1027" s="102">
        <v>11.62</v>
      </c>
    </row>
    <row r="1028" spans="1:2">
      <c r="A1028" s="103">
        <v>30650</v>
      </c>
      <c r="B1028" s="102">
        <v>11.67</v>
      </c>
    </row>
    <row r="1029" spans="1:2">
      <c r="A1029" s="103">
        <v>30651</v>
      </c>
      <c r="B1029" s="102">
        <v>11.67</v>
      </c>
    </row>
    <row r="1030" spans="1:2">
      <c r="A1030" s="103">
        <v>30652</v>
      </c>
      <c r="B1030" s="102">
        <v>11.79</v>
      </c>
    </row>
    <row r="1031" spans="1:2">
      <c r="A1031" s="103">
        <v>30655</v>
      </c>
      <c r="B1031" s="102">
        <v>11.81</v>
      </c>
    </row>
    <row r="1032" spans="1:2">
      <c r="A1032" s="103">
        <v>30656</v>
      </c>
      <c r="B1032" s="102">
        <v>11.81</v>
      </c>
    </row>
    <row r="1033" spans="1:2">
      <c r="A1033" s="103">
        <v>30657</v>
      </c>
      <c r="B1033" s="102">
        <v>11.83</v>
      </c>
    </row>
    <row r="1034" spans="1:2">
      <c r="A1034" s="103">
        <v>30658</v>
      </c>
      <c r="B1034" s="102">
        <v>11.93</v>
      </c>
    </row>
    <row r="1035" spans="1:2">
      <c r="A1035" s="103">
        <v>30659</v>
      </c>
      <c r="B1035" s="102">
        <v>11.95</v>
      </c>
    </row>
    <row r="1036" spans="1:2">
      <c r="A1036" s="103">
        <v>30662</v>
      </c>
      <c r="B1036" s="102">
        <v>11.94</v>
      </c>
    </row>
    <row r="1037" spans="1:2">
      <c r="A1037" s="103">
        <v>30663</v>
      </c>
      <c r="B1037" s="102">
        <v>12</v>
      </c>
    </row>
    <row r="1038" spans="1:2">
      <c r="A1038" s="103">
        <v>30664</v>
      </c>
      <c r="B1038" s="102">
        <v>12.01</v>
      </c>
    </row>
    <row r="1039" spans="1:2">
      <c r="A1039" s="103">
        <v>30665</v>
      </c>
      <c r="B1039" s="102">
        <v>11.99</v>
      </c>
    </row>
    <row r="1040" spans="1:2">
      <c r="A1040" s="103">
        <v>30666</v>
      </c>
      <c r="B1040" s="102">
        <v>11.94</v>
      </c>
    </row>
    <row r="1041" spans="1:2">
      <c r="A1041" s="103">
        <v>30669</v>
      </c>
      <c r="B1041" s="102">
        <v>11.94</v>
      </c>
    </row>
    <row r="1042" spans="1:2">
      <c r="A1042" s="103">
        <v>30670</v>
      </c>
      <c r="B1042" s="102">
        <v>11.94</v>
      </c>
    </row>
    <row r="1043" spans="1:2">
      <c r="A1043" s="103">
        <v>30671</v>
      </c>
      <c r="B1043" s="102">
        <v>11.91</v>
      </c>
    </row>
    <row r="1044" spans="1:2">
      <c r="A1044" s="103">
        <v>30672</v>
      </c>
      <c r="B1044" s="102">
        <v>11.84</v>
      </c>
    </row>
    <row r="1045" spans="1:2">
      <c r="A1045" s="103">
        <v>30673</v>
      </c>
      <c r="B1045" s="102">
        <v>11.86</v>
      </c>
    </row>
    <row r="1046" spans="1:2">
      <c r="A1046" s="103">
        <v>30676</v>
      </c>
      <c r="B1046" s="102" t="e">
        <f>NA()</f>
        <v>#N/A</v>
      </c>
    </row>
    <row r="1047" spans="1:2">
      <c r="A1047" s="103">
        <v>30677</v>
      </c>
      <c r="B1047" s="102">
        <v>11.8</v>
      </c>
    </row>
    <row r="1048" spans="1:2">
      <c r="A1048" s="103">
        <v>30678</v>
      </c>
      <c r="B1048" s="102">
        <v>11.84</v>
      </c>
    </row>
    <row r="1049" spans="1:2">
      <c r="A1049" s="103">
        <v>30679</v>
      </c>
      <c r="B1049" s="102">
        <v>11.84</v>
      </c>
    </row>
    <row r="1050" spans="1:2">
      <c r="A1050" s="103">
        <v>30680</v>
      </c>
      <c r="B1050" s="102">
        <v>11.87</v>
      </c>
    </row>
    <row r="1051" spans="1:2">
      <c r="A1051" s="103">
        <v>30683</v>
      </c>
      <c r="B1051" s="102" t="e">
        <f>NA()</f>
        <v>#N/A</v>
      </c>
    </row>
    <row r="1052" spans="1:2">
      <c r="A1052" s="103">
        <v>30684</v>
      </c>
      <c r="B1052" s="102">
        <v>11.93</v>
      </c>
    </row>
    <row r="1053" spans="1:2">
      <c r="A1053" s="103">
        <v>30685</v>
      </c>
      <c r="B1053" s="102">
        <v>11.83</v>
      </c>
    </row>
    <row r="1054" spans="1:2">
      <c r="A1054" s="103">
        <v>30686</v>
      </c>
      <c r="B1054" s="102">
        <v>11.84</v>
      </c>
    </row>
    <row r="1055" spans="1:2">
      <c r="A1055" s="103">
        <v>30687</v>
      </c>
      <c r="B1055" s="102">
        <v>11.82</v>
      </c>
    </row>
    <row r="1056" spans="1:2">
      <c r="A1056" s="103">
        <v>30690</v>
      </c>
      <c r="B1056" s="102">
        <v>11.84</v>
      </c>
    </row>
    <row r="1057" spans="1:2">
      <c r="A1057" s="103">
        <v>30691</v>
      </c>
      <c r="B1057" s="102">
        <v>11.79</v>
      </c>
    </row>
    <row r="1058" spans="1:2">
      <c r="A1058" s="103">
        <v>30692</v>
      </c>
      <c r="B1058" s="102">
        <v>11.83</v>
      </c>
    </row>
    <row r="1059" spans="1:2">
      <c r="A1059" s="103">
        <v>30693</v>
      </c>
      <c r="B1059" s="102">
        <v>11.81</v>
      </c>
    </row>
    <row r="1060" spans="1:2">
      <c r="A1060" s="103">
        <v>30694</v>
      </c>
      <c r="B1060" s="102">
        <v>11.67</v>
      </c>
    </row>
    <row r="1061" spans="1:2">
      <c r="A1061" s="103">
        <v>30697</v>
      </c>
      <c r="B1061" s="102">
        <v>11.62</v>
      </c>
    </row>
    <row r="1062" spans="1:2">
      <c r="A1062" s="103">
        <v>30698</v>
      </c>
      <c r="B1062" s="102">
        <v>11.65</v>
      </c>
    </row>
    <row r="1063" spans="1:2">
      <c r="A1063" s="103">
        <v>30699</v>
      </c>
      <c r="B1063" s="102">
        <v>11.7</v>
      </c>
    </row>
    <row r="1064" spans="1:2">
      <c r="A1064" s="103">
        <v>30700</v>
      </c>
      <c r="B1064" s="102">
        <v>11.68</v>
      </c>
    </row>
    <row r="1065" spans="1:2">
      <c r="A1065" s="103">
        <v>30701</v>
      </c>
      <c r="B1065" s="102">
        <v>11.71</v>
      </c>
    </row>
    <row r="1066" spans="1:2">
      <c r="A1066" s="103">
        <v>30704</v>
      </c>
      <c r="B1066" s="102">
        <v>11.69</v>
      </c>
    </row>
    <row r="1067" spans="1:2">
      <c r="A1067" s="103">
        <v>30705</v>
      </c>
      <c r="B1067" s="102">
        <v>11.69</v>
      </c>
    </row>
    <row r="1068" spans="1:2">
      <c r="A1068" s="103">
        <v>30706</v>
      </c>
      <c r="B1068" s="102">
        <v>11.72</v>
      </c>
    </row>
    <row r="1069" spans="1:2">
      <c r="A1069" s="103">
        <v>30707</v>
      </c>
      <c r="B1069" s="102">
        <v>11.7</v>
      </c>
    </row>
    <row r="1070" spans="1:2">
      <c r="A1070" s="103">
        <v>30708</v>
      </c>
      <c r="B1070" s="102">
        <v>11.73</v>
      </c>
    </row>
    <row r="1071" spans="1:2">
      <c r="A1071" s="103">
        <v>30711</v>
      </c>
      <c r="B1071" s="102">
        <v>11.74</v>
      </c>
    </row>
    <row r="1072" spans="1:2">
      <c r="A1072" s="103">
        <v>30712</v>
      </c>
      <c r="B1072" s="102">
        <v>11.78</v>
      </c>
    </row>
    <row r="1073" spans="1:2">
      <c r="A1073" s="103">
        <v>30713</v>
      </c>
      <c r="B1073" s="102">
        <v>11.74</v>
      </c>
    </row>
    <row r="1074" spans="1:2">
      <c r="A1074" s="103">
        <v>30714</v>
      </c>
      <c r="B1074" s="102">
        <v>11.71</v>
      </c>
    </row>
    <row r="1075" spans="1:2">
      <c r="A1075" s="103">
        <v>30715</v>
      </c>
      <c r="B1075" s="102">
        <v>11.72</v>
      </c>
    </row>
    <row r="1076" spans="1:2">
      <c r="A1076" s="103">
        <v>30718</v>
      </c>
      <c r="B1076" s="102">
        <v>11.79</v>
      </c>
    </row>
    <row r="1077" spans="1:2">
      <c r="A1077" s="103">
        <v>30719</v>
      </c>
      <c r="B1077" s="102">
        <v>11.79</v>
      </c>
    </row>
    <row r="1078" spans="1:2">
      <c r="A1078" s="103">
        <v>30720</v>
      </c>
      <c r="B1078" s="102">
        <v>11.83</v>
      </c>
    </row>
    <row r="1079" spans="1:2">
      <c r="A1079" s="103">
        <v>30721</v>
      </c>
      <c r="B1079" s="102">
        <v>11.84</v>
      </c>
    </row>
    <row r="1080" spans="1:2">
      <c r="A1080" s="103">
        <v>30722</v>
      </c>
      <c r="B1080" s="102">
        <v>11.92</v>
      </c>
    </row>
    <row r="1081" spans="1:2">
      <c r="A1081" s="103">
        <v>30725</v>
      </c>
      <c r="B1081" s="102" t="e">
        <f>NA()</f>
        <v>#N/A</v>
      </c>
    </row>
    <row r="1082" spans="1:2">
      <c r="A1082" s="103">
        <v>30726</v>
      </c>
      <c r="B1082" s="102">
        <v>11.95</v>
      </c>
    </row>
    <row r="1083" spans="1:2">
      <c r="A1083" s="103">
        <v>30727</v>
      </c>
      <c r="B1083" s="102">
        <v>11.92</v>
      </c>
    </row>
    <row r="1084" spans="1:2">
      <c r="A1084" s="103">
        <v>30728</v>
      </c>
      <c r="B1084" s="102">
        <v>11.94</v>
      </c>
    </row>
    <row r="1085" spans="1:2">
      <c r="A1085" s="103">
        <v>30729</v>
      </c>
      <c r="B1085" s="102">
        <v>12.02</v>
      </c>
    </row>
    <row r="1086" spans="1:2">
      <c r="A1086" s="103">
        <v>30732</v>
      </c>
      <c r="B1086" s="102" t="e">
        <f>NA()</f>
        <v>#N/A</v>
      </c>
    </row>
    <row r="1087" spans="1:2">
      <c r="A1087" s="103">
        <v>30733</v>
      </c>
      <c r="B1087" s="102">
        <v>12.02</v>
      </c>
    </row>
    <row r="1088" spans="1:2">
      <c r="A1088" s="103">
        <v>30734</v>
      </c>
      <c r="B1088" s="102">
        <v>12.06</v>
      </c>
    </row>
    <row r="1089" spans="1:2">
      <c r="A1089" s="103">
        <v>30735</v>
      </c>
      <c r="B1089" s="102">
        <v>12.17</v>
      </c>
    </row>
    <row r="1090" spans="1:2">
      <c r="A1090" s="103">
        <v>30736</v>
      </c>
      <c r="B1090" s="102">
        <v>12.1</v>
      </c>
    </row>
    <row r="1091" spans="1:2">
      <c r="A1091" s="103">
        <v>30739</v>
      </c>
      <c r="B1091" s="102">
        <v>12.16</v>
      </c>
    </row>
    <row r="1092" spans="1:2">
      <c r="A1092" s="103">
        <v>30740</v>
      </c>
      <c r="B1092" s="102">
        <v>12.22</v>
      </c>
    </row>
    <row r="1093" spans="1:2">
      <c r="A1093" s="103">
        <v>30741</v>
      </c>
      <c r="B1093" s="102">
        <v>12.14</v>
      </c>
    </row>
    <row r="1094" spans="1:2">
      <c r="A1094" s="103">
        <v>30742</v>
      </c>
      <c r="B1094" s="102">
        <v>12.16</v>
      </c>
    </row>
    <row r="1095" spans="1:2">
      <c r="A1095" s="103">
        <v>30743</v>
      </c>
      <c r="B1095" s="102">
        <v>12.05</v>
      </c>
    </row>
    <row r="1096" spans="1:2">
      <c r="A1096" s="103">
        <v>30746</v>
      </c>
      <c r="B1096" s="102">
        <v>12.17</v>
      </c>
    </row>
    <row r="1097" spans="1:2">
      <c r="A1097" s="103">
        <v>30747</v>
      </c>
      <c r="B1097" s="102">
        <v>12.19</v>
      </c>
    </row>
    <row r="1098" spans="1:2">
      <c r="A1098" s="103">
        <v>30748</v>
      </c>
      <c r="B1098" s="102">
        <v>12.31</v>
      </c>
    </row>
    <row r="1099" spans="1:2">
      <c r="A1099" s="103">
        <v>30749</v>
      </c>
      <c r="B1099" s="102">
        <v>12.33</v>
      </c>
    </row>
    <row r="1100" spans="1:2">
      <c r="A1100" s="103">
        <v>30750</v>
      </c>
      <c r="B1100" s="102">
        <v>12.35</v>
      </c>
    </row>
    <row r="1101" spans="1:2">
      <c r="A1101" s="103">
        <v>30753</v>
      </c>
      <c r="B1101" s="102">
        <v>12.33</v>
      </c>
    </row>
    <row r="1102" spans="1:2">
      <c r="A1102" s="103">
        <v>30754</v>
      </c>
      <c r="B1102" s="102">
        <v>12.37</v>
      </c>
    </row>
    <row r="1103" spans="1:2">
      <c r="A1103" s="103">
        <v>30755</v>
      </c>
      <c r="B1103" s="102">
        <v>12.4</v>
      </c>
    </row>
    <row r="1104" spans="1:2">
      <c r="A1104" s="103">
        <v>30756</v>
      </c>
      <c r="B1104" s="102">
        <v>12.39</v>
      </c>
    </row>
    <row r="1105" spans="1:2">
      <c r="A1105" s="103">
        <v>30757</v>
      </c>
      <c r="B1105" s="102">
        <v>12.43</v>
      </c>
    </row>
    <row r="1106" spans="1:2">
      <c r="A1106" s="103">
        <v>30760</v>
      </c>
      <c r="B1106" s="102">
        <v>12.53</v>
      </c>
    </row>
    <row r="1107" spans="1:2">
      <c r="A1107" s="103">
        <v>30761</v>
      </c>
      <c r="B1107" s="102">
        <v>12.51</v>
      </c>
    </row>
    <row r="1108" spans="1:2">
      <c r="A1108" s="103">
        <v>30762</v>
      </c>
      <c r="B1108" s="102">
        <v>12.53</v>
      </c>
    </row>
    <row r="1109" spans="1:2">
      <c r="A1109" s="103">
        <v>30763</v>
      </c>
      <c r="B1109" s="102">
        <v>12.53</v>
      </c>
    </row>
    <row r="1110" spans="1:2">
      <c r="A1110" s="103">
        <v>30764</v>
      </c>
      <c r="B1110" s="102">
        <v>12.5</v>
      </c>
    </row>
    <row r="1111" spans="1:2">
      <c r="A1111" s="103">
        <v>30767</v>
      </c>
      <c r="B1111" s="102">
        <v>12.48</v>
      </c>
    </row>
    <row r="1112" spans="1:2">
      <c r="A1112" s="103">
        <v>30768</v>
      </c>
      <c r="B1112" s="102">
        <v>12.5</v>
      </c>
    </row>
    <row r="1113" spans="1:2">
      <c r="A1113" s="103">
        <v>30769</v>
      </c>
      <c r="B1113" s="102">
        <v>12.44</v>
      </c>
    </row>
    <row r="1114" spans="1:2">
      <c r="A1114" s="103">
        <v>30770</v>
      </c>
      <c r="B1114" s="102">
        <v>12.42</v>
      </c>
    </row>
    <row r="1115" spans="1:2">
      <c r="A1115" s="103">
        <v>30771</v>
      </c>
      <c r="B1115" s="102">
        <v>12.52</v>
      </c>
    </row>
    <row r="1116" spans="1:2">
      <c r="A1116" s="103">
        <v>30774</v>
      </c>
      <c r="B1116" s="102">
        <v>12.55</v>
      </c>
    </row>
    <row r="1117" spans="1:2">
      <c r="A1117" s="103">
        <v>30775</v>
      </c>
      <c r="B1117" s="102">
        <v>12.63</v>
      </c>
    </row>
    <row r="1118" spans="1:2">
      <c r="A1118" s="103">
        <v>30776</v>
      </c>
      <c r="B1118" s="102">
        <v>12.67</v>
      </c>
    </row>
    <row r="1119" spans="1:2">
      <c r="A1119" s="103">
        <v>30777</v>
      </c>
      <c r="B1119" s="102">
        <v>12.67</v>
      </c>
    </row>
    <row r="1120" spans="1:2">
      <c r="A1120" s="103">
        <v>30778</v>
      </c>
      <c r="B1120" s="102">
        <v>12.5</v>
      </c>
    </row>
    <row r="1121" spans="1:2">
      <c r="A1121" s="103">
        <v>30781</v>
      </c>
      <c r="B1121" s="102">
        <v>12.48</v>
      </c>
    </row>
    <row r="1122" spans="1:2">
      <c r="A1122" s="103">
        <v>30782</v>
      </c>
      <c r="B1122" s="102">
        <v>12.54</v>
      </c>
    </row>
    <row r="1123" spans="1:2">
      <c r="A1123" s="103">
        <v>30783</v>
      </c>
      <c r="B1123" s="102">
        <v>12.51</v>
      </c>
    </row>
    <row r="1124" spans="1:2">
      <c r="A1124" s="103">
        <v>30784</v>
      </c>
      <c r="B1124" s="102">
        <v>12.41</v>
      </c>
    </row>
    <row r="1125" spans="1:2">
      <c r="A1125" s="103">
        <v>30785</v>
      </c>
      <c r="B1125" s="102">
        <v>12.58</v>
      </c>
    </row>
    <row r="1126" spans="1:2">
      <c r="A1126" s="103">
        <v>30788</v>
      </c>
      <c r="B1126" s="102">
        <v>12.65</v>
      </c>
    </row>
    <row r="1127" spans="1:2">
      <c r="A1127" s="103">
        <v>30789</v>
      </c>
      <c r="B1127" s="102">
        <v>12.62</v>
      </c>
    </row>
    <row r="1128" spans="1:2">
      <c r="A1128" s="103">
        <v>30790</v>
      </c>
      <c r="B1128" s="102">
        <v>12.73</v>
      </c>
    </row>
    <row r="1129" spans="1:2">
      <c r="A1129" s="103">
        <v>30791</v>
      </c>
      <c r="B1129" s="102">
        <v>12.81</v>
      </c>
    </row>
    <row r="1130" spans="1:2">
      <c r="A1130" s="103">
        <v>30792</v>
      </c>
      <c r="B1130" s="102" t="e">
        <f>NA()</f>
        <v>#N/A</v>
      </c>
    </row>
    <row r="1131" spans="1:2">
      <c r="A1131" s="103">
        <v>30795</v>
      </c>
      <c r="B1131" s="102">
        <v>12.82</v>
      </c>
    </row>
    <row r="1132" spans="1:2">
      <c r="A1132" s="103">
        <v>30796</v>
      </c>
      <c r="B1132" s="102">
        <v>12.75</v>
      </c>
    </row>
    <row r="1133" spans="1:2">
      <c r="A1133" s="103">
        <v>30797</v>
      </c>
      <c r="B1133" s="102">
        <v>12.71</v>
      </c>
    </row>
    <row r="1134" spans="1:2">
      <c r="A1134" s="103">
        <v>30798</v>
      </c>
      <c r="B1134" s="102">
        <v>12.68</v>
      </c>
    </row>
    <row r="1135" spans="1:2">
      <c r="A1135" s="103">
        <v>30799</v>
      </c>
      <c r="B1135" s="102">
        <v>12.82</v>
      </c>
    </row>
    <row r="1136" spans="1:2">
      <c r="A1136" s="103">
        <v>30802</v>
      </c>
      <c r="B1136" s="102">
        <v>12.86</v>
      </c>
    </row>
    <row r="1137" spans="1:2">
      <c r="A1137" s="103">
        <v>30803</v>
      </c>
      <c r="B1137" s="102">
        <v>12.87</v>
      </c>
    </row>
    <row r="1138" spans="1:2">
      <c r="A1138" s="103">
        <v>30804</v>
      </c>
      <c r="B1138" s="102">
        <v>12.9</v>
      </c>
    </row>
    <row r="1139" spans="1:2">
      <c r="A1139" s="103">
        <v>30805</v>
      </c>
      <c r="B1139" s="102">
        <v>12.92</v>
      </c>
    </row>
    <row r="1140" spans="1:2">
      <c r="A1140" s="103">
        <v>30806</v>
      </c>
      <c r="B1140" s="102">
        <v>13.08</v>
      </c>
    </row>
    <row r="1141" spans="1:2">
      <c r="A1141" s="103">
        <v>30809</v>
      </c>
      <c r="B1141" s="102">
        <v>13.17</v>
      </c>
    </row>
    <row r="1142" spans="1:2">
      <c r="A1142" s="103">
        <v>30810</v>
      </c>
      <c r="B1142" s="102">
        <v>13.12</v>
      </c>
    </row>
    <row r="1143" spans="1:2">
      <c r="A1143" s="103">
        <v>30811</v>
      </c>
      <c r="B1143" s="102">
        <v>13.26</v>
      </c>
    </row>
    <row r="1144" spans="1:2">
      <c r="A1144" s="103">
        <v>30812</v>
      </c>
      <c r="B1144" s="102">
        <v>13.3</v>
      </c>
    </row>
    <row r="1145" spans="1:2">
      <c r="A1145" s="103">
        <v>30813</v>
      </c>
      <c r="B1145" s="102">
        <v>13.51</v>
      </c>
    </row>
    <row r="1146" spans="1:2">
      <c r="A1146" s="103">
        <v>30816</v>
      </c>
      <c r="B1146" s="102">
        <v>13.62</v>
      </c>
    </row>
    <row r="1147" spans="1:2">
      <c r="A1147" s="103">
        <v>30817</v>
      </c>
      <c r="B1147" s="102">
        <v>13.5</v>
      </c>
    </row>
    <row r="1148" spans="1:2">
      <c r="A1148" s="103">
        <v>30818</v>
      </c>
      <c r="B1148" s="102">
        <v>13.46</v>
      </c>
    </row>
    <row r="1149" spans="1:2">
      <c r="A1149" s="103">
        <v>30819</v>
      </c>
      <c r="B1149" s="102">
        <v>13.57</v>
      </c>
    </row>
    <row r="1150" spans="1:2">
      <c r="A1150" s="103">
        <v>30820</v>
      </c>
      <c r="B1150" s="102">
        <v>13.46</v>
      </c>
    </row>
    <row r="1151" spans="1:2">
      <c r="A1151" s="103">
        <v>30823</v>
      </c>
      <c r="B1151" s="102">
        <v>13.46</v>
      </c>
    </row>
    <row r="1152" spans="1:2">
      <c r="A1152" s="103">
        <v>30824</v>
      </c>
      <c r="B1152" s="102">
        <v>13.53</v>
      </c>
    </row>
    <row r="1153" spans="1:2">
      <c r="A1153" s="103">
        <v>30825</v>
      </c>
      <c r="B1153" s="102">
        <v>13.56</v>
      </c>
    </row>
    <row r="1154" spans="1:2">
      <c r="A1154" s="103">
        <v>30826</v>
      </c>
      <c r="B1154" s="102">
        <v>13.73</v>
      </c>
    </row>
    <row r="1155" spans="1:2">
      <c r="A1155" s="103">
        <v>30827</v>
      </c>
      <c r="B1155" s="102">
        <v>13.72</v>
      </c>
    </row>
    <row r="1156" spans="1:2">
      <c r="A1156" s="103">
        <v>30830</v>
      </c>
      <c r="B1156" s="102" t="e">
        <f>NA()</f>
        <v>#N/A</v>
      </c>
    </row>
    <row r="1157" spans="1:2">
      <c r="A1157" s="103">
        <v>30831</v>
      </c>
      <c r="B1157" s="102">
        <v>13.85</v>
      </c>
    </row>
    <row r="1158" spans="1:2">
      <c r="A1158" s="103">
        <v>30832</v>
      </c>
      <c r="B1158" s="102">
        <v>13.94</v>
      </c>
    </row>
    <row r="1159" spans="1:2">
      <c r="A1159" s="103">
        <v>30833</v>
      </c>
      <c r="B1159" s="102">
        <v>13.84</v>
      </c>
    </row>
    <row r="1160" spans="1:2">
      <c r="A1160" s="103">
        <v>30834</v>
      </c>
      <c r="B1160" s="102">
        <v>13.58</v>
      </c>
    </row>
    <row r="1161" spans="1:2">
      <c r="A1161" s="103">
        <v>30837</v>
      </c>
      <c r="B1161" s="102">
        <v>13.37</v>
      </c>
    </row>
    <row r="1162" spans="1:2">
      <c r="A1162" s="103">
        <v>30838</v>
      </c>
      <c r="B1162" s="102">
        <v>13.35</v>
      </c>
    </row>
    <row r="1163" spans="1:2">
      <c r="A1163" s="103">
        <v>30839</v>
      </c>
      <c r="B1163" s="102">
        <v>13.47</v>
      </c>
    </row>
    <row r="1164" spans="1:2">
      <c r="A1164" s="103">
        <v>30840</v>
      </c>
      <c r="B1164" s="102">
        <v>13.48</v>
      </c>
    </row>
    <row r="1165" spans="1:2">
      <c r="A1165" s="103">
        <v>30841</v>
      </c>
      <c r="B1165" s="102">
        <v>13.42</v>
      </c>
    </row>
    <row r="1166" spans="1:2">
      <c r="A1166" s="103">
        <v>30844</v>
      </c>
      <c r="B1166" s="102">
        <v>13.48</v>
      </c>
    </row>
    <row r="1167" spans="1:2">
      <c r="A1167" s="103">
        <v>30845</v>
      </c>
      <c r="B1167" s="102">
        <v>13.39</v>
      </c>
    </row>
    <row r="1168" spans="1:2">
      <c r="A1168" s="103">
        <v>30846</v>
      </c>
      <c r="B1168" s="102">
        <v>13.29</v>
      </c>
    </row>
    <row r="1169" spans="1:2">
      <c r="A1169" s="103">
        <v>30847</v>
      </c>
      <c r="B1169" s="102">
        <v>13.28</v>
      </c>
    </row>
    <row r="1170" spans="1:2">
      <c r="A1170" s="103">
        <v>30848</v>
      </c>
      <c r="B1170" s="102">
        <v>13.14</v>
      </c>
    </row>
    <row r="1171" spans="1:2">
      <c r="A1171" s="103">
        <v>30851</v>
      </c>
      <c r="B1171" s="102">
        <v>13.16</v>
      </c>
    </row>
    <row r="1172" spans="1:2">
      <c r="A1172" s="103">
        <v>30852</v>
      </c>
      <c r="B1172" s="102">
        <v>13.3</v>
      </c>
    </row>
    <row r="1173" spans="1:2">
      <c r="A1173" s="103">
        <v>30853</v>
      </c>
      <c r="B1173" s="102">
        <v>13.49</v>
      </c>
    </row>
    <row r="1174" spans="1:2">
      <c r="A1174" s="103">
        <v>30854</v>
      </c>
      <c r="B1174" s="102">
        <v>13.55</v>
      </c>
    </row>
    <row r="1175" spans="1:2">
      <c r="A1175" s="103">
        <v>30855</v>
      </c>
      <c r="B1175" s="102">
        <v>13.55</v>
      </c>
    </row>
    <row r="1176" spans="1:2">
      <c r="A1176" s="103">
        <v>30858</v>
      </c>
      <c r="B1176" s="102">
        <v>13.56</v>
      </c>
    </row>
    <row r="1177" spans="1:2">
      <c r="A1177" s="103">
        <v>30859</v>
      </c>
      <c r="B1177" s="102">
        <v>13.6</v>
      </c>
    </row>
    <row r="1178" spans="1:2">
      <c r="A1178" s="103">
        <v>30860</v>
      </c>
      <c r="B1178" s="102">
        <v>13.56</v>
      </c>
    </row>
    <row r="1179" spans="1:2">
      <c r="A1179" s="103">
        <v>30861</v>
      </c>
      <c r="B1179" s="102">
        <v>13.57</v>
      </c>
    </row>
    <row r="1180" spans="1:2">
      <c r="A1180" s="103">
        <v>30862</v>
      </c>
      <c r="B1180" s="102">
        <v>13.64</v>
      </c>
    </row>
    <row r="1181" spans="1:2">
      <c r="A1181" s="103">
        <v>30865</v>
      </c>
      <c r="B1181" s="102">
        <v>13.64</v>
      </c>
    </row>
    <row r="1182" spans="1:2">
      <c r="A1182" s="103">
        <v>30866</v>
      </c>
      <c r="B1182" s="102">
        <v>13.52</v>
      </c>
    </row>
    <row r="1183" spans="1:2">
      <c r="A1183" s="103">
        <v>30867</v>
      </c>
      <c r="B1183" s="102" t="e">
        <f>NA()</f>
        <v>#N/A</v>
      </c>
    </row>
    <row r="1184" spans="1:2">
      <c r="A1184" s="103">
        <v>30868</v>
      </c>
      <c r="B1184" s="102">
        <v>13.55</v>
      </c>
    </row>
    <row r="1185" spans="1:2">
      <c r="A1185" s="103">
        <v>30869</v>
      </c>
      <c r="B1185" s="102">
        <v>13.55</v>
      </c>
    </row>
    <row r="1186" spans="1:2">
      <c r="A1186" s="103">
        <v>30872</v>
      </c>
      <c r="B1186" s="102">
        <v>13.28</v>
      </c>
    </row>
    <row r="1187" spans="1:2">
      <c r="A1187" s="103">
        <v>30873</v>
      </c>
      <c r="B1187" s="102">
        <v>13.28</v>
      </c>
    </row>
    <row r="1188" spans="1:2">
      <c r="A1188" s="103">
        <v>30874</v>
      </c>
      <c r="B1188" s="102">
        <v>13.33</v>
      </c>
    </row>
    <row r="1189" spans="1:2">
      <c r="A1189" s="103">
        <v>30875</v>
      </c>
      <c r="B1189" s="102">
        <v>13.2</v>
      </c>
    </row>
    <row r="1190" spans="1:2">
      <c r="A1190" s="103">
        <v>30876</v>
      </c>
      <c r="B1190" s="102">
        <v>13.12</v>
      </c>
    </row>
    <row r="1191" spans="1:2">
      <c r="A1191" s="103">
        <v>30879</v>
      </c>
      <c r="B1191" s="102">
        <v>13.12</v>
      </c>
    </row>
    <row r="1192" spans="1:2">
      <c r="A1192" s="103">
        <v>30880</v>
      </c>
      <c r="B1192" s="102">
        <v>13.18</v>
      </c>
    </row>
    <row r="1193" spans="1:2">
      <c r="A1193" s="103">
        <v>30881</v>
      </c>
      <c r="B1193" s="102">
        <v>13.14</v>
      </c>
    </row>
    <row r="1194" spans="1:2">
      <c r="A1194" s="103">
        <v>30882</v>
      </c>
      <c r="B1194" s="102">
        <v>13.12</v>
      </c>
    </row>
    <row r="1195" spans="1:2">
      <c r="A1195" s="103">
        <v>30883</v>
      </c>
      <c r="B1195" s="102">
        <v>13.26</v>
      </c>
    </row>
    <row r="1196" spans="1:2">
      <c r="A1196" s="103">
        <v>30886</v>
      </c>
      <c r="B1196" s="102">
        <v>13.27</v>
      </c>
    </row>
    <row r="1197" spans="1:2">
      <c r="A1197" s="103">
        <v>30887</v>
      </c>
      <c r="B1197" s="102">
        <v>13.25</v>
      </c>
    </row>
    <row r="1198" spans="1:2">
      <c r="A1198" s="103">
        <v>30888</v>
      </c>
      <c r="B1198" s="102">
        <v>12.97</v>
      </c>
    </row>
    <row r="1199" spans="1:2">
      <c r="A1199" s="103">
        <v>30889</v>
      </c>
      <c r="B1199" s="102">
        <v>12.88</v>
      </c>
    </row>
    <row r="1200" spans="1:2">
      <c r="A1200" s="103">
        <v>30890</v>
      </c>
      <c r="B1200" s="102">
        <v>12.91</v>
      </c>
    </row>
    <row r="1201" spans="1:2">
      <c r="A1201" s="103">
        <v>30893</v>
      </c>
      <c r="B1201" s="102">
        <v>12.99</v>
      </c>
    </row>
    <row r="1202" spans="1:2">
      <c r="A1202" s="103">
        <v>30894</v>
      </c>
      <c r="B1202" s="102">
        <v>12.87</v>
      </c>
    </row>
    <row r="1203" spans="1:2">
      <c r="A1203" s="103">
        <v>30895</v>
      </c>
      <c r="B1203" s="102">
        <v>12.78</v>
      </c>
    </row>
    <row r="1204" spans="1:2">
      <c r="A1204" s="103">
        <v>30896</v>
      </c>
      <c r="B1204" s="102">
        <v>12.7</v>
      </c>
    </row>
    <row r="1205" spans="1:2">
      <c r="A1205" s="103">
        <v>30897</v>
      </c>
      <c r="B1205" s="102">
        <v>12.59</v>
      </c>
    </row>
    <row r="1206" spans="1:2">
      <c r="A1206" s="103">
        <v>30900</v>
      </c>
      <c r="B1206" s="102">
        <v>12.69</v>
      </c>
    </row>
    <row r="1207" spans="1:2">
      <c r="A1207" s="103">
        <v>30901</v>
      </c>
      <c r="B1207" s="102">
        <v>12.64</v>
      </c>
    </row>
    <row r="1208" spans="1:2">
      <c r="A1208" s="103">
        <v>30902</v>
      </c>
      <c r="B1208" s="102">
        <v>12.62</v>
      </c>
    </row>
    <row r="1209" spans="1:2">
      <c r="A1209" s="103">
        <v>30903</v>
      </c>
      <c r="B1209" s="102">
        <v>12.47</v>
      </c>
    </row>
    <row r="1210" spans="1:2">
      <c r="A1210" s="103">
        <v>30904</v>
      </c>
      <c r="B1210" s="102">
        <v>12.47</v>
      </c>
    </row>
    <row r="1211" spans="1:2">
      <c r="A1211" s="103">
        <v>30907</v>
      </c>
      <c r="B1211" s="102">
        <v>12.54</v>
      </c>
    </row>
    <row r="1212" spans="1:2">
      <c r="A1212" s="103">
        <v>30908</v>
      </c>
      <c r="B1212" s="102">
        <v>12.48</v>
      </c>
    </row>
    <row r="1213" spans="1:2">
      <c r="A1213" s="103">
        <v>30909</v>
      </c>
      <c r="B1213" s="102">
        <v>12.57</v>
      </c>
    </row>
    <row r="1214" spans="1:2">
      <c r="A1214" s="103">
        <v>30910</v>
      </c>
      <c r="B1214" s="102">
        <v>12.51</v>
      </c>
    </row>
    <row r="1215" spans="1:2">
      <c r="A1215" s="103">
        <v>30911</v>
      </c>
      <c r="B1215" s="102">
        <v>12.46</v>
      </c>
    </row>
    <row r="1216" spans="1:2">
      <c r="A1216" s="103">
        <v>30914</v>
      </c>
      <c r="B1216" s="102">
        <v>12.41</v>
      </c>
    </row>
    <row r="1217" spans="1:2">
      <c r="A1217" s="103">
        <v>30915</v>
      </c>
      <c r="B1217" s="102">
        <v>12.35</v>
      </c>
    </row>
    <row r="1218" spans="1:2">
      <c r="A1218" s="103">
        <v>30916</v>
      </c>
      <c r="B1218" s="102">
        <v>12.43</v>
      </c>
    </row>
    <row r="1219" spans="1:2">
      <c r="A1219" s="103">
        <v>30917</v>
      </c>
      <c r="B1219" s="102">
        <v>12.45</v>
      </c>
    </row>
    <row r="1220" spans="1:2">
      <c r="A1220" s="103">
        <v>30918</v>
      </c>
      <c r="B1220" s="102">
        <v>12.44</v>
      </c>
    </row>
    <row r="1221" spans="1:2">
      <c r="A1221" s="103">
        <v>30921</v>
      </c>
      <c r="B1221" s="102">
        <v>12.6</v>
      </c>
    </row>
    <row r="1222" spans="1:2">
      <c r="A1222" s="103">
        <v>30922</v>
      </c>
      <c r="B1222" s="102">
        <v>12.57</v>
      </c>
    </row>
    <row r="1223" spans="1:2">
      <c r="A1223" s="103">
        <v>30923</v>
      </c>
      <c r="B1223" s="102">
        <v>12.57</v>
      </c>
    </row>
    <row r="1224" spans="1:2">
      <c r="A1224" s="103">
        <v>30924</v>
      </c>
      <c r="B1224" s="102">
        <v>12.56</v>
      </c>
    </row>
    <row r="1225" spans="1:2">
      <c r="A1225" s="103">
        <v>30925</v>
      </c>
      <c r="B1225" s="102">
        <v>12.51</v>
      </c>
    </row>
    <row r="1226" spans="1:2">
      <c r="A1226" s="103">
        <v>30928</v>
      </c>
      <c r="B1226" s="102" t="e">
        <f>NA()</f>
        <v>#N/A</v>
      </c>
    </row>
    <row r="1227" spans="1:2">
      <c r="A1227" s="103">
        <v>30929</v>
      </c>
      <c r="B1227" s="102">
        <v>12.57</v>
      </c>
    </row>
    <row r="1228" spans="1:2">
      <c r="A1228" s="103">
        <v>30930</v>
      </c>
      <c r="B1228" s="102">
        <v>12.61</v>
      </c>
    </row>
    <row r="1229" spans="1:2">
      <c r="A1229" s="103">
        <v>30931</v>
      </c>
      <c r="B1229" s="102">
        <v>12.48</v>
      </c>
    </row>
    <row r="1230" spans="1:2">
      <c r="A1230" s="103">
        <v>30932</v>
      </c>
      <c r="B1230" s="102">
        <v>12.44</v>
      </c>
    </row>
    <row r="1231" spans="1:2">
      <c r="A1231" s="103">
        <v>30935</v>
      </c>
      <c r="B1231" s="102">
        <v>12.37</v>
      </c>
    </row>
    <row r="1232" spans="1:2">
      <c r="A1232" s="103">
        <v>30936</v>
      </c>
      <c r="B1232" s="102">
        <v>12.31</v>
      </c>
    </row>
    <row r="1233" spans="1:2">
      <c r="A1233" s="103">
        <v>30937</v>
      </c>
      <c r="B1233" s="102">
        <v>12.33</v>
      </c>
    </row>
    <row r="1234" spans="1:2">
      <c r="A1234" s="103">
        <v>30938</v>
      </c>
      <c r="B1234" s="102">
        <v>12.22</v>
      </c>
    </row>
    <row r="1235" spans="1:2">
      <c r="A1235" s="103">
        <v>30939</v>
      </c>
      <c r="B1235" s="102">
        <v>12.22</v>
      </c>
    </row>
    <row r="1236" spans="1:2">
      <c r="A1236" s="103">
        <v>30942</v>
      </c>
      <c r="B1236" s="102">
        <v>12.18</v>
      </c>
    </row>
    <row r="1237" spans="1:2">
      <c r="A1237" s="103">
        <v>30943</v>
      </c>
      <c r="B1237" s="102">
        <v>12.15</v>
      </c>
    </row>
    <row r="1238" spans="1:2">
      <c r="A1238" s="103">
        <v>30944</v>
      </c>
      <c r="B1238" s="102">
        <v>12.07</v>
      </c>
    </row>
    <row r="1239" spans="1:2">
      <c r="A1239" s="103">
        <v>30945</v>
      </c>
      <c r="B1239" s="102">
        <v>12.08</v>
      </c>
    </row>
    <row r="1240" spans="1:2">
      <c r="A1240" s="103">
        <v>30946</v>
      </c>
      <c r="B1240" s="102">
        <v>12.22</v>
      </c>
    </row>
    <row r="1241" spans="1:2">
      <c r="A1241" s="103">
        <v>30949</v>
      </c>
      <c r="B1241" s="102">
        <v>12.31</v>
      </c>
    </row>
    <row r="1242" spans="1:2">
      <c r="A1242" s="103">
        <v>30950</v>
      </c>
      <c r="B1242" s="102">
        <v>12.34</v>
      </c>
    </row>
    <row r="1243" spans="1:2">
      <c r="A1243" s="103">
        <v>30951</v>
      </c>
      <c r="B1243" s="102">
        <v>12.27</v>
      </c>
    </row>
    <row r="1244" spans="1:2">
      <c r="A1244" s="103">
        <v>30952</v>
      </c>
      <c r="B1244" s="102">
        <v>12.12</v>
      </c>
    </row>
    <row r="1245" spans="1:2">
      <c r="A1245" s="103">
        <v>30953</v>
      </c>
      <c r="B1245" s="102">
        <v>12.28</v>
      </c>
    </row>
    <row r="1246" spans="1:2">
      <c r="A1246" s="103">
        <v>30956</v>
      </c>
      <c r="B1246" s="102">
        <v>12.35</v>
      </c>
    </row>
    <row r="1247" spans="1:2">
      <c r="A1247" s="103">
        <v>30957</v>
      </c>
      <c r="B1247" s="102">
        <v>12.35</v>
      </c>
    </row>
    <row r="1248" spans="1:2">
      <c r="A1248" s="103">
        <v>30958</v>
      </c>
      <c r="B1248" s="102">
        <v>12.36</v>
      </c>
    </row>
    <row r="1249" spans="1:2">
      <c r="A1249" s="103">
        <v>30959</v>
      </c>
      <c r="B1249" s="102">
        <v>12.31</v>
      </c>
    </row>
    <row r="1250" spans="1:2">
      <c r="A1250" s="103">
        <v>30960</v>
      </c>
      <c r="B1250" s="102">
        <v>12.2</v>
      </c>
    </row>
    <row r="1251" spans="1:2">
      <c r="A1251" s="103">
        <v>30963</v>
      </c>
      <c r="B1251" s="102" t="e">
        <f>NA()</f>
        <v>#N/A</v>
      </c>
    </row>
    <row r="1252" spans="1:2">
      <c r="A1252" s="103">
        <v>30964</v>
      </c>
      <c r="B1252" s="102">
        <v>12.18</v>
      </c>
    </row>
    <row r="1253" spans="1:2">
      <c r="A1253" s="103">
        <v>30965</v>
      </c>
      <c r="B1253" s="102">
        <v>12.19</v>
      </c>
    </row>
    <row r="1254" spans="1:2">
      <c r="A1254" s="103">
        <v>30966</v>
      </c>
      <c r="B1254" s="102">
        <v>12.15</v>
      </c>
    </row>
    <row r="1255" spans="1:2">
      <c r="A1255" s="103">
        <v>30967</v>
      </c>
      <c r="B1255" s="102">
        <v>12.12</v>
      </c>
    </row>
    <row r="1256" spans="1:2">
      <c r="A1256" s="103">
        <v>30970</v>
      </c>
      <c r="B1256" s="102">
        <v>12.16</v>
      </c>
    </row>
    <row r="1257" spans="1:2">
      <c r="A1257" s="103">
        <v>30971</v>
      </c>
      <c r="B1257" s="102">
        <v>12.15</v>
      </c>
    </row>
    <row r="1258" spans="1:2">
      <c r="A1258" s="103">
        <v>30972</v>
      </c>
      <c r="B1258" s="102">
        <v>12.08</v>
      </c>
    </row>
    <row r="1259" spans="1:2">
      <c r="A1259" s="103">
        <v>30973</v>
      </c>
      <c r="B1259" s="102">
        <v>11.88</v>
      </c>
    </row>
    <row r="1260" spans="1:2">
      <c r="A1260" s="103">
        <v>30974</v>
      </c>
      <c r="B1260" s="102">
        <v>11.74</v>
      </c>
    </row>
    <row r="1261" spans="1:2">
      <c r="A1261" s="103">
        <v>30977</v>
      </c>
      <c r="B1261" s="102">
        <v>11.69</v>
      </c>
    </row>
    <row r="1262" spans="1:2">
      <c r="A1262" s="103">
        <v>30978</v>
      </c>
      <c r="B1262" s="102">
        <v>11.64</v>
      </c>
    </row>
    <row r="1263" spans="1:2">
      <c r="A1263" s="103">
        <v>30979</v>
      </c>
      <c r="B1263" s="102">
        <v>11.62</v>
      </c>
    </row>
    <row r="1264" spans="1:2">
      <c r="A1264" s="103">
        <v>30980</v>
      </c>
      <c r="B1264" s="102">
        <v>11.68</v>
      </c>
    </row>
    <row r="1265" spans="1:2">
      <c r="A1265" s="103">
        <v>30981</v>
      </c>
      <c r="B1265" s="102">
        <v>11.78</v>
      </c>
    </row>
    <row r="1266" spans="1:2">
      <c r="A1266" s="103">
        <v>30984</v>
      </c>
      <c r="B1266" s="102">
        <v>11.75</v>
      </c>
    </row>
    <row r="1267" spans="1:2">
      <c r="A1267" s="103">
        <v>30985</v>
      </c>
      <c r="B1267" s="102">
        <v>11.61</v>
      </c>
    </row>
    <row r="1268" spans="1:2">
      <c r="A1268" s="103">
        <v>30986</v>
      </c>
      <c r="B1268" s="102">
        <v>11.64</v>
      </c>
    </row>
    <row r="1269" spans="1:2">
      <c r="A1269" s="103">
        <v>30987</v>
      </c>
      <c r="B1269" s="102">
        <v>11.53</v>
      </c>
    </row>
    <row r="1270" spans="1:2">
      <c r="A1270" s="103">
        <v>30988</v>
      </c>
      <c r="B1270" s="102">
        <v>11.55</v>
      </c>
    </row>
    <row r="1271" spans="1:2">
      <c r="A1271" s="103">
        <v>30991</v>
      </c>
      <c r="B1271" s="102">
        <v>11.5</v>
      </c>
    </row>
    <row r="1272" spans="1:2">
      <c r="A1272" s="103">
        <v>30992</v>
      </c>
      <c r="B1272" s="102" t="e">
        <f>NA()</f>
        <v>#N/A</v>
      </c>
    </row>
    <row r="1273" spans="1:2">
      <c r="A1273" s="103">
        <v>30993</v>
      </c>
      <c r="B1273" s="102">
        <v>11.63</v>
      </c>
    </row>
    <row r="1274" spans="1:2">
      <c r="A1274" s="103">
        <v>30994</v>
      </c>
      <c r="B1274" s="102">
        <v>11.78</v>
      </c>
    </row>
    <row r="1275" spans="1:2">
      <c r="A1275" s="103">
        <v>30995</v>
      </c>
      <c r="B1275" s="102">
        <v>11.66</v>
      </c>
    </row>
    <row r="1276" spans="1:2">
      <c r="A1276" s="103">
        <v>30998</v>
      </c>
      <c r="B1276" s="102" t="e">
        <f>NA()</f>
        <v>#N/A</v>
      </c>
    </row>
    <row r="1277" spans="1:2">
      <c r="A1277" s="103">
        <v>30999</v>
      </c>
      <c r="B1277" s="102">
        <v>11.74</v>
      </c>
    </row>
    <row r="1278" spans="1:2">
      <c r="A1278" s="103">
        <v>31000</v>
      </c>
      <c r="B1278" s="102">
        <v>11.78</v>
      </c>
    </row>
    <row r="1279" spans="1:2">
      <c r="A1279" s="103">
        <v>31001</v>
      </c>
      <c r="B1279" s="102">
        <v>11.7</v>
      </c>
    </row>
    <row r="1280" spans="1:2">
      <c r="A1280" s="103">
        <v>31002</v>
      </c>
      <c r="B1280" s="102">
        <v>11.67</v>
      </c>
    </row>
    <row r="1281" spans="1:2">
      <c r="A1281" s="103">
        <v>31005</v>
      </c>
      <c r="B1281" s="102">
        <v>11.6</v>
      </c>
    </row>
    <row r="1282" spans="1:2">
      <c r="A1282" s="103">
        <v>31006</v>
      </c>
      <c r="B1282" s="102">
        <v>11.56</v>
      </c>
    </row>
    <row r="1283" spans="1:2">
      <c r="A1283" s="103">
        <v>31007</v>
      </c>
      <c r="B1283" s="102">
        <v>11.46</v>
      </c>
    </row>
    <row r="1284" spans="1:2">
      <c r="A1284" s="103">
        <v>31008</v>
      </c>
      <c r="B1284" s="102" t="e">
        <f>NA()</f>
        <v>#N/A</v>
      </c>
    </row>
    <row r="1285" spans="1:2">
      <c r="A1285" s="103">
        <v>31009</v>
      </c>
      <c r="B1285" s="102">
        <v>11.32</v>
      </c>
    </row>
    <row r="1286" spans="1:2">
      <c r="A1286" s="103">
        <v>31012</v>
      </c>
      <c r="B1286" s="102">
        <v>11.35</v>
      </c>
    </row>
    <row r="1287" spans="1:2">
      <c r="A1287" s="103">
        <v>31013</v>
      </c>
      <c r="B1287" s="102">
        <v>11.33</v>
      </c>
    </row>
    <row r="1288" spans="1:2">
      <c r="A1288" s="103">
        <v>31014</v>
      </c>
      <c r="B1288" s="102">
        <v>11.44</v>
      </c>
    </row>
    <row r="1289" spans="1:2">
      <c r="A1289" s="103">
        <v>31015</v>
      </c>
      <c r="B1289" s="102">
        <v>11.47</v>
      </c>
    </row>
    <row r="1290" spans="1:2">
      <c r="A1290" s="103">
        <v>31016</v>
      </c>
      <c r="B1290" s="102">
        <v>11.58</v>
      </c>
    </row>
    <row r="1291" spans="1:2">
      <c r="A1291" s="103">
        <v>31019</v>
      </c>
      <c r="B1291" s="102">
        <v>11.56</v>
      </c>
    </row>
    <row r="1292" spans="1:2">
      <c r="A1292" s="103">
        <v>31020</v>
      </c>
      <c r="B1292" s="102">
        <v>11.53</v>
      </c>
    </row>
    <row r="1293" spans="1:2">
      <c r="A1293" s="103">
        <v>31021</v>
      </c>
      <c r="B1293" s="102">
        <v>11.53</v>
      </c>
    </row>
    <row r="1294" spans="1:2">
      <c r="A1294" s="103">
        <v>31022</v>
      </c>
      <c r="B1294" s="102">
        <v>11.62</v>
      </c>
    </row>
    <row r="1295" spans="1:2">
      <c r="A1295" s="103">
        <v>31023</v>
      </c>
      <c r="B1295" s="102">
        <v>11.7</v>
      </c>
    </row>
    <row r="1296" spans="1:2">
      <c r="A1296" s="103">
        <v>31026</v>
      </c>
      <c r="B1296" s="102">
        <v>11.66</v>
      </c>
    </row>
    <row r="1297" spans="1:2">
      <c r="A1297" s="103">
        <v>31027</v>
      </c>
      <c r="B1297" s="102">
        <v>11.59</v>
      </c>
    </row>
    <row r="1298" spans="1:2">
      <c r="A1298" s="103">
        <v>31028</v>
      </c>
      <c r="B1298" s="102">
        <v>11.56</v>
      </c>
    </row>
    <row r="1299" spans="1:2">
      <c r="A1299" s="103">
        <v>31029</v>
      </c>
      <c r="B1299" s="102">
        <v>11.67</v>
      </c>
    </row>
    <row r="1300" spans="1:2">
      <c r="A1300" s="103">
        <v>31030</v>
      </c>
      <c r="B1300" s="102">
        <v>11.56</v>
      </c>
    </row>
    <row r="1301" spans="1:2">
      <c r="A1301" s="103">
        <v>31033</v>
      </c>
      <c r="B1301" s="102">
        <v>11.5</v>
      </c>
    </row>
    <row r="1302" spans="1:2">
      <c r="A1302" s="103">
        <v>31034</v>
      </c>
      <c r="B1302" s="102">
        <v>11.35</v>
      </c>
    </row>
    <row r="1303" spans="1:2">
      <c r="A1303" s="103">
        <v>31035</v>
      </c>
      <c r="B1303" s="102">
        <v>11.38</v>
      </c>
    </row>
    <row r="1304" spans="1:2">
      <c r="A1304" s="103">
        <v>31036</v>
      </c>
      <c r="B1304" s="102">
        <v>11.43</v>
      </c>
    </row>
    <row r="1305" spans="1:2">
      <c r="A1305" s="103">
        <v>31037</v>
      </c>
      <c r="B1305" s="102">
        <v>11.38</v>
      </c>
    </row>
    <row r="1306" spans="1:2">
      <c r="A1306" s="103">
        <v>31040</v>
      </c>
      <c r="B1306" s="102">
        <v>11.36</v>
      </c>
    </row>
    <row r="1307" spans="1:2">
      <c r="A1307" s="103">
        <v>31041</v>
      </c>
      <c r="B1307" s="102" t="e">
        <f>NA()</f>
        <v>#N/A</v>
      </c>
    </row>
    <row r="1308" spans="1:2">
      <c r="A1308" s="103">
        <v>31042</v>
      </c>
      <c r="B1308" s="102">
        <v>11.46</v>
      </c>
    </row>
    <row r="1309" spans="1:2">
      <c r="A1309" s="103">
        <v>31043</v>
      </c>
      <c r="B1309" s="102">
        <v>11.48</v>
      </c>
    </row>
    <row r="1310" spans="1:2">
      <c r="A1310" s="103">
        <v>31044</v>
      </c>
      <c r="B1310" s="102">
        <v>11.49</v>
      </c>
    </row>
    <row r="1311" spans="1:2">
      <c r="A1311" s="103">
        <v>31047</v>
      </c>
      <c r="B1311" s="102">
        <v>11.54</v>
      </c>
    </row>
    <row r="1312" spans="1:2">
      <c r="A1312" s="103">
        <v>31048</v>
      </c>
      <c r="B1312" s="102" t="e">
        <f>NA()</f>
        <v>#N/A</v>
      </c>
    </row>
    <row r="1313" spans="1:2">
      <c r="A1313" s="103">
        <v>31049</v>
      </c>
      <c r="B1313" s="102">
        <v>11.69</v>
      </c>
    </row>
    <row r="1314" spans="1:2">
      <c r="A1314" s="103">
        <v>31050</v>
      </c>
      <c r="B1314" s="102">
        <v>11.64</v>
      </c>
    </row>
    <row r="1315" spans="1:2">
      <c r="A1315" s="103">
        <v>31051</v>
      </c>
      <c r="B1315" s="102">
        <v>11.7</v>
      </c>
    </row>
    <row r="1316" spans="1:2">
      <c r="A1316" s="103">
        <v>31054</v>
      </c>
      <c r="B1316" s="102">
        <v>11.53</v>
      </c>
    </row>
    <row r="1317" spans="1:2">
      <c r="A1317" s="103">
        <v>31055</v>
      </c>
      <c r="B1317" s="102">
        <v>11.49</v>
      </c>
    </row>
    <row r="1318" spans="1:2">
      <c r="A1318" s="103">
        <v>31056</v>
      </c>
      <c r="B1318" s="102">
        <v>11.5</v>
      </c>
    </row>
    <row r="1319" spans="1:2">
      <c r="A1319" s="103">
        <v>31057</v>
      </c>
      <c r="B1319" s="102">
        <v>11.53</v>
      </c>
    </row>
    <row r="1320" spans="1:2">
      <c r="A1320" s="103">
        <v>31058</v>
      </c>
      <c r="B1320" s="102">
        <v>11.64</v>
      </c>
    </row>
    <row r="1321" spans="1:2">
      <c r="A1321" s="103">
        <v>31061</v>
      </c>
      <c r="B1321" s="102">
        <v>11.68</v>
      </c>
    </row>
    <row r="1322" spans="1:2">
      <c r="A1322" s="103">
        <v>31062</v>
      </c>
      <c r="B1322" s="102">
        <v>11.57</v>
      </c>
    </row>
    <row r="1323" spans="1:2">
      <c r="A1323" s="103">
        <v>31063</v>
      </c>
      <c r="B1323" s="102">
        <v>11.59</v>
      </c>
    </row>
    <row r="1324" spans="1:2">
      <c r="A1324" s="103">
        <v>31064</v>
      </c>
      <c r="B1324" s="102">
        <v>11.59</v>
      </c>
    </row>
    <row r="1325" spans="1:2">
      <c r="A1325" s="103">
        <v>31065</v>
      </c>
      <c r="B1325" s="102">
        <v>11.51</v>
      </c>
    </row>
    <row r="1326" spans="1:2">
      <c r="A1326" s="103">
        <v>31068</v>
      </c>
      <c r="B1326" s="102" t="e">
        <f>NA()</f>
        <v>#N/A</v>
      </c>
    </row>
    <row r="1327" spans="1:2">
      <c r="A1327" s="103">
        <v>31069</v>
      </c>
      <c r="B1327" s="102">
        <v>11.38</v>
      </c>
    </row>
    <row r="1328" spans="1:2">
      <c r="A1328" s="103">
        <v>31070</v>
      </c>
      <c r="B1328" s="102">
        <v>11.33</v>
      </c>
    </row>
    <row r="1329" spans="1:2">
      <c r="A1329" s="103">
        <v>31071</v>
      </c>
      <c r="B1329" s="102">
        <v>11.18</v>
      </c>
    </row>
    <row r="1330" spans="1:2">
      <c r="A1330" s="103">
        <v>31072</v>
      </c>
      <c r="B1330" s="102">
        <v>11.21</v>
      </c>
    </row>
    <row r="1331" spans="1:2">
      <c r="A1331" s="103">
        <v>31075</v>
      </c>
      <c r="B1331" s="102">
        <v>11.2</v>
      </c>
    </row>
    <row r="1332" spans="1:2">
      <c r="A1332" s="103">
        <v>31076</v>
      </c>
      <c r="B1332" s="102">
        <v>11.18</v>
      </c>
    </row>
    <row r="1333" spans="1:2">
      <c r="A1333" s="103">
        <v>31077</v>
      </c>
      <c r="B1333" s="102">
        <v>11.16</v>
      </c>
    </row>
    <row r="1334" spans="1:2">
      <c r="A1334" s="103">
        <v>31078</v>
      </c>
      <c r="B1334" s="102">
        <v>11.21</v>
      </c>
    </row>
    <row r="1335" spans="1:2">
      <c r="A1335" s="103">
        <v>31079</v>
      </c>
      <c r="B1335" s="102">
        <v>11.32</v>
      </c>
    </row>
    <row r="1336" spans="1:2">
      <c r="A1336" s="103">
        <v>31082</v>
      </c>
      <c r="B1336" s="102">
        <v>11.34</v>
      </c>
    </row>
    <row r="1337" spans="1:2">
      <c r="A1337" s="103">
        <v>31083</v>
      </c>
      <c r="B1337" s="102">
        <v>11.3</v>
      </c>
    </row>
    <row r="1338" spans="1:2">
      <c r="A1338" s="103">
        <v>31084</v>
      </c>
      <c r="B1338" s="102">
        <v>11.37</v>
      </c>
    </row>
    <row r="1339" spans="1:2">
      <c r="A1339" s="103">
        <v>31085</v>
      </c>
      <c r="B1339" s="102">
        <v>11.29</v>
      </c>
    </row>
    <row r="1340" spans="1:2">
      <c r="A1340" s="103">
        <v>31086</v>
      </c>
      <c r="B1340" s="102">
        <v>11.27</v>
      </c>
    </row>
    <row r="1341" spans="1:2">
      <c r="A1341" s="103">
        <v>31089</v>
      </c>
      <c r="B1341" s="102">
        <v>11.35</v>
      </c>
    </row>
    <row r="1342" spans="1:2">
      <c r="A1342" s="103">
        <v>31090</v>
      </c>
      <c r="B1342" s="102" t="e">
        <f>NA()</f>
        <v>#N/A</v>
      </c>
    </row>
    <row r="1343" spans="1:2">
      <c r="A1343" s="103">
        <v>31091</v>
      </c>
      <c r="B1343" s="102">
        <v>11.31</v>
      </c>
    </row>
    <row r="1344" spans="1:2">
      <c r="A1344" s="103">
        <v>31092</v>
      </c>
      <c r="B1344" s="102">
        <v>11.24</v>
      </c>
    </row>
    <row r="1345" spans="1:2">
      <c r="A1345" s="103">
        <v>31093</v>
      </c>
      <c r="B1345" s="102">
        <v>11.37</v>
      </c>
    </row>
    <row r="1346" spans="1:2">
      <c r="A1346" s="103">
        <v>31096</v>
      </c>
      <c r="B1346" s="102" t="e">
        <f>NA()</f>
        <v>#N/A</v>
      </c>
    </row>
    <row r="1347" spans="1:2">
      <c r="A1347" s="103">
        <v>31097</v>
      </c>
      <c r="B1347" s="102">
        <v>11.35</v>
      </c>
    </row>
    <row r="1348" spans="1:2">
      <c r="A1348" s="103">
        <v>31098</v>
      </c>
      <c r="B1348" s="102">
        <v>11.5</v>
      </c>
    </row>
    <row r="1349" spans="1:2">
      <c r="A1349" s="103">
        <v>31099</v>
      </c>
      <c r="B1349" s="102">
        <v>11.58</v>
      </c>
    </row>
    <row r="1350" spans="1:2">
      <c r="A1350" s="103">
        <v>31100</v>
      </c>
      <c r="B1350" s="102">
        <v>11.71</v>
      </c>
    </row>
    <row r="1351" spans="1:2">
      <c r="A1351" s="103">
        <v>31103</v>
      </c>
      <c r="B1351" s="102">
        <v>11.71</v>
      </c>
    </row>
    <row r="1352" spans="1:2">
      <c r="A1352" s="103">
        <v>31104</v>
      </c>
      <c r="B1352" s="102">
        <v>11.67</v>
      </c>
    </row>
    <row r="1353" spans="1:2">
      <c r="A1353" s="103">
        <v>31105</v>
      </c>
      <c r="B1353" s="102">
        <v>11.88</v>
      </c>
    </row>
    <row r="1354" spans="1:2">
      <c r="A1354" s="103">
        <v>31106</v>
      </c>
      <c r="B1354" s="102">
        <v>11.9</v>
      </c>
    </row>
    <row r="1355" spans="1:2">
      <c r="A1355" s="103">
        <v>31107</v>
      </c>
      <c r="B1355" s="102">
        <v>11.82</v>
      </c>
    </row>
    <row r="1356" spans="1:2">
      <c r="A1356" s="103">
        <v>31110</v>
      </c>
      <c r="B1356" s="102">
        <v>11.91</v>
      </c>
    </row>
    <row r="1357" spans="1:2">
      <c r="A1357" s="103">
        <v>31111</v>
      </c>
      <c r="B1357" s="102">
        <v>11.83</v>
      </c>
    </row>
    <row r="1358" spans="1:2">
      <c r="A1358" s="103">
        <v>31112</v>
      </c>
      <c r="B1358" s="102">
        <v>11.89</v>
      </c>
    </row>
    <row r="1359" spans="1:2">
      <c r="A1359" s="103">
        <v>31113</v>
      </c>
      <c r="B1359" s="102">
        <v>11.93</v>
      </c>
    </row>
    <row r="1360" spans="1:2">
      <c r="A1360" s="103">
        <v>31114</v>
      </c>
      <c r="B1360" s="102">
        <v>11.71</v>
      </c>
    </row>
    <row r="1361" spans="1:2">
      <c r="A1361" s="103">
        <v>31117</v>
      </c>
      <c r="B1361" s="102">
        <v>11.71</v>
      </c>
    </row>
    <row r="1362" spans="1:2">
      <c r="A1362" s="103">
        <v>31118</v>
      </c>
      <c r="B1362" s="102">
        <v>11.74</v>
      </c>
    </row>
    <row r="1363" spans="1:2">
      <c r="A1363" s="103">
        <v>31119</v>
      </c>
      <c r="B1363" s="102">
        <v>11.83</v>
      </c>
    </row>
    <row r="1364" spans="1:2">
      <c r="A1364" s="103">
        <v>31120</v>
      </c>
      <c r="B1364" s="102">
        <v>11.84</v>
      </c>
    </row>
    <row r="1365" spans="1:2">
      <c r="A1365" s="103">
        <v>31121</v>
      </c>
      <c r="B1365" s="102">
        <v>11.86</v>
      </c>
    </row>
    <row r="1366" spans="1:2">
      <c r="A1366" s="103">
        <v>31124</v>
      </c>
      <c r="B1366" s="102">
        <v>11.97</v>
      </c>
    </row>
    <row r="1367" spans="1:2">
      <c r="A1367" s="103">
        <v>31125</v>
      </c>
      <c r="B1367" s="102">
        <v>11.93</v>
      </c>
    </row>
    <row r="1368" spans="1:2">
      <c r="A1368" s="103">
        <v>31126</v>
      </c>
      <c r="B1368" s="102">
        <v>11.84</v>
      </c>
    </row>
    <row r="1369" spans="1:2">
      <c r="A1369" s="103">
        <v>31127</v>
      </c>
      <c r="B1369" s="102">
        <v>11.77</v>
      </c>
    </row>
    <row r="1370" spans="1:2">
      <c r="A1370" s="103">
        <v>31128</v>
      </c>
      <c r="B1370" s="102">
        <v>11.83</v>
      </c>
    </row>
    <row r="1371" spans="1:2">
      <c r="A1371" s="103">
        <v>31131</v>
      </c>
      <c r="B1371" s="102">
        <v>11.79</v>
      </c>
    </row>
    <row r="1372" spans="1:2">
      <c r="A1372" s="103">
        <v>31132</v>
      </c>
      <c r="B1372" s="102">
        <v>11.72</v>
      </c>
    </row>
    <row r="1373" spans="1:2">
      <c r="A1373" s="103">
        <v>31133</v>
      </c>
      <c r="B1373" s="102">
        <v>11.78</v>
      </c>
    </row>
    <row r="1374" spans="1:2">
      <c r="A1374" s="103">
        <v>31134</v>
      </c>
      <c r="B1374" s="102">
        <v>11.73</v>
      </c>
    </row>
    <row r="1375" spans="1:2">
      <c r="A1375" s="103">
        <v>31135</v>
      </c>
      <c r="B1375" s="102">
        <v>11.64</v>
      </c>
    </row>
    <row r="1376" spans="1:2">
      <c r="A1376" s="103">
        <v>31138</v>
      </c>
      <c r="B1376" s="102">
        <v>11.65</v>
      </c>
    </row>
    <row r="1377" spans="1:2">
      <c r="A1377" s="103">
        <v>31139</v>
      </c>
      <c r="B1377" s="102">
        <v>11.68</v>
      </c>
    </row>
    <row r="1378" spans="1:2">
      <c r="A1378" s="103">
        <v>31140</v>
      </c>
      <c r="B1378" s="102">
        <v>11.71</v>
      </c>
    </row>
    <row r="1379" spans="1:2">
      <c r="A1379" s="103">
        <v>31141</v>
      </c>
      <c r="B1379" s="102">
        <v>11.74</v>
      </c>
    </row>
    <row r="1380" spans="1:2">
      <c r="A1380" s="103">
        <v>31142</v>
      </c>
      <c r="B1380" s="102" t="e">
        <f>NA()</f>
        <v>#N/A</v>
      </c>
    </row>
    <row r="1381" spans="1:2">
      <c r="A1381" s="103">
        <v>31145</v>
      </c>
      <c r="B1381" s="102">
        <v>11.75</v>
      </c>
    </row>
    <row r="1382" spans="1:2">
      <c r="A1382" s="103">
        <v>31146</v>
      </c>
      <c r="B1382" s="102">
        <v>11.66</v>
      </c>
    </row>
    <row r="1383" spans="1:2">
      <c r="A1383" s="103">
        <v>31147</v>
      </c>
      <c r="B1383" s="102">
        <v>11.54</v>
      </c>
    </row>
    <row r="1384" spans="1:2">
      <c r="A1384" s="103">
        <v>31148</v>
      </c>
      <c r="B1384" s="102">
        <v>11.4</v>
      </c>
    </row>
    <row r="1385" spans="1:2">
      <c r="A1385" s="103">
        <v>31149</v>
      </c>
      <c r="B1385" s="102">
        <v>11.42</v>
      </c>
    </row>
    <row r="1386" spans="1:2">
      <c r="A1386" s="103">
        <v>31152</v>
      </c>
      <c r="B1386" s="102">
        <v>11.37</v>
      </c>
    </row>
    <row r="1387" spans="1:2">
      <c r="A1387" s="103">
        <v>31153</v>
      </c>
      <c r="B1387" s="102">
        <v>11.3</v>
      </c>
    </row>
    <row r="1388" spans="1:2">
      <c r="A1388" s="103">
        <v>31154</v>
      </c>
      <c r="B1388" s="102">
        <v>11.33</v>
      </c>
    </row>
    <row r="1389" spans="1:2">
      <c r="A1389" s="103">
        <v>31155</v>
      </c>
      <c r="B1389" s="102">
        <v>11.21</v>
      </c>
    </row>
    <row r="1390" spans="1:2">
      <c r="A1390" s="103">
        <v>31156</v>
      </c>
      <c r="B1390" s="102">
        <v>11.26</v>
      </c>
    </row>
    <row r="1391" spans="1:2">
      <c r="A1391" s="103">
        <v>31159</v>
      </c>
      <c r="B1391" s="102">
        <v>11.23</v>
      </c>
    </row>
    <row r="1392" spans="1:2">
      <c r="A1392" s="103">
        <v>31160</v>
      </c>
      <c r="B1392" s="102">
        <v>11.34</v>
      </c>
    </row>
    <row r="1393" spans="1:2">
      <c r="A1393" s="103">
        <v>31161</v>
      </c>
      <c r="B1393" s="102">
        <v>11.36</v>
      </c>
    </row>
    <row r="1394" spans="1:2">
      <c r="A1394" s="103">
        <v>31162</v>
      </c>
      <c r="B1394" s="102">
        <v>11.44</v>
      </c>
    </row>
    <row r="1395" spans="1:2">
      <c r="A1395" s="103">
        <v>31163</v>
      </c>
      <c r="B1395" s="102">
        <v>11.42</v>
      </c>
    </row>
    <row r="1396" spans="1:2">
      <c r="A1396" s="103">
        <v>31166</v>
      </c>
      <c r="B1396" s="102">
        <v>11.54</v>
      </c>
    </row>
    <row r="1397" spans="1:2">
      <c r="A1397" s="103">
        <v>31167</v>
      </c>
      <c r="B1397" s="102">
        <v>11.48</v>
      </c>
    </row>
    <row r="1398" spans="1:2">
      <c r="A1398" s="103">
        <v>31168</v>
      </c>
      <c r="B1398" s="102">
        <v>11.37</v>
      </c>
    </row>
    <row r="1399" spans="1:2">
      <c r="A1399" s="103">
        <v>31169</v>
      </c>
      <c r="B1399" s="102">
        <v>11.36</v>
      </c>
    </row>
    <row r="1400" spans="1:2">
      <c r="A1400" s="103">
        <v>31170</v>
      </c>
      <c r="B1400" s="102">
        <v>11.31</v>
      </c>
    </row>
    <row r="1401" spans="1:2">
      <c r="A1401" s="103">
        <v>31173</v>
      </c>
      <c r="B1401" s="102">
        <v>11.3</v>
      </c>
    </row>
    <row r="1402" spans="1:2">
      <c r="A1402" s="103">
        <v>31174</v>
      </c>
      <c r="B1402" s="102">
        <v>11.29</v>
      </c>
    </row>
    <row r="1403" spans="1:2">
      <c r="A1403" s="103">
        <v>31175</v>
      </c>
      <c r="B1403" s="102">
        <v>11.39</v>
      </c>
    </row>
    <row r="1404" spans="1:2">
      <c r="A1404" s="103">
        <v>31176</v>
      </c>
      <c r="B1404" s="102">
        <v>11.34</v>
      </c>
    </row>
    <row r="1405" spans="1:2">
      <c r="A1405" s="103">
        <v>31177</v>
      </c>
      <c r="B1405" s="102">
        <v>11.2</v>
      </c>
    </row>
    <row r="1406" spans="1:2">
      <c r="A1406" s="103">
        <v>31180</v>
      </c>
      <c r="B1406" s="102">
        <v>11.2</v>
      </c>
    </row>
    <row r="1407" spans="1:2">
      <c r="A1407" s="103">
        <v>31181</v>
      </c>
      <c r="B1407" s="102">
        <v>11.07</v>
      </c>
    </row>
    <row r="1408" spans="1:2">
      <c r="A1408" s="103">
        <v>31182</v>
      </c>
      <c r="B1408" s="102">
        <v>11.08</v>
      </c>
    </row>
    <row r="1409" spans="1:2">
      <c r="A1409" s="103">
        <v>31183</v>
      </c>
      <c r="B1409" s="102">
        <v>11.02</v>
      </c>
    </row>
    <row r="1410" spans="1:2">
      <c r="A1410" s="103">
        <v>31184</v>
      </c>
      <c r="B1410" s="102">
        <v>11.05</v>
      </c>
    </row>
    <row r="1411" spans="1:2">
      <c r="A1411" s="103">
        <v>31187</v>
      </c>
      <c r="B1411" s="102">
        <v>10.82</v>
      </c>
    </row>
    <row r="1412" spans="1:2">
      <c r="A1412" s="103">
        <v>31188</v>
      </c>
      <c r="B1412" s="102">
        <v>10.85</v>
      </c>
    </row>
    <row r="1413" spans="1:2">
      <c r="A1413" s="103">
        <v>31189</v>
      </c>
      <c r="B1413" s="102">
        <v>10.9</v>
      </c>
    </row>
    <row r="1414" spans="1:2">
      <c r="A1414" s="103">
        <v>31190</v>
      </c>
      <c r="B1414" s="102">
        <v>10.91</v>
      </c>
    </row>
    <row r="1415" spans="1:2">
      <c r="A1415" s="103">
        <v>31191</v>
      </c>
      <c r="B1415" s="102">
        <v>10.85</v>
      </c>
    </row>
    <row r="1416" spans="1:2">
      <c r="A1416" s="103">
        <v>31194</v>
      </c>
      <c r="B1416" s="102" t="e">
        <f>NA()</f>
        <v>#N/A</v>
      </c>
    </row>
    <row r="1417" spans="1:2">
      <c r="A1417" s="103">
        <v>31195</v>
      </c>
      <c r="B1417" s="102">
        <v>10.72</v>
      </c>
    </row>
    <row r="1418" spans="1:2">
      <c r="A1418" s="103">
        <v>31196</v>
      </c>
      <c r="B1418" s="102">
        <v>10.73</v>
      </c>
    </row>
    <row r="1419" spans="1:2">
      <c r="A1419" s="103">
        <v>31197</v>
      </c>
      <c r="B1419" s="102">
        <v>10.67</v>
      </c>
    </row>
    <row r="1420" spans="1:2">
      <c r="A1420" s="103">
        <v>31198</v>
      </c>
      <c r="B1420" s="102">
        <v>10.58</v>
      </c>
    </row>
    <row r="1421" spans="1:2">
      <c r="A1421" s="103">
        <v>31201</v>
      </c>
      <c r="B1421" s="102">
        <v>10.4</v>
      </c>
    </row>
    <row r="1422" spans="1:2">
      <c r="A1422" s="103">
        <v>31202</v>
      </c>
      <c r="B1422" s="102">
        <v>10.39</v>
      </c>
    </row>
    <row r="1423" spans="1:2">
      <c r="A1423" s="103">
        <v>31203</v>
      </c>
      <c r="B1423" s="102">
        <v>10.25</v>
      </c>
    </row>
    <row r="1424" spans="1:2">
      <c r="A1424" s="103">
        <v>31204</v>
      </c>
      <c r="B1424" s="102">
        <v>10.29</v>
      </c>
    </row>
    <row r="1425" spans="1:2">
      <c r="A1425" s="103">
        <v>31205</v>
      </c>
      <c r="B1425" s="102">
        <v>10.52</v>
      </c>
    </row>
    <row r="1426" spans="1:2">
      <c r="A1426" s="103">
        <v>31208</v>
      </c>
      <c r="B1426" s="102">
        <v>10.47</v>
      </c>
    </row>
    <row r="1427" spans="1:2">
      <c r="A1427" s="103">
        <v>31209</v>
      </c>
      <c r="B1427" s="102">
        <v>10.41</v>
      </c>
    </row>
    <row r="1428" spans="1:2">
      <c r="A1428" s="103">
        <v>31210</v>
      </c>
      <c r="B1428" s="102">
        <v>10.46</v>
      </c>
    </row>
    <row r="1429" spans="1:2">
      <c r="A1429" s="103">
        <v>31211</v>
      </c>
      <c r="B1429" s="102">
        <v>10.51</v>
      </c>
    </row>
    <row r="1430" spans="1:2">
      <c r="A1430" s="103">
        <v>31212</v>
      </c>
      <c r="B1430" s="102">
        <v>10.31</v>
      </c>
    </row>
    <row r="1431" spans="1:2">
      <c r="A1431" s="103">
        <v>31215</v>
      </c>
      <c r="B1431" s="102">
        <v>10.28</v>
      </c>
    </row>
    <row r="1432" spans="1:2">
      <c r="A1432" s="103">
        <v>31216</v>
      </c>
      <c r="B1432" s="102">
        <v>10.23</v>
      </c>
    </row>
    <row r="1433" spans="1:2">
      <c r="A1433" s="103">
        <v>31217</v>
      </c>
      <c r="B1433" s="102">
        <v>10.37</v>
      </c>
    </row>
    <row r="1434" spans="1:2">
      <c r="A1434" s="103">
        <v>31218</v>
      </c>
      <c r="B1434" s="102">
        <v>10.44</v>
      </c>
    </row>
    <row r="1435" spans="1:2">
      <c r="A1435" s="103">
        <v>31219</v>
      </c>
      <c r="B1435" s="102">
        <v>10.57</v>
      </c>
    </row>
    <row r="1436" spans="1:2">
      <c r="A1436" s="103">
        <v>31222</v>
      </c>
      <c r="B1436" s="102">
        <v>10.64</v>
      </c>
    </row>
    <row r="1437" spans="1:2">
      <c r="A1437" s="103">
        <v>31223</v>
      </c>
      <c r="B1437" s="102">
        <v>10.67</v>
      </c>
    </row>
    <row r="1438" spans="1:2">
      <c r="A1438" s="103">
        <v>31224</v>
      </c>
      <c r="B1438" s="102">
        <v>10.68</v>
      </c>
    </row>
    <row r="1439" spans="1:2">
      <c r="A1439" s="103">
        <v>31225</v>
      </c>
      <c r="B1439" s="102">
        <v>10.54</v>
      </c>
    </row>
    <row r="1440" spans="1:2">
      <c r="A1440" s="103">
        <v>31226</v>
      </c>
      <c r="B1440" s="102">
        <v>10.47</v>
      </c>
    </row>
    <row r="1441" spans="1:2">
      <c r="A1441" s="103">
        <v>31229</v>
      </c>
      <c r="B1441" s="102">
        <v>10.44</v>
      </c>
    </row>
    <row r="1442" spans="1:2">
      <c r="A1442" s="103">
        <v>31230</v>
      </c>
      <c r="B1442" s="102">
        <v>10.43</v>
      </c>
    </row>
    <row r="1443" spans="1:2">
      <c r="A1443" s="103">
        <v>31231</v>
      </c>
      <c r="B1443" s="102">
        <v>10.45</v>
      </c>
    </row>
    <row r="1444" spans="1:2">
      <c r="A1444" s="103">
        <v>31232</v>
      </c>
      <c r="B1444" s="102" t="e">
        <f>NA()</f>
        <v>#N/A</v>
      </c>
    </row>
    <row r="1445" spans="1:2">
      <c r="A1445" s="103">
        <v>31233</v>
      </c>
      <c r="B1445" s="102">
        <v>10.23</v>
      </c>
    </row>
    <row r="1446" spans="1:2">
      <c r="A1446" s="103">
        <v>31236</v>
      </c>
      <c r="B1446" s="102">
        <v>10.31</v>
      </c>
    </row>
    <row r="1447" spans="1:2">
      <c r="A1447" s="103">
        <v>31237</v>
      </c>
      <c r="B1447" s="102">
        <v>10.31</v>
      </c>
    </row>
    <row r="1448" spans="1:2">
      <c r="A1448" s="103">
        <v>31238</v>
      </c>
      <c r="B1448" s="102">
        <v>10.33</v>
      </c>
    </row>
    <row r="1449" spans="1:2">
      <c r="A1449" s="103">
        <v>31239</v>
      </c>
      <c r="B1449" s="102">
        <v>10.43</v>
      </c>
    </row>
    <row r="1450" spans="1:2">
      <c r="A1450" s="103">
        <v>31240</v>
      </c>
      <c r="B1450" s="102">
        <v>10.42</v>
      </c>
    </row>
    <row r="1451" spans="1:2">
      <c r="A1451" s="103">
        <v>31243</v>
      </c>
      <c r="B1451" s="102">
        <v>10.42</v>
      </c>
    </row>
    <row r="1452" spans="1:2">
      <c r="A1452" s="103">
        <v>31244</v>
      </c>
      <c r="B1452" s="102">
        <v>10.37</v>
      </c>
    </row>
    <row r="1453" spans="1:2">
      <c r="A1453" s="103">
        <v>31245</v>
      </c>
      <c r="B1453" s="102">
        <v>10.32</v>
      </c>
    </row>
    <row r="1454" spans="1:2">
      <c r="A1454" s="103">
        <v>31246</v>
      </c>
      <c r="B1454" s="102">
        <v>10.48</v>
      </c>
    </row>
    <row r="1455" spans="1:2">
      <c r="A1455" s="103">
        <v>31247</v>
      </c>
      <c r="B1455" s="102">
        <v>10.52</v>
      </c>
    </row>
    <row r="1456" spans="1:2">
      <c r="A1456" s="103">
        <v>31250</v>
      </c>
      <c r="B1456" s="102">
        <v>10.6</v>
      </c>
    </row>
    <row r="1457" spans="1:2">
      <c r="A1457" s="103">
        <v>31251</v>
      </c>
      <c r="B1457" s="102">
        <v>10.6</v>
      </c>
    </row>
    <row r="1458" spans="1:2">
      <c r="A1458" s="103">
        <v>31252</v>
      </c>
      <c r="B1458" s="102">
        <v>10.63</v>
      </c>
    </row>
    <row r="1459" spans="1:2">
      <c r="A1459" s="103">
        <v>31253</v>
      </c>
      <c r="B1459" s="102">
        <v>10.64</v>
      </c>
    </row>
    <row r="1460" spans="1:2">
      <c r="A1460" s="103">
        <v>31254</v>
      </c>
      <c r="B1460" s="102">
        <v>10.72</v>
      </c>
    </row>
    <row r="1461" spans="1:2">
      <c r="A1461" s="103">
        <v>31257</v>
      </c>
      <c r="B1461" s="102">
        <v>10.79</v>
      </c>
    </row>
    <row r="1462" spans="1:2">
      <c r="A1462" s="103">
        <v>31258</v>
      </c>
      <c r="B1462" s="102">
        <v>10.78</v>
      </c>
    </row>
    <row r="1463" spans="1:2">
      <c r="A1463" s="103">
        <v>31259</v>
      </c>
      <c r="B1463" s="102">
        <v>10.7</v>
      </c>
    </row>
    <row r="1464" spans="1:2">
      <c r="A1464" s="103">
        <v>31260</v>
      </c>
      <c r="B1464" s="102">
        <v>10.62</v>
      </c>
    </row>
    <row r="1465" spans="1:2">
      <c r="A1465" s="103">
        <v>31261</v>
      </c>
      <c r="B1465" s="102">
        <v>10.77</v>
      </c>
    </row>
    <row r="1466" spans="1:2">
      <c r="A1466" s="103">
        <v>31264</v>
      </c>
      <c r="B1466" s="102">
        <v>10.73</v>
      </c>
    </row>
    <row r="1467" spans="1:2">
      <c r="A1467" s="103">
        <v>31265</v>
      </c>
      <c r="B1467" s="102">
        <v>10.75</v>
      </c>
    </row>
    <row r="1468" spans="1:2">
      <c r="A1468" s="103">
        <v>31266</v>
      </c>
      <c r="B1468" s="102">
        <v>10.71</v>
      </c>
    </row>
    <row r="1469" spans="1:2">
      <c r="A1469" s="103">
        <v>31267</v>
      </c>
      <c r="B1469" s="102">
        <v>10.63</v>
      </c>
    </row>
    <row r="1470" spans="1:2">
      <c r="A1470" s="103">
        <v>31268</v>
      </c>
      <c r="B1470" s="102">
        <v>10.61</v>
      </c>
    </row>
    <row r="1471" spans="1:2">
      <c r="A1471" s="103">
        <v>31271</v>
      </c>
      <c r="B1471" s="102">
        <v>10.66</v>
      </c>
    </row>
    <row r="1472" spans="1:2">
      <c r="A1472" s="103">
        <v>31272</v>
      </c>
      <c r="B1472" s="102">
        <v>10.71</v>
      </c>
    </row>
    <row r="1473" spans="1:2">
      <c r="A1473" s="103">
        <v>31273</v>
      </c>
      <c r="B1473" s="102">
        <v>10.61</v>
      </c>
    </row>
    <row r="1474" spans="1:2">
      <c r="A1474" s="103">
        <v>31274</v>
      </c>
      <c r="B1474" s="102">
        <v>10.64</v>
      </c>
    </row>
    <row r="1475" spans="1:2">
      <c r="A1475" s="103">
        <v>31275</v>
      </c>
      <c r="B1475" s="102">
        <v>10.54</v>
      </c>
    </row>
    <row r="1476" spans="1:2">
      <c r="A1476" s="103">
        <v>31278</v>
      </c>
      <c r="B1476" s="102">
        <v>10.5</v>
      </c>
    </row>
    <row r="1477" spans="1:2">
      <c r="A1477" s="103">
        <v>31279</v>
      </c>
      <c r="B1477" s="102">
        <v>10.48</v>
      </c>
    </row>
    <row r="1478" spans="1:2">
      <c r="A1478" s="103">
        <v>31280</v>
      </c>
      <c r="B1478" s="102">
        <v>10.42</v>
      </c>
    </row>
    <row r="1479" spans="1:2">
      <c r="A1479" s="103">
        <v>31281</v>
      </c>
      <c r="B1479" s="102">
        <v>10.41</v>
      </c>
    </row>
    <row r="1480" spans="1:2">
      <c r="A1480" s="103">
        <v>31282</v>
      </c>
      <c r="B1480" s="102">
        <v>10.42</v>
      </c>
    </row>
    <row r="1481" spans="1:2">
      <c r="A1481" s="103">
        <v>31285</v>
      </c>
      <c r="B1481" s="102">
        <v>10.46</v>
      </c>
    </row>
    <row r="1482" spans="1:2">
      <c r="A1482" s="103">
        <v>31286</v>
      </c>
      <c r="B1482" s="102">
        <v>10.38</v>
      </c>
    </row>
    <row r="1483" spans="1:2">
      <c r="A1483" s="103">
        <v>31287</v>
      </c>
      <c r="B1483" s="102">
        <v>10.41</v>
      </c>
    </row>
    <row r="1484" spans="1:2">
      <c r="A1484" s="103">
        <v>31288</v>
      </c>
      <c r="B1484" s="102">
        <v>10.37</v>
      </c>
    </row>
    <row r="1485" spans="1:2">
      <c r="A1485" s="103">
        <v>31289</v>
      </c>
      <c r="B1485" s="102">
        <v>10.48</v>
      </c>
    </row>
    <row r="1486" spans="1:2">
      <c r="A1486" s="103">
        <v>31292</v>
      </c>
      <c r="B1486" s="102" t="e">
        <f>NA()</f>
        <v>#N/A</v>
      </c>
    </row>
    <row r="1487" spans="1:2">
      <c r="A1487" s="103">
        <v>31293</v>
      </c>
      <c r="B1487" s="102">
        <v>10.46</v>
      </c>
    </row>
    <row r="1488" spans="1:2">
      <c r="A1488" s="103">
        <v>31294</v>
      </c>
      <c r="B1488" s="102">
        <v>10.4</v>
      </c>
    </row>
    <row r="1489" spans="1:2">
      <c r="A1489" s="103">
        <v>31295</v>
      </c>
      <c r="B1489" s="102">
        <v>10.49</v>
      </c>
    </row>
    <row r="1490" spans="1:2">
      <c r="A1490" s="103">
        <v>31296</v>
      </c>
      <c r="B1490" s="102">
        <v>10.73</v>
      </c>
    </row>
    <row r="1491" spans="1:2">
      <c r="A1491" s="103">
        <v>31299</v>
      </c>
      <c r="B1491" s="102">
        <v>10.73</v>
      </c>
    </row>
    <row r="1492" spans="1:2">
      <c r="A1492" s="103">
        <v>31300</v>
      </c>
      <c r="B1492" s="102">
        <v>10.71</v>
      </c>
    </row>
    <row r="1493" spans="1:2">
      <c r="A1493" s="103">
        <v>31301</v>
      </c>
      <c r="B1493" s="102">
        <v>10.73</v>
      </c>
    </row>
    <row r="1494" spans="1:2">
      <c r="A1494" s="103">
        <v>31302</v>
      </c>
      <c r="B1494" s="102">
        <v>10.73</v>
      </c>
    </row>
    <row r="1495" spans="1:2">
      <c r="A1495" s="103">
        <v>31303</v>
      </c>
      <c r="B1495" s="102">
        <v>10.62</v>
      </c>
    </row>
    <row r="1496" spans="1:2">
      <c r="A1496" s="103">
        <v>31306</v>
      </c>
      <c r="B1496" s="102">
        <v>10.58</v>
      </c>
    </row>
    <row r="1497" spans="1:2">
      <c r="A1497" s="103">
        <v>31307</v>
      </c>
      <c r="B1497" s="102">
        <v>10.64</v>
      </c>
    </row>
    <row r="1498" spans="1:2">
      <c r="A1498" s="103">
        <v>31308</v>
      </c>
      <c r="B1498" s="102">
        <v>10.67</v>
      </c>
    </row>
    <row r="1499" spans="1:2">
      <c r="A1499" s="103">
        <v>31309</v>
      </c>
      <c r="B1499" s="102">
        <v>10.65</v>
      </c>
    </row>
    <row r="1500" spans="1:2">
      <c r="A1500" s="103">
        <v>31310</v>
      </c>
      <c r="B1500" s="102">
        <v>10.58</v>
      </c>
    </row>
    <row r="1501" spans="1:2">
      <c r="A1501" s="103">
        <v>31313</v>
      </c>
      <c r="B1501" s="102">
        <v>10.64</v>
      </c>
    </row>
    <row r="1502" spans="1:2">
      <c r="A1502" s="103">
        <v>31314</v>
      </c>
      <c r="B1502" s="102">
        <v>10.62</v>
      </c>
    </row>
    <row r="1503" spans="1:2">
      <c r="A1503" s="103">
        <v>31315</v>
      </c>
      <c r="B1503" s="102">
        <v>10.56</v>
      </c>
    </row>
    <row r="1504" spans="1:2">
      <c r="A1504" s="103">
        <v>31316</v>
      </c>
      <c r="B1504" s="102">
        <v>10.5</v>
      </c>
    </row>
    <row r="1505" spans="1:2">
      <c r="A1505" s="103">
        <v>31317</v>
      </c>
      <c r="B1505" s="102" t="e">
        <f>NA()</f>
        <v>#N/A</v>
      </c>
    </row>
    <row r="1506" spans="1:2">
      <c r="A1506" s="103">
        <v>31320</v>
      </c>
      <c r="B1506" s="102">
        <v>10.57</v>
      </c>
    </row>
    <row r="1507" spans="1:2">
      <c r="A1507" s="103">
        <v>31321</v>
      </c>
      <c r="B1507" s="102">
        <v>10.55</v>
      </c>
    </row>
    <row r="1508" spans="1:2">
      <c r="A1508" s="103">
        <v>31322</v>
      </c>
      <c r="B1508" s="102">
        <v>10.59</v>
      </c>
    </row>
    <row r="1509" spans="1:2">
      <c r="A1509" s="103">
        <v>31323</v>
      </c>
      <c r="B1509" s="102">
        <v>10.59</v>
      </c>
    </row>
    <row r="1510" spans="1:2">
      <c r="A1510" s="103">
        <v>31324</v>
      </c>
      <c r="B1510" s="102">
        <v>10.61</v>
      </c>
    </row>
    <row r="1511" spans="1:2">
      <c r="A1511" s="103">
        <v>31327</v>
      </c>
      <c r="B1511" s="102">
        <v>10.66</v>
      </c>
    </row>
    <row r="1512" spans="1:2">
      <c r="A1512" s="103">
        <v>31328</v>
      </c>
      <c r="B1512" s="102">
        <v>10.63</v>
      </c>
    </row>
    <row r="1513" spans="1:2">
      <c r="A1513" s="103">
        <v>31329</v>
      </c>
      <c r="B1513" s="102">
        <v>10.64</v>
      </c>
    </row>
    <row r="1514" spans="1:2">
      <c r="A1514" s="103">
        <v>31330</v>
      </c>
      <c r="B1514" s="102">
        <v>10.61</v>
      </c>
    </row>
    <row r="1515" spans="1:2">
      <c r="A1515" s="103">
        <v>31331</v>
      </c>
      <c r="B1515" s="102">
        <v>10.61</v>
      </c>
    </row>
    <row r="1516" spans="1:2">
      <c r="A1516" s="103">
        <v>31334</v>
      </c>
      <c r="B1516" s="102" t="e">
        <f>NA()</f>
        <v>#N/A</v>
      </c>
    </row>
    <row r="1517" spans="1:2">
      <c r="A1517" s="103">
        <v>31335</v>
      </c>
      <c r="B1517" s="102">
        <v>10.56</v>
      </c>
    </row>
    <row r="1518" spans="1:2">
      <c r="A1518" s="103">
        <v>31336</v>
      </c>
      <c r="B1518" s="102">
        <v>10.52</v>
      </c>
    </row>
    <row r="1519" spans="1:2">
      <c r="A1519" s="103">
        <v>31337</v>
      </c>
      <c r="B1519" s="102">
        <v>10.47</v>
      </c>
    </row>
    <row r="1520" spans="1:2">
      <c r="A1520" s="103">
        <v>31338</v>
      </c>
      <c r="B1520" s="102">
        <v>10.44</v>
      </c>
    </row>
    <row r="1521" spans="1:2">
      <c r="A1521" s="103">
        <v>31341</v>
      </c>
      <c r="B1521" s="102">
        <v>10.44</v>
      </c>
    </row>
    <row r="1522" spans="1:2">
      <c r="A1522" s="103">
        <v>31342</v>
      </c>
      <c r="B1522" s="102">
        <v>10.39</v>
      </c>
    </row>
    <row r="1523" spans="1:2">
      <c r="A1523" s="103">
        <v>31343</v>
      </c>
      <c r="B1523" s="102">
        <v>10.39</v>
      </c>
    </row>
    <row r="1524" spans="1:2">
      <c r="A1524" s="103">
        <v>31344</v>
      </c>
      <c r="B1524" s="102">
        <v>10.41</v>
      </c>
    </row>
    <row r="1525" spans="1:2">
      <c r="A1525" s="103">
        <v>31345</v>
      </c>
      <c r="B1525" s="102">
        <v>10.47</v>
      </c>
    </row>
    <row r="1526" spans="1:2">
      <c r="A1526" s="103">
        <v>31348</v>
      </c>
      <c r="B1526" s="102">
        <v>10.53</v>
      </c>
    </row>
    <row r="1527" spans="1:2">
      <c r="A1527" s="103">
        <v>31349</v>
      </c>
      <c r="B1527" s="102">
        <v>10.37</v>
      </c>
    </row>
    <row r="1528" spans="1:2">
      <c r="A1528" s="103">
        <v>31350</v>
      </c>
      <c r="B1528" s="102">
        <v>10.26</v>
      </c>
    </row>
    <row r="1529" spans="1:2">
      <c r="A1529" s="103">
        <v>31351</v>
      </c>
      <c r="B1529" s="102">
        <v>10.28</v>
      </c>
    </row>
    <row r="1530" spans="1:2">
      <c r="A1530" s="103">
        <v>31352</v>
      </c>
      <c r="B1530" s="102">
        <v>10.24</v>
      </c>
    </row>
    <row r="1531" spans="1:2">
      <c r="A1531" s="103">
        <v>31355</v>
      </c>
      <c r="B1531" s="102">
        <v>10.23</v>
      </c>
    </row>
    <row r="1532" spans="1:2">
      <c r="A1532" s="103">
        <v>31356</v>
      </c>
      <c r="B1532" s="102">
        <v>10.18</v>
      </c>
    </row>
    <row r="1533" spans="1:2">
      <c r="A1533" s="103">
        <v>31357</v>
      </c>
      <c r="B1533" s="102">
        <v>10.19</v>
      </c>
    </row>
    <row r="1534" spans="1:2">
      <c r="A1534" s="103">
        <v>31358</v>
      </c>
      <c r="B1534" s="102">
        <v>10.18</v>
      </c>
    </row>
    <row r="1535" spans="1:2">
      <c r="A1535" s="103">
        <v>31359</v>
      </c>
      <c r="B1535" s="102">
        <v>10.130000000000001</v>
      </c>
    </row>
    <row r="1536" spans="1:2">
      <c r="A1536" s="103">
        <v>31362</v>
      </c>
      <c r="B1536" s="102" t="e">
        <f>NA()</f>
        <v>#N/A</v>
      </c>
    </row>
    <row r="1537" spans="1:2">
      <c r="A1537" s="103">
        <v>31363</v>
      </c>
      <c r="B1537" s="102">
        <v>10.029999999999999</v>
      </c>
    </row>
    <row r="1538" spans="1:2">
      <c r="A1538" s="103">
        <v>31364</v>
      </c>
      <c r="B1538" s="102">
        <v>10.07</v>
      </c>
    </row>
    <row r="1539" spans="1:2">
      <c r="A1539" s="103">
        <v>31365</v>
      </c>
      <c r="B1539" s="102">
        <v>10.119999999999999</v>
      </c>
    </row>
    <row r="1540" spans="1:2">
      <c r="A1540" s="103">
        <v>31366</v>
      </c>
      <c r="B1540" s="102">
        <v>10.18</v>
      </c>
    </row>
    <row r="1541" spans="1:2">
      <c r="A1541" s="103">
        <v>31369</v>
      </c>
      <c r="B1541" s="102">
        <v>10.029999999999999</v>
      </c>
    </row>
    <row r="1542" spans="1:2">
      <c r="A1542" s="103">
        <v>31370</v>
      </c>
      <c r="B1542" s="102">
        <v>10</v>
      </c>
    </row>
    <row r="1543" spans="1:2">
      <c r="A1543" s="103">
        <v>31371</v>
      </c>
      <c r="B1543" s="102">
        <v>10</v>
      </c>
    </row>
    <row r="1544" spans="1:2">
      <c r="A1544" s="103">
        <v>31372</v>
      </c>
      <c r="B1544" s="102">
        <v>9.93</v>
      </c>
    </row>
    <row r="1545" spans="1:2">
      <c r="A1545" s="103">
        <v>31373</v>
      </c>
      <c r="B1545" s="102">
        <v>9.9499999999999993</v>
      </c>
    </row>
    <row r="1546" spans="1:2">
      <c r="A1546" s="103">
        <v>31376</v>
      </c>
      <c r="B1546" s="102">
        <v>9.98</v>
      </c>
    </row>
    <row r="1547" spans="1:2">
      <c r="A1547" s="103">
        <v>31377</v>
      </c>
      <c r="B1547" s="102">
        <v>9.9600000000000009</v>
      </c>
    </row>
    <row r="1548" spans="1:2">
      <c r="A1548" s="103">
        <v>31378</v>
      </c>
      <c r="B1548" s="102">
        <v>9.91</v>
      </c>
    </row>
    <row r="1549" spans="1:2">
      <c r="A1549" s="103">
        <v>31379</v>
      </c>
      <c r="B1549" s="102" t="e">
        <f>NA()</f>
        <v>#N/A</v>
      </c>
    </row>
    <row r="1550" spans="1:2">
      <c r="A1550" s="103">
        <v>31380</v>
      </c>
      <c r="B1550" s="102">
        <v>9.86</v>
      </c>
    </row>
    <row r="1551" spans="1:2">
      <c r="A1551" s="103">
        <v>31383</v>
      </c>
      <c r="B1551" s="102">
        <v>9.94</v>
      </c>
    </row>
    <row r="1552" spans="1:2">
      <c r="A1552" s="103">
        <v>31384</v>
      </c>
      <c r="B1552" s="102">
        <v>9.92</v>
      </c>
    </row>
    <row r="1553" spans="1:2">
      <c r="A1553" s="103">
        <v>31385</v>
      </c>
      <c r="B1553" s="102">
        <v>9.8800000000000008</v>
      </c>
    </row>
    <row r="1554" spans="1:2">
      <c r="A1554" s="103">
        <v>31386</v>
      </c>
      <c r="B1554" s="102">
        <v>9.8800000000000008</v>
      </c>
    </row>
    <row r="1555" spans="1:2">
      <c r="A1555" s="103">
        <v>31387</v>
      </c>
      <c r="B1555" s="102">
        <v>9.9</v>
      </c>
    </row>
    <row r="1556" spans="1:2">
      <c r="A1556" s="103">
        <v>31390</v>
      </c>
      <c r="B1556" s="102">
        <v>9.77</v>
      </c>
    </row>
    <row r="1557" spans="1:2">
      <c r="A1557" s="103">
        <v>31391</v>
      </c>
      <c r="B1557" s="102">
        <v>9.65</v>
      </c>
    </row>
    <row r="1558" spans="1:2">
      <c r="A1558" s="103">
        <v>31392</v>
      </c>
      <c r="B1558" s="102">
        <v>9.5299999999999994</v>
      </c>
    </row>
    <row r="1559" spans="1:2">
      <c r="A1559" s="103">
        <v>31393</v>
      </c>
      <c r="B1559" s="102">
        <v>9.58</v>
      </c>
    </row>
    <row r="1560" spans="1:2">
      <c r="A1560" s="103">
        <v>31394</v>
      </c>
      <c r="B1560" s="102">
        <v>9.5299999999999994</v>
      </c>
    </row>
    <row r="1561" spans="1:2">
      <c r="A1561" s="103">
        <v>31397</v>
      </c>
      <c r="B1561" s="102">
        <v>9.4499999999999993</v>
      </c>
    </row>
    <row r="1562" spans="1:2">
      <c r="A1562" s="103">
        <v>31398</v>
      </c>
      <c r="B1562" s="102">
        <v>9.35</v>
      </c>
    </row>
    <row r="1563" spans="1:2">
      <c r="A1563" s="103">
        <v>31399</v>
      </c>
      <c r="B1563" s="102">
        <v>9.4</v>
      </c>
    </row>
    <row r="1564" spans="1:2">
      <c r="A1564" s="103">
        <v>31400</v>
      </c>
      <c r="B1564" s="102">
        <v>9.3699999999999992</v>
      </c>
    </row>
    <row r="1565" spans="1:2">
      <c r="A1565" s="103">
        <v>31401</v>
      </c>
      <c r="B1565" s="102">
        <v>9.33</v>
      </c>
    </row>
    <row r="1566" spans="1:2">
      <c r="A1566" s="103">
        <v>31404</v>
      </c>
      <c r="B1566" s="102">
        <v>9.34</v>
      </c>
    </row>
    <row r="1567" spans="1:2">
      <c r="A1567" s="103">
        <v>31405</v>
      </c>
      <c r="B1567" s="102">
        <v>9.33</v>
      </c>
    </row>
    <row r="1568" spans="1:2">
      <c r="A1568" s="103">
        <v>31406</v>
      </c>
      <c r="B1568" s="102" t="e">
        <f>NA()</f>
        <v>#N/A</v>
      </c>
    </row>
    <row r="1569" spans="1:2">
      <c r="A1569" s="103">
        <v>31407</v>
      </c>
      <c r="B1569" s="102">
        <v>9.31</v>
      </c>
    </row>
    <row r="1570" spans="1:2">
      <c r="A1570" s="103">
        <v>31408</v>
      </c>
      <c r="B1570" s="102">
        <v>9.27</v>
      </c>
    </row>
    <row r="1571" spans="1:2">
      <c r="A1571" s="103">
        <v>31411</v>
      </c>
      <c r="B1571" s="102">
        <v>9.2799999999999994</v>
      </c>
    </row>
    <row r="1572" spans="1:2">
      <c r="A1572" s="103">
        <v>31412</v>
      </c>
      <c r="B1572" s="102">
        <v>9.27</v>
      </c>
    </row>
    <row r="1573" spans="1:2">
      <c r="A1573" s="103">
        <v>31413</v>
      </c>
      <c r="B1573" s="102" t="e">
        <f>NA()</f>
        <v>#N/A</v>
      </c>
    </row>
    <row r="1574" spans="1:2">
      <c r="A1574" s="103">
        <v>31414</v>
      </c>
      <c r="B1574" s="102">
        <v>9.2799999999999994</v>
      </c>
    </row>
    <row r="1575" spans="1:2">
      <c r="A1575" s="103">
        <v>31415</v>
      </c>
      <c r="B1575" s="102">
        <v>9.3000000000000007</v>
      </c>
    </row>
    <row r="1576" spans="1:2">
      <c r="A1576" s="103">
        <v>31418</v>
      </c>
      <c r="B1576" s="102">
        <v>9.31</v>
      </c>
    </row>
    <row r="1577" spans="1:2">
      <c r="A1577" s="103">
        <v>31419</v>
      </c>
      <c r="B1577" s="102">
        <v>9.18</v>
      </c>
    </row>
    <row r="1578" spans="1:2">
      <c r="A1578" s="103">
        <v>31420</v>
      </c>
      <c r="B1578" s="102">
        <v>9.36</v>
      </c>
    </row>
    <row r="1579" spans="1:2">
      <c r="A1579" s="103">
        <v>31421</v>
      </c>
      <c r="B1579" s="102">
        <v>9.4499999999999993</v>
      </c>
    </row>
    <row r="1580" spans="1:2">
      <c r="A1580" s="103">
        <v>31422</v>
      </c>
      <c r="B1580" s="102">
        <v>9.5399999999999991</v>
      </c>
    </row>
    <row r="1581" spans="1:2">
      <c r="A1581" s="103">
        <v>31425</v>
      </c>
      <c r="B1581" s="102">
        <v>9.65</v>
      </c>
    </row>
    <row r="1582" spans="1:2">
      <c r="A1582" s="103">
        <v>31426</v>
      </c>
      <c r="B1582" s="102">
        <v>9.56</v>
      </c>
    </row>
    <row r="1583" spans="1:2">
      <c r="A1583" s="103">
        <v>31427</v>
      </c>
      <c r="B1583" s="102">
        <v>9.42</v>
      </c>
    </row>
    <row r="1584" spans="1:2">
      <c r="A1584" s="103">
        <v>31428</v>
      </c>
      <c r="B1584" s="102">
        <v>9.43</v>
      </c>
    </row>
    <row r="1585" spans="1:2">
      <c r="A1585" s="103">
        <v>31429</v>
      </c>
      <c r="B1585" s="102">
        <v>9.4</v>
      </c>
    </row>
    <row r="1586" spans="1:2">
      <c r="A1586" s="103">
        <v>31432</v>
      </c>
      <c r="B1586" s="102" t="e">
        <f>NA()</f>
        <v>#N/A</v>
      </c>
    </row>
    <row r="1587" spans="1:2">
      <c r="A1587" s="103">
        <v>31433</v>
      </c>
      <c r="B1587" s="102">
        <v>9.4</v>
      </c>
    </row>
    <row r="1588" spans="1:2">
      <c r="A1588" s="103">
        <v>31434</v>
      </c>
      <c r="B1588" s="102">
        <v>9.4499999999999993</v>
      </c>
    </row>
    <row r="1589" spans="1:2">
      <c r="A1589" s="103">
        <v>31435</v>
      </c>
      <c r="B1589" s="102">
        <v>9.42</v>
      </c>
    </row>
    <row r="1590" spans="1:2">
      <c r="A1590" s="103">
        <v>31436</v>
      </c>
      <c r="B1590" s="102">
        <v>9.4499999999999993</v>
      </c>
    </row>
    <row r="1591" spans="1:2">
      <c r="A1591" s="103">
        <v>31439</v>
      </c>
      <c r="B1591" s="102">
        <v>9.3699999999999992</v>
      </c>
    </row>
    <row r="1592" spans="1:2">
      <c r="A1592" s="103">
        <v>31440</v>
      </c>
      <c r="B1592" s="102">
        <v>9.3000000000000007</v>
      </c>
    </row>
    <row r="1593" spans="1:2">
      <c r="A1593" s="103">
        <v>31441</v>
      </c>
      <c r="B1593" s="102">
        <v>9.35</v>
      </c>
    </row>
    <row r="1594" spans="1:2">
      <c r="A1594" s="103">
        <v>31442</v>
      </c>
      <c r="B1594" s="102">
        <v>9.36</v>
      </c>
    </row>
    <row r="1595" spans="1:2">
      <c r="A1595" s="103">
        <v>31443</v>
      </c>
      <c r="B1595" s="102">
        <v>9.34</v>
      </c>
    </row>
    <row r="1596" spans="1:2">
      <c r="A1596" s="103">
        <v>31446</v>
      </c>
      <c r="B1596" s="102">
        <v>9.2799999999999994</v>
      </c>
    </row>
    <row r="1597" spans="1:2">
      <c r="A1597" s="103">
        <v>31447</v>
      </c>
      <c r="B1597" s="102">
        <v>9.23</v>
      </c>
    </row>
    <row r="1598" spans="1:2">
      <c r="A1598" s="103">
        <v>31448</v>
      </c>
      <c r="B1598" s="102">
        <v>9.2799999999999994</v>
      </c>
    </row>
    <row r="1599" spans="1:2">
      <c r="A1599" s="103">
        <v>31449</v>
      </c>
      <c r="B1599" s="102">
        <v>9.25</v>
      </c>
    </row>
    <row r="1600" spans="1:2">
      <c r="A1600" s="103">
        <v>31450</v>
      </c>
      <c r="B1600" s="102">
        <v>9.32</v>
      </c>
    </row>
    <row r="1601" spans="1:2">
      <c r="A1601" s="103">
        <v>31453</v>
      </c>
      <c r="B1601" s="102">
        <v>9.23</v>
      </c>
    </row>
    <row r="1602" spans="1:2">
      <c r="A1602" s="103">
        <v>31454</v>
      </c>
      <c r="B1602" s="102">
        <v>9.16</v>
      </c>
    </row>
    <row r="1603" spans="1:2">
      <c r="A1603" s="103">
        <v>31455</v>
      </c>
      <c r="B1603" s="102">
        <v>9.1300000000000008</v>
      </c>
    </row>
    <row r="1604" spans="1:2">
      <c r="A1604" s="103">
        <v>31456</v>
      </c>
      <c r="B1604" s="102">
        <v>9.08</v>
      </c>
    </row>
    <row r="1605" spans="1:2">
      <c r="A1605" s="103">
        <v>31457</v>
      </c>
      <c r="B1605" s="102">
        <v>8.93</v>
      </c>
    </row>
    <row r="1606" spans="1:2">
      <c r="A1606" s="103">
        <v>31460</v>
      </c>
      <c r="B1606" s="102" t="e">
        <f>NA()</f>
        <v>#N/A</v>
      </c>
    </row>
    <row r="1607" spans="1:2">
      <c r="A1607" s="103">
        <v>31461</v>
      </c>
      <c r="B1607" s="102">
        <v>8.89</v>
      </c>
    </row>
    <row r="1608" spans="1:2">
      <c r="A1608" s="103">
        <v>31462</v>
      </c>
      <c r="B1608" s="102">
        <v>8.92</v>
      </c>
    </row>
    <row r="1609" spans="1:2">
      <c r="A1609" s="103">
        <v>31463</v>
      </c>
      <c r="B1609" s="102">
        <v>8.8800000000000008</v>
      </c>
    </row>
    <row r="1610" spans="1:2">
      <c r="A1610" s="103">
        <v>31464</v>
      </c>
      <c r="B1610" s="102">
        <v>8.73</v>
      </c>
    </row>
    <row r="1611" spans="1:2">
      <c r="A1611" s="103">
        <v>31467</v>
      </c>
      <c r="B1611" s="102">
        <v>8.61</v>
      </c>
    </row>
    <row r="1612" spans="1:2">
      <c r="A1612" s="103">
        <v>31468</v>
      </c>
      <c r="B1612" s="102">
        <v>8.6</v>
      </c>
    </row>
    <row r="1613" spans="1:2">
      <c r="A1613" s="103">
        <v>31469</v>
      </c>
      <c r="B1613" s="102">
        <v>8.5399999999999991</v>
      </c>
    </row>
    <row r="1614" spans="1:2">
      <c r="A1614" s="103">
        <v>31470</v>
      </c>
      <c r="B1614" s="102">
        <v>8.32</v>
      </c>
    </row>
    <row r="1615" spans="1:2">
      <c r="A1615" s="103">
        <v>31471</v>
      </c>
      <c r="B1615" s="102">
        <v>8.27</v>
      </c>
    </row>
    <row r="1616" spans="1:2">
      <c r="A1616" s="103">
        <v>31474</v>
      </c>
      <c r="B1616" s="102">
        <v>8.16</v>
      </c>
    </row>
    <row r="1617" spans="1:2">
      <c r="A1617" s="103">
        <v>31475</v>
      </c>
      <c r="B1617" s="102">
        <v>8.1</v>
      </c>
    </row>
    <row r="1618" spans="1:2">
      <c r="A1618" s="103">
        <v>31476</v>
      </c>
      <c r="B1618" s="102">
        <v>8.26</v>
      </c>
    </row>
    <row r="1619" spans="1:2">
      <c r="A1619" s="103">
        <v>31477</v>
      </c>
      <c r="B1619" s="102">
        <v>8.19</v>
      </c>
    </row>
    <row r="1620" spans="1:2">
      <c r="A1620" s="103">
        <v>31478</v>
      </c>
      <c r="B1620" s="102">
        <v>8.15</v>
      </c>
    </row>
    <row r="1621" spans="1:2">
      <c r="A1621" s="103">
        <v>31481</v>
      </c>
      <c r="B1621" s="102">
        <v>8</v>
      </c>
    </row>
    <row r="1622" spans="1:2">
      <c r="A1622" s="103">
        <v>31482</v>
      </c>
      <c r="B1622" s="102">
        <v>7.94</v>
      </c>
    </row>
    <row r="1623" spans="1:2">
      <c r="A1623" s="103">
        <v>31483</v>
      </c>
      <c r="B1623" s="102">
        <v>7.91</v>
      </c>
    </row>
    <row r="1624" spans="1:2">
      <c r="A1624" s="103">
        <v>31484</v>
      </c>
      <c r="B1624" s="102">
        <v>7.95</v>
      </c>
    </row>
    <row r="1625" spans="1:2">
      <c r="A1625" s="103">
        <v>31485</v>
      </c>
      <c r="B1625" s="102">
        <v>7.95</v>
      </c>
    </row>
    <row r="1626" spans="1:2">
      <c r="A1626" s="103">
        <v>31488</v>
      </c>
      <c r="B1626" s="102">
        <v>7.97</v>
      </c>
    </row>
    <row r="1627" spans="1:2">
      <c r="A1627" s="103">
        <v>31489</v>
      </c>
      <c r="B1627" s="102">
        <v>8</v>
      </c>
    </row>
    <row r="1628" spans="1:2">
      <c r="A1628" s="103">
        <v>31490</v>
      </c>
      <c r="B1628" s="102">
        <v>8</v>
      </c>
    </row>
    <row r="1629" spans="1:2">
      <c r="A1629" s="103">
        <v>31491</v>
      </c>
      <c r="B1629" s="102">
        <v>7.95</v>
      </c>
    </row>
    <row r="1630" spans="1:2">
      <c r="A1630" s="103">
        <v>31492</v>
      </c>
      <c r="B1630" s="102">
        <v>7.98</v>
      </c>
    </row>
    <row r="1631" spans="1:2">
      <c r="A1631" s="103">
        <v>31495</v>
      </c>
      <c r="B1631" s="102">
        <v>7.89</v>
      </c>
    </row>
    <row r="1632" spans="1:2">
      <c r="A1632" s="103">
        <v>31496</v>
      </c>
      <c r="B1632" s="102">
        <v>7.9</v>
      </c>
    </row>
    <row r="1633" spans="1:2">
      <c r="A1633" s="103">
        <v>31497</v>
      </c>
      <c r="B1633" s="102">
        <v>7.82</v>
      </c>
    </row>
    <row r="1634" spans="1:2">
      <c r="A1634" s="103">
        <v>31498</v>
      </c>
      <c r="B1634" s="102">
        <v>7.63</v>
      </c>
    </row>
    <row r="1635" spans="1:2">
      <c r="A1635" s="103">
        <v>31499</v>
      </c>
      <c r="B1635" s="102" t="e">
        <f>NA()</f>
        <v>#N/A</v>
      </c>
    </row>
    <row r="1636" spans="1:2">
      <c r="A1636" s="103">
        <v>31502</v>
      </c>
      <c r="B1636" s="102">
        <v>7.44</v>
      </c>
    </row>
    <row r="1637" spans="1:2">
      <c r="A1637" s="103">
        <v>31503</v>
      </c>
      <c r="B1637" s="102">
        <v>7.47</v>
      </c>
    </row>
    <row r="1638" spans="1:2">
      <c r="A1638" s="103">
        <v>31504</v>
      </c>
      <c r="B1638" s="102">
        <v>7.43</v>
      </c>
    </row>
    <row r="1639" spans="1:2">
      <c r="A1639" s="103">
        <v>31505</v>
      </c>
      <c r="B1639" s="102">
        <v>7.46</v>
      </c>
    </row>
    <row r="1640" spans="1:2">
      <c r="A1640" s="103">
        <v>31506</v>
      </c>
      <c r="B1640" s="102">
        <v>7.53</v>
      </c>
    </row>
    <row r="1641" spans="1:2">
      <c r="A1641" s="103">
        <v>31509</v>
      </c>
      <c r="B1641" s="102">
        <v>7.54</v>
      </c>
    </row>
    <row r="1642" spans="1:2">
      <c r="A1642" s="103">
        <v>31510</v>
      </c>
      <c r="B1642" s="102">
        <v>7.39</v>
      </c>
    </row>
    <row r="1643" spans="1:2">
      <c r="A1643" s="103">
        <v>31511</v>
      </c>
      <c r="B1643" s="102">
        <v>7.33</v>
      </c>
    </row>
    <row r="1644" spans="1:2">
      <c r="A1644" s="103">
        <v>31512</v>
      </c>
      <c r="B1644" s="102">
        <v>7.31</v>
      </c>
    </row>
    <row r="1645" spans="1:2">
      <c r="A1645" s="103">
        <v>31513</v>
      </c>
      <c r="B1645" s="102">
        <v>7.37</v>
      </c>
    </row>
    <row r="1646" spans="1:2">
      <c r="A1646" s="103">
        <v>31516</v>
      </c>
      <c r="B1646" s="102">
        <v>7.29</v>
      </c>
    </row>
    <row r="1647" spans="1:2">
      <c r="A1647" s="103">
        <v>31517</v>
      </c>
      <c r="B1647" s="102">
        <v>7.34</v>
      </c>
    </row>
    <row r="1648" spans="1:2">
      <c r="A1648" s="103">
        <v>31518</v>
      </c>
      <c r="B1648" s="102">
        <v>7.14</v>
      </c>
    </row>
    <row r="1649" spans="1:2">
      <c r="A1649" s="103">
        <v>31519</v>
      </c>
      <c r="B1649" s="102">
        <v>7.16</v>
      </c>
    </row>
    <row r="1650" spans="1:2">
      <c r="A1650" s="103">
        <v>31520</v>
      </c>
      <c r="B1650" s="102">
        <v>7.19</v>
      </c>
    </row>
    <row r="1651" spans="1:2">
      <c r="A1651" s="103">
        <v>31523</v>
      </c>
      <c r="B1651" s="102">
        <v>7.16</v>
      </c>
    </row>
    <row r="1652" spans="1:2">
      <c r="A1652" s="103">
        <v>31524</v>
      </c>
      <c r="B1652" s="102">
        <v>7.28</v>
      </c>
    </row>
    <row r="1653" spans="1:2">
      <c r="A1653" s="103">
        <v>31525</v>
      </c>
      <c r="B1653" s="102">
        <v>7.45</v>
      </c>
    </row>
    <row r="1654" spans="1:2">
      <c r="A1654" s="103">
        <v>31526</v>
      </c>
      <c r="B1654" s="102">
        <v>7.59</v>
      </c>
    </row>
    <row r="1655" spans="1:2">
      <c r="A1655" s="103">
        <v>31527</v>
      </c>
      <c r="B1655" s="102">
        <v>7.61</v>
      </c>
    </row>
    <row r="1656" spans="1:2">
      <c r="A1656" s="103">
        <v>31530</v>
      </c>
      <c r="B1656" s="102">
        <v>7.54</v>
      </c>
    </row>
    <row r="1657" spans="1:2">
      <c r="A1657" s="103">
        <v>31531</v>
      </c>
      <c r="B1657" s="102">
        <v>7.45</v>
      </c>
    </row>
    <row r="1658" spans="1:2">
      <c r="A1658" s="103">
        <v>31532</v>
      </c>
      <c r="B1658" s="102">
        <v>7.47</v>
      </c>
    </row>
    <row r="1659" spans="1:2">
      <c r="A1659" s="103">
        <v>31533</v>
      </c>
      <c r="B1659" s="102">
        <v>7.54</v>
      </c>
    </row>
    <row r="1660" spans="1:2">
      <c r="A1660" s="103">
        <v>31534</v>
      </c>
      <c r="B1660" s="102">
        <v>7.62</v>
      </c>
    </row>
    <row r="1661" spans="1:2">
      <c r="A1661" s="103">
        <v>31537</v>
      </c>
      <c r="B1661" s="102">
        <v>7.49</v>
      </c>
    </row>
    <row r="1662" spans="1:2">
      <c r="A1662" s="103">
        <v>31538</v>
      </c>
      <c r="B1662" s="102">
        <v>7.5</v>
      </c>
    </row>
    <row r="1663" spans="1:2">
      <c r="A1663" s="103">
        <v>31539</v>
      </c>
      <c r="B1663" s="102">
        <v>7.53</v>
      </c>
    </row>
    <row r="1664" spans="1:2">
      <c r="A1664" s="103">
        <v>31540</v>
      </c>
      <c r="B1664" s="102">
        <v>7.36</v>
      </c>
    </row>
    <row r="1665" spans="1:2">
      <c r="A1665" s="103">
        <v>31541</v>
      </c>
      <c r="B1665" s="102">
        <v>7.37</v>
      </c>
    </row>
    <row r="1666" spans="1:2">
      <c r="A1666" s="103">
        <v>31544</v>
      </c>
      <c r="B1666" s="102">
        <v>7.41</v>
      </c>
    </row>
    <row r="1667" spans="1:2">
      <c r="A1667" s="103">
        <v>31545</v>
      </c>
      <c r="B1667" s="102">
        <v>7.42</v>
      </c>
    </row>
    <row r="1668" spans="1:2">
      <c r="A1668" s="103">
        <v>31546</v>
      </c>
      <c r="B1668" s="102">
        <v>7.43</v>
      </c>
    </row>
    <row r="1669" spans="1:2">
      <c r="A1669" s="103">
        <v>31547</v>
      </c>
      <c r="B1669" s="102">
        <v>7.5</v>
      </c>
    </row>
    <row r="1670" spans="1:2">
      <c r="A1670" s="103">
        <v>31548</v>
      </c>
      <c r="B1670" s="102">
        <v>7.64</v>
      </c>
    </row>
    <row r="1671" spans="1:2">
      <c r="A1671" s="103">
        <v>31551</v>
      </c>
      <c r="B1671" s="102">
        <v>7.68</v>
      </c>
    </row>
    <row r="1672" spans="1:2">
      <c r="A1672" s="103">
        <v>31552</v>
      </c>
      <c r="B1672" s="102">
        <v>7.58</v>
      </c>
    </row>
    <row r="1673" spans="1:2">
      <c r="A1673" s="103">
        <v>31553</v>
      </c>
      <c r="B1673" s="102">
        <v>7.58</v>
      </c>
    </row>
    <row r="1674" spans="1:2">
      <c r="A1674" s="103">
        <v>31554</v>
      </c>
      <c r="B1674" s="102">
        <v>7.5</v>
      </c>
    </row>
    <row r="1675" spans="1:2">
      <c r="A1675" s="103">
        <v>31555</v>
      </c>
      <c r="B1675" s="102">
        <v>7.45</v>
      </c>
    </row>
    <row r="1676" spans="1:2">
      <c r="A1676" s="103">
        <v>31558</v>
      </c>
      <c r="B1676" s="102" t="e">
        <f>NA()</f>
        <v>#N/A</v>
      </c>
    </row>
    <row r="1677" spans="1:2">
      <c r="A1677" s="103">
        <v>31559</v>
      </c>
      <c r="B1677" s="102">
        <v>7.41</v>
      </c>
    </row>
    <row r="1678" spans="1:2">
      <c r="A1678" s="103">
        <v>31560</v>
      </c>
      <c r="B1678" s="102">
        <v>7.45</v>
      </c>
    </row>
    <row r="1679" spans="1:2">
      <c r="A1679" s="103">
        <v>31561</v>
      </c>
      <c r="B1679" s="102">
        <v>7.66</v>
      </c>
    </row>
    <row r="1680" spans="1:2">
      <c r="A1680" s="103">
        <v>31562</v>
      </c>
      <c r="B1680" s="102">
        <v>7.74</v>
      </c>
    </row>
    <row r="1681" spans="1:2">
      <c r="A1681" s="103">
        <v>31565</v>
      </c>
      <c r="B1681" s="102">
        <v>7.91</v>
      </c>
    </row>
    <row r="1682" spans="1:2">
      <c r="A1682" s="103">
        <v>31566</v>
      </c>
      <c r="B1682" s="102">
        <v>7.81</v>
      </c>
    </row>
    <row r="1683" spans="1:2">
      <c r="A1683" s="103">
        <v>31567</v>
      </c>
      <c r="B1683" s="102">
        <v>7.93</v>
      </c>
    </row>
    <row r="1684" spans="1:2">
      <c r="A1684" s="103">
        <v>31568</v>
      </c>
      <c r="B1684" s="102">
        <v>7.9</v>
      </c>
    </row>
    <row r="1685" spans="1:2">
      <c r="A1685" s="103">
        <v>31569</v>
      </c>
      <c r="B1685" s="102">
        <v>7.65</v>
      </c>
    </row>
    <row r="1686" spans="1:2">
      <c r="A1686" s="103">
        <v>31572</v>
      </c>
      <c r="B1686" s="102">
        <v>7.79</v>
      </c>
    </row>
    <row r="1687" spans="1:2">
      <c r="A1687" s="103">
        <v>31573</v>
      </c>
      <c r="B1687" s="102">
        <v>7.78</v>
      </c>
    </row>
    <row r="1688" spans="1:2">
      <c r="A1688" s="103">
        <v>31574</v>
      </c>
      <c r="B1688" s="102">
        <v>7.7</v>
      </c>
    </row>
    <row r="1689" spans="1:2">
      <c r="A1689" s="103">
        <v>31575</v>
      </c>
      <c r="B1689" s="102">
        <v>7.7</v>
      </c>
    </row>
    <row r="1690" spans="1:2">
      <c r="A1690" s="103">
        <v>31576</v>
      </c>
      <c r="B1690" s="102">
        <v>7.52</v>
      </c>
    </row>
    <row r="1691" spans="1:2">
      <c r="A1691" s="103">
        <v>31579</v>
      </c>
      <c r="B1691" s="102">
        <v>7.43</v>
      </c>
    </row>
    <row r="1692" spans="1:2">
      <c r="A1692" s="103">
        <v>31580</v>
      </c>
      <c r="B1692" s="102">
        <v>7.43</v>
      </c>
    </row>
    <row r="1693" spans="1:2">
      <c r="A1693" s="103">
        <v>31581</v>
      </c>
      <c r="B1693" s="102">
        <v>7.44</v>
      </c>
    </row>
    <row r="1694" spans="1:2">
      <c r="A1694" s="103">
        <v>31582</v>
      </c>
      <c r="B1694" s="102">
        <v>7.52</v>
      </c>
    </row>
    <row r="1695" spans="1:2">
      <c r="A1695" s="103">
        <v>31583</v>
      </c>
      <c r="B1695" s="102">
        <v>7.47</v>
      </c>
    </row>
    <row r="1696" spans="1:2">
      <c r="A1696" s="103">
        <v>31586</v>
      </c>
      <c r="B1696" s="102">
        <v>7.43</v>
      </c>
    </row>
    <row r="1697" spans="1:2">
      <c r="A1697" s="103">
        <v>31587</v>
      </c>
      <c r="B1697" s="102">
        <v>7.39</v>
      </c>
    </row>
    <row r="1698" spans="1:2">
      <c r="A1698" s="103">
        <v>31588</v>
      </c>
      <c r="B1698" s="102">
        <v>7.36</v>
      </c>
    </row>
    <row r="1699" spans="1:2">
      <c r="A1699" s="103">
        <v>31589</v>
      </c>
      <c r="B1699" s="102">
        <v>7.35</v>
      </c>
    </row>
    <row r="1700" spans="1:2">
      <c r="A1700" s="103">
        <v>31590</v>
      </c>
      <c r="B1700" s="102">
        <v>7.29</v>
      </c>
    </row>
    <row r="1701" spans="1:2">
      <c r="A1701" s="103">
        <v>31593</v>
      </c>
      <c r="B1701" s="102">
        <v>7.24</v>
      </c>
    </row>
    <row r="1702" spans="1:2">
      <c r="A1702" s="103">
        <v>31594</v>
      </c>
      <c r="B1702" s="102">
        <v>7.21</v>
      </c>
    </row>
    <row r="1703" spans="1:2">
      <c r="A1703" s="103">
        <v>31595</v>
      </c>
      <c r="B1703" s="102">
        <v>7.22</v>
      </c>
    </row>
    <row r="1704" spans="1:2">
      <c r="A1704" s="103">
        <v>31596</v>
      </c>
      <c r="B1704" s="102">
        <v>7.18</v>
      </c>
    </row>
    <row r="1705" spans="1:2">
      <c r="A1705" s="103">
        <v>31597</v>
      </c>
      <c r="B1705" s="102" t="e">
        <f>NA()</f>
        <v>#N/A</v>
      </c>
    </row>
    <row r="1706" spans="1:2">
      <c r="A1706" s="103">
        <v>31600</v>
      </c>
      <c r="B1706" s="102">
        <v>7.16</v>
      </c>
    </row>
    <row r="1707" spans="1:2">
      <c r="A1707" s="103">
        <v>31601</v>
      </c>
      <c r="B1707" s="102">
        <v>7.23</v>
      </c>
    </row>
    <row r="1708" spans="1:2">
      <c r="A1708" s="103">
        <v>31602</v>
      </c>
      <c r="B1708" s="102">
        <v>7.15</v>
      </c>
    </row>
    <row r="1709" spans="1:2">
      <c r="A1709" s="103">
        <v>31603</v>
      </c>
      <c r="B1709" s="102">
        <v>7.16</v>
      </c>
    </row>
    <row r="1710" spans="1:2">
      <c r="A1710" s="103">
        <v>31604</v>
      </c>
      <c r="B1710" s="102">
        <v>7.19</v>
      </c>
    </row>
    <row r="1711" spans="1:2">
      <c r="A1711" s="103">
        <v>31607</v>
      </c>
      <c r="B1711" s="102">
        <v>7.14</v>
      </c>
    </row>
    <row r="1712" spans="1:2">
      <c r="A1712" s="103">
        <v>31608</v>
      </c>
      <c r="B1712" s="102">
        <v>7.12</v>
      </c>
    </row>
    <row r="1713" spans="1:2">
      <c r="A1713" s="103">
        <v>31609</v>
      </c>
      <c r="B1713" s="102">
        <v>7.17</v>
      </c>
    </row>
    <row r="1714" spans="1:2">
      <c r="A1714" s="103">
        <v>31610</v>
      </c>
      <c r="B1714" s="102">
        <v>7.2</v>
      </c>
    </row>
    <row r="1715" spans="1:2">
      <c r="A1715" s="103">
        <v>31611</v>
      </c>
      <c r="B1715" s="102">
        <v>7.19</v>
      </c>
    </row>
    <row r="1716" spans="1:2">
      <c r="A1716" s="103">
        <v>31614</v>
      </c>
      <c r="B1716" s="102">
        <v>7.17</v>
      </c>
    </row>
    <row r="1717" spans="1:2">
      <c r="A1717" s="103">
        <v>31615</v>
      </c>
      <c r="B1717" s="102">
        <v>7.27</v>
      </c>
    </row>
    <row r="1718" spans="1:2">
      <c r="A1718" s="103">
        <v>31616</v>
      </c>
      <c r="B1718" s="102">
        <v>7.36</v>
      </c>
    </row>
    <row r="1719" spans="1:2">
      <c r="A1719" s="103">
        <v>31617</v>
      </c>
      <c r="B1719" s="102">
        <v>7.41</v>
      </c>
    </row>
    <row r="1720" spans="1:2">
      <c r="A1720" s="103">
        <v>31618</v>
      </c>
      <c r="B1720" s="102">
        <v>7.4</v>
      </c>
    </row>
    <row r="1721" spans="1:2">
      <c r="A1721" s="103">
        <v>31621</v>
      </c>
      <c r="B1721" s="102">
        <v>7.59</v>
      </c>
    </row>
    <row r="1722" spans="1:2">
      <c r="A1722" s="103">
        <v>31622</v>
      </c>
      <c r="B1722" s="102">
        <v>7.5</v>
      </c>
    </row>
    <row r="1723" spans="1:2">
      <c r="A1723" s="103">
        <v>31623</v>
      </c>
      <c r="B1723" s="102">
        <v>7.51</v>
      </c>
    </row>
    <row r="1724" spans="1:2">
      <c r="A1724" s="103">
        <v>31624</v>
      </c>
      <c r="B1724" s="102">
        <v>7.46</v>
      </c>
    </row>
    <row r="1725" spans="1:2">
      <c r="A1725" s="103">
        <v>31625</v>
      </c>
      <c r="B1725" s="102">
        <v>7.46</v>
      </c>
    </row>
    <row r="1726" spans="1:2">
      <c r="A1726" s="103">
        <v>31628</v>
      </c>
      <c r="B1726" s="102">
        <v>7.46</v>
      </c>
    </row>
    <row r="1727" spans="1:2">
      <c r="A1727" s="103">
        <v>31629</v>
      </c>
      <c r="B1727" s="102">
        <v>7.54</v>
      </c>
    </row>
    <row r="1728" spans="1:2">
      <c r="A1728" s="103">
        <v>31630</v>
      </c>
      <c r="B1728" s="102">
        <v>7.57</v>
      </c>
    </row>
    <row r="1729" spans="1:2">
      <c r="A1729" s="103">
        <v>31631</v>
      </c>
      <c r="B1729" s="102">
        <v>7.56</v>
      </c>
    </row>
    <row r="1730" spans="1:2">
      <c r="A1730" s="103">
        <v>31632</v>
      </c>
      <c r="B1730" s="102">
        <v>7.41</v>
      </c>
    </row>
    <row r="1731" spans="1:2">
      <c r="A1731" s="103">
        <v>31635</v>
      </c>
      <c r="B1731" s="102">
        <v>7.35</v>
      </c>
    </row>
    <row r="1732" spans="1:2">
      <c r="A1732" s="103">
        <v>31636</v>
      </c>
      <c r="B1732" s="102">
        <v>7.34</v>
      </c>
    </row>
    <row r="1733" spans="1:2">
      <c r="A1733" s="103">
        <v>31637</v>
      </c>
      <c r="B1733" s="102">
        <v>7.28</v>
      </c>
    </row>
    <row r="1734" spans="1:2">
      <c r="A1734" s="103">
        <v>31638</v>
      </c>
      <c r="B1734" s="102">
        <v>7.29</v>
      </c>
    </row>
    <row r="1735" spans="1:2">
      <c r="A1735" s="103">
        <v>31639</v>
      </c>
      <c r="B1735" s="102">
        <v>7.29</v>
      </c>
    </row>
    <row r="1736" spans="1:2">
      <c r="A1736" s="103">
        <v>31642</v>
      </c>
      <c r="B1736" s="102">
        <v>7.28</v>
      </c>
    </row>
    <row r="1737" spans="1:2">
      <c r="A1737" s="103">
        <v>31643</v>
      </c>
      <c r="B1737" s="102">
        <v>7.19</v>
      </c>
    </row>
    <row r="1738" spans="1:2">
      <c r="A1738" s="103">
        <v>31644</v>
      </c>
      <c r="B1738" s="102">
        <v>7.17</v>
      </c>
    </row>
    <row r="1739" spans="1:2">
      <c r="A1739" s="103">
        <v>31645</v>
      </c>
      <c r="B1739" s="102">
        <v>7.19</v>
      </c>
    </row>
    <row r="1740" spans="1:2">
      <c r="A1740" s="103">
        <v>31646</v>
      </c>
      <c r="B1740" s="102">
        <v>7.27</v>
      </c>
    </row>
    <row r="1741" spans="1:2">
      <c r="A1741" s="103">
        <v>31649</v>
      </c>
      <c r="B1741" s="102">
        <v>7.25</v>
      </c>
    </row>
    <row r="1742" spans="1:2">
      <c r="A1742" s="103">
        <v>31650</v>
      </c>
      <c r="B1742" s="102">
        <v>7.2</v>
      </c>
    </row>
    <row r="1743" spans="1:2">
      <c r="A1743" s="103">
        <v>31651</v>
      </c>
      <c r="B1743" s="102">
        <v>7.28</v>
      </c>
    </row>
    <row r="1744" spans="1:2">
      <c r="A1744" s="103">
        <v>31652</v>
      </c>
      <c r="B1744" s="102">
        <v>7.26</v>
      </c>
    </row>
    <row r="1745" spans="1:2">
      <c r="A1745" s="103">
        <v>31653</v>
      </c>
      <c r="B1745" s="102">
        <v>7.21</v>
      </c>
    </row>
    <row r="1746" spans="1:2">
      <c r="A1746" s="103">
        <v>31656</v>
      </c>
      <c r="B1746" s="102" t="e">
        <f>NA()</f>
        <v>#N/A</v>
      </c>
    </row>
    <row r="1747" spans="1:2">
      <c r="A1747" s="103">
        <v>31657</v>
      </c>
      <c r="B1747" s="102">
        <v>7.23</v>
      </c>
    </row>
    <row r="1748" spans="1:2">
      <c r="A1748" s="103">
        <v>31658</v>
      </c>
      <c r="B1748" s="102">
        <v>7.43</v>
      </c>
    </row>
    <row r="1749" spans="1:2">
      <c r="A1749" s="103">
        <v>31659</v>
      </c>
      <c r="B1749" s="102">
        <v>7.4</v>
      </c>
    </row>
    <row r="1750" spans="1:2">
      <c r="A1750" s="103">
        <v>31660</v>
      </c>
      <c r="B1750" s="102">
        <v>7.54</v>
      </c>
    </row>
    <row r="1751" spans="1:2">
      <c r="A1751" s="103">
        <v>31663</v>
      </c>
      <c r="B1751" s="102">
        <v>7.59</v>
      </c>
    </row>
    <row r="1752" spans="1:2">
      <c r="A1752" s="103">
        <v>31664</v>
      </c>
      <c r="B1752" s="102">
        <v>7.53</v>
      </c>
    </row>
    <row r="1753" spans="1:2">
      <c r="A1753" s="103">
        <v>31665</v>
      </c>
      <c r="B1753" s="102">
        <v>7.54</v>
      </c>
    </row>
    <row r="1754" spans="1:2">
      <c r="A1754" s="103">
        <v>31666</v>
      </c>
      <c r="B1754" s="102">
        <v>7.74</v>
      </c>
    </row>
    <row r="1755" spans="1:2">
      <c r="A1755" s="103">
        <v>31667</v>
      </c>
      <c r="B1755" s="102">
        <v>7.74</v>
      </c>
    </row>
    <row r="1756" spans="1:2">
      <c r="A1756" s="103">
        <v>31670</v>
      </c>
      <c r="B1756" s="102">
        <v>7.66</v>
      </c>
    </row>
    <row r="1757" spans="1:2">
      <c r="A1757" s="103">
        <v>31671</v>
      </c>
      <c r="B1757" s="102">
        <v>7.67</v>
      </c>
    </row>
    <row r="1758" spans="1:2">
      <c r="A1758" s="103">
        <v>31672</v>
      </c>
      <c r="B1758" s="102">
        <v>7.64</v>
      </c>
    </row>
    <row r="1759" spans="1:2">
      <c r="A1759" s="103">
        <v>31673</v>
      </c>
      <c r="B1759" s="102">
        <v>7.74</v>
      </c>
    </row>
    <row r="1760" spans="1:2">
      <c r="A1760" s="103">
        <v>31674</v>
      </c>
      <c r="B1760" s="102">
        <v>7.83</v>
      </c>
    </row>
    <row r="1761" spans="1:2">
      <c r="A1761" s="103">
        <v>31677</v>
      </c>
      <c r="B1761" s="102">
        <v>7.79</v>
      </c>
    </row>
    <row r="1762" spans="1:2">
      <c r="A1762" s="103">
        <v>31678</v>
      </c>
      <c r="B1762" s="102">
        <v>7.76</v>
      </c>
    </row>
    <row r="1763" spans="1:2">
      <c r="A1763" s="103">
        <v>31679</v>
      </c>
      <c r="B1763" s="102">
        <v>7.64</v>
      </c>
    </row>
    <row r="1764" spans="1:2">
      <c r="A1764" s="103">
        <v>31680</v>
      </c>
      <c r="B1764" s="102">
        <v>7.64</v>
      </c>
    </row>
    <row r="1765" spans="1:2">
      <c r="A1765" s="103">
        <v>31681</v>
      </c>
      <c r="B1765" s="102">
        <v>7.63</v>
      </c>
    </row>
    <row r="1766" spans="1:2">
      <c r="A1766" s="103">
        <v>31684</v>
      </c>
      <c r="B1766" s="102">
        <v>7.69</v>
      </c>
    </row>
    <row r="1767" spans="1:2">
      <c r="A1767" s="103">
        <v>31685</v>
      </c>
      <c r="B1767" s="102">
        <v>7.6</v>
      </c>
    </row>
    <row r="1768" spans="1:2">
      <c r="A1768" s="103">
        <v>31686</v>
      </c>
      <c r="B1768" s="102">
        <v>7.57</v>
      </c>
    </row>
    <row r="1769" spans="1:2">
      <c r="A1769" s="103">
        <v>31687</v>
      </c>
      <c r="B1769" s="102">
        <v>7.61</v>
      </c>
    </row>
    <row r="1770" spans="1:2">
      <c r="A1770" s="103">
        <v>31688</v>
      </c>
      <c r="B1770" s="102">
        <v>7.53</v>
      </c>
    </row>
    <row r="1771" spans="1:2">
      <c r="A1771" s="103">
        <v>31691</v>
      </c>
      <c r="B1771" s="102">
        <v>7.53</v>
      </c>
    </row>
    <row r="1772" spans="1:2">
      <c r="A1772" s="103">
        <v>31692</v>
      </c>
      <c r="B1772" s="102">
        <v>7.54</v>
      </c>
    </row>
    <row r="1773" spans="1:2">
      <c r="A1773" s="103">
        <v>31693</v>
      </c>
      <c r="B1773" s="102">
        <v>7.6</v>
      </c>
    </row>
    <row r="1774" spans="1:2">
      <c r="A1774" s="103">
        <v>31694</v>
      </c>
      <c r="B1774" s="102">
        <v>7.63</v>
      </c>
    </row>
    <row r="1775" spans="1:2">
      <c r="A1775" s="103">
        <v>31695</v>
      </c>
      <c r="B1775" s="102">
        <v>7.66</v>
      </c>
    </row>
    <row r="1776" spans="1:2">
      <c r="A1776" s="103">
        <v>31698</v>
      </c>
      <c r="B1776" s="102" t="e">
        <f>NA()</f>
        <v>#N/A</v>
      </c>
    </row>
    <row r="1777" spans="1:2">
      <c r="A1777" s="103">
        <v>31699</v>
      </c>
      <c r="B1777" s="102">
        <v>7.79</v>
      </c>
    </row>
    <row r="1778" spans="1:2">
      <c r="A1778" s="103">
        <v>31700</v>
      </c>
      <c r="B1778" s="102">
        <v>7.78</v>
      </c>
    </row>
    <row r="1779" spans="1:2">
      <c r="A1779" s="103">
        <v>31701</v>
      </c>
      <c r="B1779" s="102">
        <v>7.81</v>
      </c>
    </row>
    <row r="1780" spans="1:2">
      <c r="A1780" s="103">
        <v>31702</v>
      </c>
      <c r="B1780" s="102">
        <v>7.84</v>
      </c>
    </row>
    <row r="1781" spans="1:2">
      <c r="A1781" s="103">
        <v>31705</v>
      </c>
      <c r="B1781" s="102">
        <v>7.92</v>
      </c>
    </row>
    <row r="1782" spans="1:2">
      <c r="A1782" s="103">
        <v>31706</v>
      </c>
      <c r="B1782" s="102">
        <v>7.84</v>
      </c>
    </row>
    <row r="1783" spans="1:2">
      <c r="A1783" s="103">
        <v>31707</v>
      </c>
      <c r="B1783" s="102">
        <v>7.78</v>
      </c>
    </row>
    <row r="1784" spans="1:2">
      <c r="A1784" s="103">
        <v>31708</v>
      </c>
      <c r="B1784" s="102">
        <v>7.72</v>
      </c>
    </row>
    <row r="1785" spans="1:2">
      <c r="A1785" s="103">
        <v>31709</v>
      </c>
      <c r="B1785" s="102">
        <v>7.76</v>
      </c>
    </row>
    <row r="1786" spans="1:2">
      <c r="A1786" s="103">
        <v>31712</v>
      </c>
      <c r="B1786" s="102">
        <v>7.71</v>
      </c>
    </row>
    <row r="1787" spans="1:2">
      <c r="A1787" s="103">
        <v>31713</v>
      </c>
      <c r="B1787" s="102">
        <v>7.75</v>
      </c>
    </row>
    <row r="1788" spans="1:2">
      <c r="A1788" s="103">
        <v>31714</v>
      </c>
      <c r="B1788" s="102">
        <v>7.71</v>
      </c>
    </row>
    <row r="1789" spans="1:2">
      <c r="A1789" s="103">
        <v>31715</v>
      </c>
      <c r="B1789" s="102">
        <v>7.61</v>
      </c>
    </row>
    <row r="1790" spans="1:2">
      <c r="A1790" s="103">
        <v>31716</v>
      </c>
      <c r="B1790" s="102">
        <v>7.61</v>
      </c>
    </row>
    <row r="1791" spans="1:2">
      <c r="A1791" s="103">
        <v>31719</v>
      </c>
      <c r="B1791" s="102">
        <v>7.57</v>
      </c>
    </row>
    <row r="1792" spans="1:2">
      <c r="A1792" s="103">
        <v>31720</v>
      </c>
      <c r="B1792" s="102">
        <v>7.59</v>
      </c>
    </row>
    <row r="1793" spans="1:2">
      <c r="A1793" s="103">
        <v>31721</v>
      </c>
      <c r="B1793" s="102">
        <v>7.58</v>
      </c>
    </row>
    <row r="1794" spans="1:2">
      <c r="A1794" s="103">
        <v>31722</v>
      </c>
      <c r="B1794" s="102">
        <v>7.55</v>
      </c>
    </row>
    <row r="1795" spans="1:2">
      <c r="A1795" s="103">
        <v>31723</v>
      </c>
      <c r="B1795" s="102">
        <v>7.63</v>
      </c>
    </row>
    <row r="1796" spans="1:2">
      <c r="A1796" s="103">
        <v>31726</v>
      </c>
      <c r="B1796" s="102">
        <v>7.64</v>
      </c>
    </row>
    <row r="1797" spans="1:2">
      <c r="A1797" s="103">
        <v>31727</v>
      </c>
      <c r="B1797" s="102" t="e">
        <f>NA()</f>
        <v>#N/A</v>
      </c>
    </row>
    <row r="1798" spans="1:2">
      <c r="A1798" s="103">
        <v>31728</v>
      </c>
      <c r="B1798" s="102">
        <v>7.59</v>
      </c>
    </row>
    <row r="1799" spans="1:2">
      <c r="A1799" s="103">
        <v>31729</v>
      </c>
      <c r="B1799" s="102">
        <v>7.59</v>
      </c>
    </row>
    <row r="1800" spans="1:2">
      <c r="A1800" s="103">
        <v>31730</v>
      </c>
      <c r="B1800" s="102">
        <v>7.53</v>
      </c>
    </row>
    <row r="1801" spans="1:2">
      <c r="A1801" s="103">
        <v>31733</v>
      </c>
      <c r="B1801" s="102">
        <v>7.48</v>
      </c>
    </row>
    <row r="1802" spans="1:2">
      <c r="A1802" s="103">
        <v>31734</v>
      </c>
      <c r="B1802" s="102">
        <v>7.52</v>
      </c>
    </row>
    <row r="1803" spans="1:2">
      <c r="A1803" s="103">
        <v>31735</v>
      </c>
      <c r="B1803" s="102">
        <v>7.44</v>
      </c>
    </row>
    <row r="1804" spans="1:2">
      <c r="A1804" s="103">
        <v>31736</v>
      </c>
      <c r="B1804" s="102">
        <v>7.45</v>
      </c>
    </row>
    <row r="1805" spans="1:2">
      <c r="A1805" s="103">
        <v>31737</v>
      </c>
      <c r="B1805" s="102">
        <v>7.44</v>
      </c>
    </row>
    <row r="1806" spans="1:2">
      <c r="A1806" s="103">
        <v>31740</v>
      </c>
      <c r="B1806" s="102">
        <v>7.4</v>
      </c>
    </row>
    <row r="1807" spans="1:2">
      <c r="A1807" s="103">
        <v>31741</v>
      </c>
      <c r="B1807" s="102">
        <v>7.44</v>
      </c>
    </row>
    <row r="1808" spans="1:2">
      <c r="A1808" s="103">
        <v>31742</v>
      </c>
      <c r="B1808" s="102">
        <v>7.42</v>
      </c>
    </row>
    <row r="1809" spans="1:2">
      <c r="A1809" s="103">
        <v>31743</v>
      </c>
      <c r="B1809" s="102" t="e">
        <f>NA()</f>
        <v>#N/A</v>
      </c>
    </row>
    <row r="1810" spans="1:2">
      <c r="A1810" s="103">
        <v>31744</v>
      </c>
      <c r="B1810" s="102">
        <v>7.41</v>
      </c>
    </row>
    <row r="1811" spans="1:2">
      <c r="A1811" s="103">
        <v>31747</v>
      </c>
      <c r="B1811" s="102">
        <v>7.42</v>
      </c>
    </row>
    <row r="1812" spans="1:2">
      <c r="A1812" s="103">
        <v>31748</v>
      </c>
      <c r="B1812" s="102">
        <v>7.34</v>
      </c>
    </row>
    <row r="1813" spans="1:2">
      <c r="A1813" s="103">
        <v>31749</v>
      </c>
      <c r="B1813" s="102">
        <v>7.31</v>
      </c>
    </row>
    <row r="1814" spans="1:2">
      <c r="A1814" s="103">
        <v>31750</v>
      </c>
      <c r="B1814" s="102">
        <v>7.29</v>
      </c>
    </row>
    <row r="1815" spans="1:2">
      <c r="A1815" s="103">
        <v>31751</v>
      </c>
      <c r="B1815" s="102">
        <v>7.38</v>
      </c>
    </row>
    <row r="1816" spans="1:2">
      <c r="A1816" s="103">
        <v>31754</v>
      </c>
      <c r="B1816" s="102">
        <v>7.34</v>
      </c>
    </row>
    <row r="1817" spans="1:2">
      <c r="A1817" s="103">
        <v>31755</v>
      </c>
      <c r="B1817" s="102">
        <v>7.33</v>
      </c>
    </row>
    <row r="1818" spans="1:2">
      <c r="A1818" s="103">
        <v>31756</v>
      </c>
      <c r="B1818" s="102">
        <v>7.32</v>
      </c>
    </row>
    <row r="1819" spans="1:2">
      <c r="A1819" s="103">
        <v>31757</v>
      </c>
      <c r="B1819" s="102">
        <v>7.38</v>
      </c>
    </row>
    <row r="1820" spans="1:2">
      <c r="A1820" s="103">
        <v>31758</v>
      </c>
      <c r="B1820" s="102">
        <v>7.39</v>
      </c>
    </row>
    <row r="1821" spans="1:2">
      <c r="A1821" s="103">
        <v>31761</v>
      </c>
      <c r="B1821" s="102">
        <v>7.41</v>
      </c>
    </row>
    <row r="1822" spans="1:2">
      <c r="A1822" s="103">
        <v>31762</v>
      </c>
      <c r="B1822" s="102">
        <v>7.39</v>
      </c>
    </row>
    <row r="1823" spans="1:2">
      <c r="A1823" s="103">
        <v>31763</v>
      </c>
      <c r="B1823" s="102">
        <v>7.39</v>
      </c>
    </row>
    <row r="1824" spans="1:2">
      <c r="A1824" s="103">
        <v>31764</v>
      </c>
      <c r="B1824" s="102">
        <v>7.38</v>
      </c>
    </row>
    <row r="1825" spans="1:2">
      <c r="A1825" s="103">
        <v>31765</v>
      </c>
      <c r="B1825" s="102">
        <v>7.36</v>
      </c>
    </row>
    <row r="1826" spans="1:2">
      <c r="A1826" s="103">
        <v>31768</v>
      </c>
      <c r="B1826" s="102">
        <v>7.36</v>
      </c>
    </row>
    <row r="1827" spans="1:2">
      <c r="A1827" s="103">
        <v>31769</v>
      </c>
      <c r="B1827" s="102">
        <v>7.34</v>
      </c>
    </row>
    <row r="1828" spans="1:2">
      <c r="A1828" s="103">
        <v>31770</v>
      </c>
      <c r="B1828" s="102">
        <v>7.34</v>
      </c>
    </row>
    <row r="1829" spans="1:2">
      <c r="A1829" s="103">
        <v>31771</v>
      </c>
      <c r="B1829" s="102" t="e">
        <f>NA()</f>
        <v>#N/A</v>
      </c>
    </row>
    <row r="1830" spans="1:2">
      <c r="A1830" s="103">
        <v>31772</v>
      </c>
      <c r="B1830" s="102">
        <v>7.34</v>
      </c>
    </row>
    <row r="1831" spans="1:2">
      <c r="A1831" s="103">
        <v>31775</v>
      </c>
      <c r="B1831" s="102">
        <v>7.41</v>
      </c>
    </row>
    <row r="1832" spans="1:2">
      <c r="A1832" s="103">
        <v>31776</v>
      </c>
      <c r="B1832" s="102">
        <v>7.46</v>
      </c>
    </row>
    <row r="1833" spans="1:2">
      <c r="A1833" s="103">
        <v>31777</v>
      </c>
      <c r="B1833" s="102">
        <v>7.49</v>
      </c>
    </row>
    <row r="1834" spans="1:2">
      <c r="A1834" s="103">
        <v>31778</v>
      </c>
      <c r="B1834" s="102" t="e">
        <f>NA()</f>
        <v>#N/A</v>
      </c>
    </row>
    <row r="1835" spans="1:2">
      <c r="A1835" s="103">
        <v>31779</v>
      </c>
      <c r="B1835" s="102">
        <v>7.44</v>
      </c>
    </row>
    <row r="1836" spans="1:2">
      <c r="A1836" s="103">
        <v>31782</v>
      </c>
      <c r="B1836" s="102">
        <v>7.35</v>
      </c>
    </row>
    <row r="1837" spans="1:2">
      <c r="A1837" s="103">
        <v>31783</v>
      </c>
      <c r="B1837" s="102">
        <v>7.36</v>
      </c>
    </row>
    <row r="1838" spans="1:2">
      <c r="A1838" s="103">
        <v>31784</v>
      </c>
      <c r="B1838" s="102">
        <v>7.33</v>
      </c>
    </row>
    <row r="1839" spans="1:2">
      <c r="A1839" s="103">
        <v>31785</v>
      </c>
      <c r="B1839" s="102">
        <v>7.31</v>
      </c>
    </row>
    <row r="1840" spans="1:2">
      <c r="A1840" s="103">
        <v>31786</v>
      </c>
      <c r="B1840" s="102">
        <v>7.29</v>
      </c>
    </row>
    <row r="1841" spans="1:2">
      <c r="A1841" s="103">
        <v>31789</v>
      </c>
      <c r="B1841" s="102">
        <v>7.33</v>
      </c>
    </row>
    <row r="1842" spans="1:2">
      <c r="A1842" s="103">
        <v>31790</v>
      </c>
      <c r="B1842" s="102">
        <v>7.37</v>
      </c>
    </row>
    <row r="1843" spans="1:2">
      <c r="A1843" s="103">
        <v>31791</v>
      </c>
      <c r="B1843" s="102">
        <v>7.41</v>
      </c>
    </row>
    <row r="1844" spans="1:2">
      <c r="A1844" s="103">
        <v>31792</v>
      </c>
      <c r="B1844" s="102">
        <v>7.39</v>
      </c>
    </row>
    <row r="1845" spans="1:2">
      <c r="A1845" s="103">
        <v>31793</v>
      </c>
      <c r="B1845" s="102">
        <v>7.34</v>
      </c>
    </row>
    <row r="1846" spans="1:2">
      <c r="A1846" s="103">
        <v>31796</v>
      </c>
      <c r="B1846" s="102" t="e">
        <f>NA()</f>
        <v>#N/A</v>
      </c>
    </row>
    <row r="1847" spans="1:2">
      <c r="A1847" s="103">
        <v>31797</v>
      </c>
      <c r="B1847" s="102">
        <v>7.32</v>
      </c>
    </row>
    <row r="1848" spans="1:2">
      <c r="A1848" s="103">
        <v>31798</v>
      </c>
      <c r="B1848" s="102">
        <v>7.33</v>
      </c>
    </row>
    <row r="1849" spans="1:2">
      <c r="A1849" s="103">
        <v>31799</v>
      </c>
      <c r="B1849" s="102">
        <v>7.36</v>
      </c>
    </row>
    <row r="1850" spans="1:2">
      <c r="A1850" s="103">
        <v>31800</v>
      </c>
      <c r="B1850" s="102">
        <v>7.42</v>
      </c>
    </row>
    <row r="1851" spans="1:2">
      <c r="A1851" s="103">
        <v>31803</v>
      </c>
      <c r="B1851" s="102">
        <v>7.49</v>
      </c>
    </row>
    <row r="1852" spans="1:2">
      <c r="A1852" s="103">
        <v>31804</v>
      </c>
      <c r="B1852" s="102">
        <v>7.49</v>
      </c>
    </row>
    <row r="1853" spans="1:2">
      <c r="A1853" s="103">
        <v>31805</v>
      </c>
      <c r="B1853" s="102">
        <v>7.46</v>
      </c>
    </row>
    <row r="1854" spans="1:2">
      <c r="A1854" s="103">
        <v>31806</v>
      </c>
      <c r="B1854" s="102">
        <v>7.45</v>
      </c>
    </row>
    <row r="1855" spans="1:2">
      <c r="A1855" s="103">
        <v>31807</v>
      </c>
      <c r="B1855" s="102">
        <v>7.48</v>
      </c>
    </row>
    <row r="1856" spans="1:2">
      <c r="A1856" s="103">
        <v>31810</v>
      </c>
      <c r="B1856" s="102">
        <v>7.52</v>
      </c>
    </row>
    <row r="1857" spans="1:2">
      <c r="A1857" s="103">
        <v>31811</v>
      </c>
      <c r="B1857" s="102">
        <v>7.53</v>
      </c>
    </row>
    <row r="1858" spans="1:2">
      <c r="A1858" s="103">
        <v>31812</v>
      </c>
      <c r="B1858" s="102">
        <v>7.51</v>
      </c>
    </row>
    <row r="1859" spans="1:2">
      <c r="A1859" s="103">
        <v>31813</v>
      </c>
      <c r="B1859" s="102">
        <v>7.47</v>
      </c>
    </row>
    <row r="1860" spans="1:2">
      <c r="A1860" s="103">
        <v>31814</v>
      </c>
      <c r="B1860" s="102">
        <v>7.47</v>
      </c>
    </row>
    <row r="1861" spans="1:2">
      <c r="A1861" s="103">
        <v>31817</v>
      </c>
      <c r="B1861" s="102">
        <v>7.53</v>
      </c>
    </row>
    <row r="1862" spans="1:2">
      <c r="A1862" s="103">
        <v>31818</v>
      </c>
      <c r="B1862" s="102">
        <v>7.61</v>
      </c>
    </row>
    <row r="1863" spans="1:2">
      <c r="A1863" s="103">
        <v>31819</v>
      </c>
      <c r="B1863" s="102">
        <v>7.64</v>
      </c>
    </row>
    <row r="1864" spans="1:2">
      <c r="A1864" s="103">
        <v>31820</v>
      </c>
      <c r="B1864" s="102">
        <v>7.59</v>
      </c>
    </row>
    <row r="1865" spans="1:2">
      <c r="A1865" s="103">
        <v>31821</v>
      </c>
      <c r="B1865" s="102">
        <v>7.57</v>
      </c>
    </row>
    <row r="1866" spans="1:2">
      <c r="A1866" s="103">
        <v>31824</v>
      </c>
      <c r="B1866" s="102" t="e">
        <f>NA()</f>
        <v>#N/A</v>
      </c>
    </row>
    <row r="1867" spans="1:2">
      <c r="A1867" s="103">
        <v>31825</v>
      </c>
      <c r="B1867" s="102">
        <v>7.63</v>
      </c>
    </row>
    <row r="1868" spans="1:2">
      <c r="A1868" s="103">
        <v>31826</v>
      </c>
      <c r="B1868" s="102">
        <v>7.6</v>
      </c>
    </row>
    <row r="1869" spans="1:2">
      <c r="A1869" s="103">
        <v>31827</v>
      </c>
      <c r="B1869" s="102">
        <v>7.55</v>
      </c>
    </row>
    <row r="1870" spans="1:2">
      <c r="A1870" s="103">
        <v>31828</v>
      </c>
      <c r="B1870" s="102">
        <v>7.55</v>
      </c>
    </row>
    <row r="1871" spans="1:2">
      <c r="A1871" s="103">
        <v>31831</v>
      </c>
      <c r="B1871" s="102">
        <v>7.53</v>
      </c>
    </row>
    <row r="1872" spans="1:2">
      <c r="A1872" s="103">
        <v>31832</v>
      </c>
      <c r="B1872" s="102">
        <v>7.48</v>
      </c>
    </row>
    <row r="1873" spans="1:2">
      <c r="A1873" s="103">
        <v>31833</v>
      </c>
      <c r="B1873" s="102">
        <v>7.5</v>
      </c>
    </row>
    <row r="1874" spans="1:2">
      <c r="A1874" s="103">
        <v>31834</v>
      </c>
      <c r="B1874" s="102">
        <v>7.5</v>
      </c>
    </row>
    <row r="1875" spans="1:2">
      <c r="A1875" s="103">
        <v>31835</v>
      </c>
      <c r="B1875" s="102">
        <v>7.48</v>
      </c>
    </row>
    <row r="1876" spans="1:2">
      <c r="A1876" s="103">
        <v>31838</v>
      </c>
      <c r="B1876" s="102">
        <v>7.46</v>
      </c>
    </row>
    <row r="1877" spans="1:2">
      <c r="A1877" s="103">
        <v>31839</v>
      </c>
      <c r="B1877" s="102">
        <v>7.49</v>
      </c>
    </row>
    <row r="1878" spans="1:2">
      <c r="A1878" s="103">
        <v>31840</v>
      </c>
      <c r="B1878" s="102">
        <v>7.44</v>
      </c>
    </row>
    <row r="1879" spans="1:2">
      <c r="A1879" s="103">
        <v>31841</v>
      </c>
      <c r="B1879" s="102">
        <v>7.45</v>
      </c>
    </row>
    <row r="1880" spans="1:2">
      <c r="A1880" s="103">
        <v>31842</v>
      </c>
      <c r="B1880" s="102">
        <v>7.52</v>
      </c>
    </row>
    <row r="1881" spans="1:2">
      <c r="A1881" s="103">
        <v>31845</v>
      </c>
      <c r="B1881" s="102">
        <v>7.53</v>
      </c>
    </row>
    <row r="1882" spans="1:2">
      <c r="A1882" s="103">
        <v>31846</v>
      </c>
      <c r="B1882" s="102">
        <v>7.53</v>
      </c>
    </row>
    <row r="1883" spans="1:2">
      <c r="A1883" s="103">
        <v>31847</v>
      </c>
      <c r="B1883" s="102">
        <v>7.53</v>
      </c>
    </row>
    <row r="1884" spans="1:2">
      <c r="A1884" s="103">
        <v>31848</v>
      </c>
      <c r="B1884" s="102">
        <v>7.52</v>
      </c>
    </row>
    <row r="1885" spans="1:2">
      <c r="A1885" s="103">
        <v>31849</v>
      </c>
      <c r="B1885" s="102">
        <v>7.49</v>
      </c>
    </row>
    <row r="1886" spans="1:2">
      <c r="A1886" s="103">
        <v>31852</v>
      </c>
      <c r="B1886" s="102">
        <v>7.52</v>
      </c>
    </row>
    <row r="1887" spans="1:2">
      <c r="A1887" s="103">
        <v>31853</v>
      </c>
      <c r="B1887" s="102">
        <v>7.51</v>
      </c>
    </row>
    <row r="1888" spans="1:2">
      <c r="A1888" s="103">
        <v>31854</v>
      </c>
      <c r="B1888" s="102">
        <v>7.52</v>
      </c>
    </row>
    <row r="1889" spans="1:2">
      <c r="A1889" s="103">
        <v>31855</v>
      </c>
      <c r="B1889" s="102">
        <v>7.51</v>
      </c>
    </row>
    <row r="1890" spans="1:2">
      <c r="A1890" s="103">
        <v>31856</v>
      </c>
      <c r="B1890" s="102">
        <v>7.53</v>
      </c>
    </row>
    <row r="1891" spans="1:2">
      <c r="A1891" s="103">
        <v>31859</v>
      </c>
      <c r="B1891" s="102">
        <v>7.56</v>
      </c>
    </row>
    <row r="1892" spans="1:2">
      <c r="A1892" s="103">
        <v>31860</v>
      </c>
      <c r="B1892" s="102">
        <v>7.59</v>
      </c>
    </row>
    <row r="1893" spans="1:2">
      <c r="A1893" s="103">
        <v>31861</v>
      </c>
      <c r="B1893" s="102">
        <v>7.58</v>
      </c>
    </row>
    <row r="1894" spans="1:2">
      <c r="A1894" s="103">
        <v>31862</v>
      </c>
      <c r="B1894" s="102">
        <v>7.56</v>
      </c>
    </row>
    <row r="1895" spans="1:2">
      <c r="A1895" s="103">
        <v>31863</v>
      </c>
      <c r="B1895" s="102">
        <v>7.64</v>
      </c>
    </row>
    <row r="1896" spans="1:2">
      <c r="A1896" s="103">
        <v>31866</v>
      </c>
      <c r="B1896" s="102">
        <v>7.84</v>
      </c>
    </row>
    <row r="1897" spans="1:2">
      <c r="A1897" s="103">
        <v>31867</v>
      </c>
      <c r="B1897" s="102">
        <v>7.81</v>
      </c>
    </row>
    <row r="1898" spans="1:2">
      <c r="A1898" s="103">
        <v>31868</v>
      </c>
      <c r="B1898" s="102">
        <v>7.89</v>
      </c>
    </row>
    <row r="1899" spans="1:2">
      <c r="A1899" s="103">
        <v>31869</v>
      </c>
      <c r="B1899" s="102">
        <v>7.9</v>
      </c>
    </row>
    <row r="1900" spans="1:2">
      <c r="A1900" s="103">
        <v>31870</v>
      </c>
      <c r="B1900" s="102">
        <v>7.89</v>
      </c>
    </row>
    <row r="1901" spans="1:2">
      <c r="A1901" s="103">
        <v>31873</v>
      </c>
      <c r="B1901" s="102">
        <v>7.84</v>
      </c>
    </row>
    <row r="1902" spans="1:2">
      <c r="A1902" s="103">
        <v>31874</v>
      </c>
      <c r="B1902" s="102">
        <v>7.92</v>
      </c>
    </row>
    <row r="1903" spans="1:2">
      <c r="A1903" s="103">
        <v>31875</v>
      </c>
      <c r="B1903" s="102">
        <v>7.9</v>
      </c>
    </row>
    <row r="1904" spans="1:2">
      <c r="A1904" s="103">
        <v>31876</v>
      </c>
      <c r="B1904" s="102">
        <v>8.06</v>
      </c>
    </row>
    <row r="1905" spans="1:2">
      <c r="A1905" s="103">
        <v>31877</v>
      </c>
      <c r="B1905" s="102">
        <v>8.19</v>
      </c>
    </row>
    <row r="1906" spans="1:2">
      <c r="A1906" s="103">
        <v>31880</v>
      </c>
      <c r="B1906" s="102">
        <v>8.26</v>
      </c>
    </row>
    <row r="1907" spans="1:2">
      <c r="A1907" s="103">
        <v>31881</v>
      </c>
      <c r="B1907" s="102">
        <v>8.4</v>
      </c>
    </row>
    <row r="1908" spans="1:2">
      <c r="A1908" s="103">
        <v>31882</v>
      </c>
      <c r="B1908" s="102">
        <v>8.32</v>
      </c>
    </row>
    <row r="1909" spans="1:2">
      <c r="A1909" s="103">
        <v>31883</v>
      </c>
      <c r="B1909" s="102">
        <v>8.2200000000000006</v>
      </c>
    </row>
    <row r="1910" spans="1:2">
      <c r="A1910" s="103">
        <v>31884</v>
      </c>
      <c r="B1910" s="102" t="e">
        <f>NA()</f>
        <v>#N/A</v>
      </c>
    </row>
    <row r="1911" spans="1:2">
      <c r="A1911" s="103">
        <v>31887</v>
      </c>
      <c r="B1911" s="102">
        <v>8.39</v>
      </c>
    </row>
    <row r="1912" spans="1:2">
      <c r="A1912" s="103">
        <v>31888</v>
      </c>
      <c r="B1912" s="102">
        <v>8.3800000000000008</v>
      </c>
    </row>
    <row r="1913" spans="1:2">
      <c r="A1913" s="103">
        <v>31889</v>
      </c>
      <c r="B1913" s="102">
        <v>8.44</v>
      </c>
    </row>
    <row r="1914" spans="1:2">
      <c r="A1914" s="103">
        <v>31890</v>
      </c>
      <c r="B1914" s="102">
        <v>8.51</v>
      </c>
    </row>
    <row r="1915" spans="1:2">
      <c r="A1915" s="103">
        <v>31891</v>
      </c>
      <c r="B1915" s="102">
        <v>8.69</v>
      </c>
    </row>
    <row r="1916" spans="1:2">
      <c r="A1916" s="103">
        <v>31894</v>
      </c>
      <c r="B1916" s="102">
        <v>8.59</v>
      </c>
    </row>
    <row r="1917" spans="1:2">
      <c r="A1917" s="103">
        <v>31895</v>
      </c>
      <c r="B1917" s="102">
        <v>8.5</v>
      </c>
    </row>
    <row r="1918" spans="1:2">
      <c r="A1918" s="103">
        <v>31896</v>
      </c>
      <c r="B1918" s="102">
        <v>8.56</v>
      </c>
    </row>
    <row r="1919" spans="1:2">
      <c r="A1919" s="103">
        <v>31897</v>
      </c>
      <c r="B1919" s="102">
        <v>8.4499999999999993</v>
      </c>
    </row>
    <row r="1920" spans="1:2">
      <c r="A1920" s="103">
        <v>31898</v>
      </c>
      <c r="B1920" s="102">
        <v>8.59</v>
      </c>
    </row>
    <row r="1921" spans="1:2">
      <c r="A1921" s="103">
        <v>31901</v>
      </c>
      <c r="B1921" s="102">
        <v>8.7200000000000006</v>
      </c>
    </row>
    <row r="1922" spans="1:2">
      <c r="A1922" s="103">
        <v>31902</v>
      </c>
      <c r="B1922" s="102">
        <v>8.64</v>
      </c>
    </row>
    <row r="1923" spans="1:2">
      <c r="A1923" s="103">
        <v>31903</v>
      </c>
      <c r="B1923" s="102">
        <v>8.75</v>
      </c>
    </row>
    <row r="1924" spans="1:2">
      <c r="A1924" s="103">
        <v>31904</v>
      </c>
      <c r="B1924" s="102">
        <v>8.6300000000000008</v>
      </c>
    </row>
    <row r="1925" spans="1:2">
      <c r="A1925" s="103">
        <v>31905</v>
      </c>
      <c r="B1925" s="102">
        <v>8.61</v>
      </c>
    </row>
    <row r="1926" spans="1:2">
      <c r="A1926" s="103">
        <v>31908</v>
      </c>
      <c r="B1926" s="102">
        <v>8.76</v>
      </c>
    </row>
    <row r="1927" spans="1:2">
      <c r="A1927" s="103">
        <v>31909</v>
      </c>
      <c r="B1927" s="102">
        <v>8.7200000000000006</v>
      </c>
    </row>
    <row r="1928" spans="1:2">
      <c r="A1928" s="103">
        <v>31910</v>
      </c>
      <c r="B1928" s="102">
        <v>8.7100000000000009</v>
      </c>
    </row>
    <row r="1929" spans="1:2">
      <c r="A1929" s="103">
        <v>31911</v>
      </c>
      <c r="B1929" s="102">
        <v>8.73</v>
      </c>
    </row>
    <row r="1930" spans="1:2">
      <c r="A1930" s="103">
        <v>31912</v>
      </c>
      <c r="B1930" s="102">
        <v>8.92</v>
      </c>
    </row>
    <row r="1931" spans="1:2">
      <c r="A1931" s="103">
        <v>31915</v>
      </c>
      <c r="B1931" s="102">
        <v>8.8800000000000008</v>
      </c>
    </row>
    <row r="1932" spans="1:2">
      <c r="A1932" s="103">
        <v>31916</v>
      </c>
      <c r="B1932" s="102">
        <v>9.06</v>
      </c>
    </row>
    <row r="1933" spans="1:2">
      <c r="A1933" s="103">
        <v>31917</v>
      </c>
      <c r="B1933" s="102">
        <v>9.07</v>
      </c>
    </row>
    <row r="1934" spans="1:2">
      <c r="A1934" s="103">
        <v>31918</v>
      </c>
      <c r="B1934" s="102">
        <v>9.0299999999999994</v>
      </c>
    </row>
    <row r="1935" spans="1:2">
      <c r="A1935" s="103">
        <v>31919</v>
      </c>
      <c r="B1935" s="102">
        <v>8.9499999999999993</v>
      </c>
    </row>
    <row r="1936" spans="1:2">
      <c r="A1936" s="103">
        <v>31922</v>
      </c>
      <c r="B1936" s="102" t="e">
        <f>NA()</f>
        <v>#N/A</v>
      </c>
    </row>
    <row r="1937" spans="1:2">
      <c r="A1937" s="103">
        <v>31923</v>
      </c>
      <c r="B1937" s="102">
        <v>8.69</v>
      </c>
    </row>
    <row r="1938" spans="1:2">
      <c r="A1938" s="103">
        <v>31924</v>
      </c>
      <c r="B1938" s="102">
        <v>8.75</v>
      </c>
    </row>
    <row r="1939" spans="1:2">
      <c r="A1939" s="103">
        <v>31925</v>
      </c>
      <c r="B1939" s="102">
        <v>8.74</v>
      </c>
    </row>
    <row r="1940" spans="1:2">
      <c r="A1940" s="103">
        <v>31926</v>
      </c>
      <c r="B1940" s="102">
        <v>8.65</v>
      </c>
    </row>
    <row r="1941" spans="1:2">
      <c r="A1941" s="103">
        <v>31929</v>
      </c>
      <c r="B1941" s="102">
        <v>8.6300000000000008</v>
      </c>
    </row>
    <row r="1942" spans="1:2">
      <c r="A1942" s="103">
        <v>31930</v>
      </c>
      <c r="B1942" s="102">
        <v>8.9</v>
      </c>
    </row>
    <row r="1943" spans="1:2">
      <c r="A1943" s="103">
        <v>31931</v>
      </c>
      <c r="B1943" s="102">
        <v>8.7899999999999991</v>
      </c>
    </row>
    <row r="1944" spans="1:2">
      <c r="A1944" s="103">
        <v>31932</v>
      </c>
      <c r="B1944" s="102">
        <v>8.76</v>
      </c>
    </row>
    <row r="1945" spans="1:2">
      <c r="A1945" s="103">
        <v>31933</v>
      </c>
      <c r="B1945" s="102">
        <v>8.66</v>
      </c>
    </row>
    <row r="1946" spans="1:2">
      <c r="A1946" s="103">
        <v>31936</v>
      </c>
      <c r="B1946" s="102">
        <v>8.68</v>
      </c>
    </row>
    <row r="1947" spans="1:2">
      <c r="A1947" s="103">
        <v>31937</v>
      </c>
      <c r="B1947" s="102">
        <v>8.73</v>
      </c>
    </row>
    <row r="1948" spans="1:2">
      <c r="A1948" s="103">
        <v>31938</v>
      </c>
      <c r="B1948" s="102">
        <v>8.7200000000000006</v>
      </c>
    </row>
    <row r="1949" spans="1:2">
      <c r="A1949" s="103">
        <v>31939</v>
      </c>
      <c r="B1949" s="102">
        <v>8.69</v>
      </c>
    </row>
    <row r="1950" spans="1:2">
      <c r="A1950" s="103">
        <v>31940</v>
      </c>
      <c r="B1950" s="102">
        <v>8.5</v>
      </c>
    </row>
    <row r="1951" spans="1:2">
      <c r="A1951" s="103">
        <v>31943</v>
      </c>
      <c r="B1951" s="102">
        <v>8.4600000000000009</v>
      </c>
    </row>
    <row r="1952" spans="1:2">
      <c r="A1952" s="103">
        <v>31944</v>
      </c>
      <c r="B1952" s="102">
        <v>8.4700000000000006</v>
      </c>
    </row>
    <row r="1953" spans="1:2">
      <c r="A1953" s="103">
        <v>31945</v>
      </c>
      <c r="B1953" s="102">
        <v>8.42</v>
      </c>
    </row>
    <row r="1954" spans="1:2">
      <c r="A1954" s="103">
        <v>31946</v>
      </c>
      <c r="B1954" s="102">
        <v>8.4499999999999993</v>
      </c>
    </row>
    <row r="1955" spans="1:2">
      <c r="A1955" s="103">
        <v>31947</v>
      </c>
      <c r="B1955" s="102">
        <v>8.48</v>
      </c>
    </row>
    <row r="1956" spans="1:2">
      <c r="A1956" s="103">
        <v>31950</v>
      </c>
      <c r="B1956" s="102">
        <v>8.41</v>
      </c>
    </row>
    <row r="1957" spans="1:2">
      <c r="A1957" s="103">
        <v>31951</v>
      </c>
      <c r="B1957" s="102">
        <v>8.41</v>
      </c>
    </row>
    <row r="1958" spans="1:2">
      <c r="A1958" s="103">
        <v>31952</v>
      </c>
      <c r="B1958" s="102">
        <v>8.4700000000000006</v>
      </c>
    </row>
    <row r="1959" spans="1:2">
      <c r="A1959" s="103">
        <v>31953</v>
      </c>
      <c r="B1959" s="102">
        <v>8.4</v>
      </c>
    </row>
    <row r="1960" spans="1:2">
      <c r="A1960" s="103">
        <v>31954</v>
      </c>
      <c r="B1960" s="102">
        <v>8.5</v>
      </c>
    </row>
    <row r="1961" spans="1:2">
      <c r="A1961" s="103">
        <v>31957</v>
      </c>
      <c r="B1961" s="102">
        <v>8.49</v>
      </c>
    </row>
    <row r="1962" spans="1:2">
      <c r="A1962" s="103">
        <v>31958</v>
      </c>
      <c r="B1962" s="102">
        <v>8.51</v>
      </c>
    </row>
    <row r="1963" spans="1:2">
      <c r="A1963" s="103">
        <v>31959</v>
      </c>
      <c r="B1963" s="102">
        <v>8.49</v>
      </c>
    </row>
    <row r="1964" spans="1:2">
      <c r="A1964" s="103">
        <v>31960</v>
      </c>
      <c r="B1964" s="102">
        <v>8.43</v>
      </c>
    </row>
    <row r="1965" spans="1:2">
      <c r="A1965" s="103">
        <v>31961</v>
      </c>
      <c r="B1965" s="102" t="e">
        <f>NA()</f>
        <v>#N/A</v>
      </c>
    </row>
    <row r="1966" spans="1:2">
      <c r="A1966" s="103">
        <v>31964</v>
      </c>
      <c r="B1966" s="102">
        <v>8.42</v>
      </c>
    </row>
    <row r="1967" spans="1:2">
      <c r="A1967" s="103">
        <v>31965</v>
      </c>
      <c r="B1967" s="102">
        <v>8.4</v>
      </c>
    </row>
    <row r="1968" spans="1:2">
      <c r="A1968" s="103">
        <v>31966</v>
      </c>
      <c r="B1968" s="102">
        <v>8.4499999999999993</v>
      </c>
    </row>
    <row r="1969" spans="1:2">
      <c r="A1969" s="103">
        <v>31967</v>
      </c>
      <c r="B1969" s="102">
        <v>8.52</v>
      </c>
    </row>
    <row r="1970" spans="1:2">
      <c r="A1970" s="103">
        <v>31968</v>
      </c>
      <c r="B1970" s="102">
        <v>8.4600000000000009</v>
      </c>
    </row>
    <row r="1971" spans="1:2">
      <c r="A1971" s="103">
        <v>31971</v>
      </c>
      <c r="B1971" s="102">
        <v>8.5399999999999991</v>
      </c>
    </row>
    <row r="1972" spans="1:2">
      <c r="A1972" s="103">
        <v>31972</v>
      </c>
      <c r="B1972" s="102">
        <v>8.51</v>
      </c>
    </row>
    <row r="1973" spans="1:2">
      <c r="A1973" s="103">
        <v>31973</v>
      </c>
      <c r="B1973" s="102">
        <v>8.61</v>
      </c>
    </row>
    <row r="1974" spans="1:2">
      <c r="A1974" s="103">
        <v>31974</v>
      </c>
      <c r="B1974" s="102">
        <v>8.59</v>
      </c>
    </row>
    <row r="1975" spans="1:2">
      <c r="A1975" s="103">
        <v>31975</v>
      </c>
      <c r="B1975" s="102">
        <v>8.5500000000000007</v>
      </c>
    </row>
    <row r="1976" spans="1:2">
      <c r="A1976" s="103">
        <v>31978</v>
      </c>
      <c r="B1976" s="102">
        <v>8.61</v>
      </c>
    </row>
    <row r="1977" spans="1:2">
      <c r="A1977" s="103">
        <v>31979</v>
      </c>
      <c r="B1977" s="102">
        <v>8.7200000000000006</v>
      </c>
    </row>
    <row r="1978" spans="1:2">
      <c r="A1978" s="103">
        <v>31980</v>
      </c>
      <c r="B1978" s="102">
        <v>8.7799999999999994</v>
      </c>
    </row>
    <row r="1979" spans="1:2">
      <c r="A1979" s="103">
        <v>31981</v>
      </c>
      <c r="B1979" s="102">
        <v>8.8000000000000007</v>
      </c>
    </row>
    <row r="1980" spans="1:2">
      <c r="A1980" s="103">
        <v>31982</v>
      </c>
      <c r="B1980" s="102">
        <v>8.83</v>
      </c>
    </row>
    <row r="1981" spans="1:2">
      <c r="A1981" s="103">
        <v>31985</v>
      </c>
      <c r="B1981" s="102">
        <v>8.84</v>
      </c>
    </row>
    <row r="1982" spans="1:2">
      <c r="A1982" s="103">
        <v>31986</v>
      </c>
      <c r="B1982" s="102">
        <v>8.86</v>
      </c>
    </row>
    <row r="1983" spans="1:2">
      <c r="A1983" s="103">
        <v>31987</v>
      </c>
      <c r="B1983" s="102">
        <v>8.85</v>
      </c>
    </row>
    <row r="1984" spans="1:2">
      <c r="A1984" s="103">
        <v>31988</v>
      </c>
      <c r="B1984" s="102">
        <v>8.84</v>
      </c>
    </row>
    <row r="1985" spans="1:2">
      <c r="A1985" s="103">
        <v>31989</v>
      </c>
      <c r="B1985" s="102">
        <v>8.89</v>
      </c>
    </row>
    <row r="1986" spans="1:2">
      <c r="A1986" s="103">
        <v>31992</v>
      </c>
      <c r="B1986" s="102">
        <v>9.02</v>
      </c>
    </row>
    <row r="1987" spans="1:2">
      <c r="A1987" s="103">
        <v>31993</v>
      </c>
      <c r="B1987" s="102">
        <v>9.0399999999999991</v>
      </c>
    </row>
    <row r="1988" spans="1:2">
      <c r="A1988" s="103">
        <v>31994</v>
      </c>
      <c r="B1988" s="102">
        <v>8.9499999999999993</v>
      </c>
    </row>
    <row r="1989" spans="1:2">
      <c r="A1989" s="103">
        <v>31995</v>
      </c>
      <c r="B1989" s="102">
        <v>8.9600000000000009</v>
      </c>
    </row>
    <row r="1990" spans="1:2">
      <c r="A1990" s="103">
        <v>31996</v>
      </c>
      <c r="B1990" s="102">
        <v>8.93</v>
      </c>
    </row>
    <row r="1991" spans="1:2">
      <c r="A1991" s="103">
        <v>31999</v>
      </c>
      <c r="B1991" s="102">
        <v>8.9600000000000009</v>
      </c>
    </row>
    <row r="1992" spans="1:2">
      <c r="A1992" s="103">
        <v>32000</v>
      </c>
      <c r="B1992" s="102">
        <v>8.9499999999999993</v>
      </c>
    </row>
    <row r="1993" spans="1:2">
      <c r="A1993" s="103">
        <v>32001</v>
      </c>
      <c r="B1993" s="102">
        <v>8.9499999999999993</v>
      </c>
    </row>
    <row r="1994" spans="1:2">
      <c r="A1994" s="103">
        <v>32002</v>
      </c>
      <c r="B1994" s="102">
        <v>8.85</v>
      </c>
    </row>
    <row r="1995" spans="1:2">
      <c r="A1995" s="103">
        <v>32003</v>
      </c>
      <c r="B1995" s="102">
        <v>8.77</v>
      </c>
    </row>
    <row r="1996" spans="1:2">
      <c r="A1996" s="103">
        <v>32006</v>
      </c>
      <c r="B1996" s="102">
        <v>8.77</v>
      </c>
    </row>
    <row r="1997" spans="1:2">
      <c r="A1997" s="103">
        <v>32007</v>
      </c>
      <c r="B1997" s="102">
        <v>8.9499999999999993</v>
      </c>
    </row>
    <row r="1998" spans="1:2">
      <c r="A1998" s="103">
        <v>32008</v>
      </c>
      <c r="B1998" s="102">
        <v>8.98</v>
      </c>
    </row>
    <row r="1999" spans="1:2">
      <c r="A1999" s="103">
        <v>32009</v>
      </c>
      <c r="B1999" s="102">
        <v>8.94</v>
      </c>
    </row>
    <row r="2000" spans="1:2">
      <c r="A2000" s="103">
        <v>32010</v>
      </c>
      <c r="B2000" s="102">
        <v>8.9700000000000006</v>
      </c>
    </row>
    <row r="2001" spans="1:2">
      <c r="A2001" s="103">
        <v>32013</v>
      </c>
      <c r="B2001" s="102">
        <v>8.99</v>
      </c>
    </row>
    <row r="2002" spans="1:2">
      <c r="A2002" s="103">
        <v>32014</v>
      </c>
      <c r="B2002" s="102">
        <v>8.94</v>
      </c>
    </row>
    <row r="2003" spans="1:2">
      <c r="A2003" s="103">
        <v>32015</v>
      </c>
      <c r="B2003" s="102">
        <v>8.99</v>
      </c>
    </row>
    <row r="2004" spans="1:2">
      <c r="A2004" s="103">
        <v>32016</v>
      </c>
      <c r="B2004" s="102">
        <v>9.11</v>
      </c>
    </row>
    <row r="2005" spans="1:2">
      <c r="A2005" s="103">
        <v>32017</v>
      </c>
      <c r="B2005" s="102">
        <v>9.18</v>
      </c>
    </row>
    <row r="2006" spans="1:2">
      <c r="A2006" s="103">
        <v>32020</v>
      </c>
      <c r="B2006" s="102">
        <v>9.17</v>
      </c>
    </row>
    <row r="2007" spans="1:2">
      <c r="A2007" s="103">
        <v>32021</v>
      </c>
      <c r="B2007" s="102">
        <v>9.24</v>
      </c>
    </row>
    <row r="2008" spans="1:2">
      <c r="A2008" s="103">
        <v>32022</v>
      </c>
      <c r="B2008" s="102">
        <v>9.4499999999999993</v>
      </c>
    </row>
    <row r="2009" spans="1:2">
      <c r="A2009" s="103">
        <v>32023</v>
      </c>
      <c r="B2009" s="102">
        <v>9.4700000000000006</v>
      </c>
    </row>
    <row r="2010" spans="1:2">
      <c r="A2010" s="103">
        <v>32024</v>
      </c>
      <c r="B2010" s="102">
        <v>9.4700000000000006</v>
      </c>
    </row>
    <row r="2011" spans="1:2">
      <c r="A2011" s="103">
        <v>32027</v>
      </c>
      <c r="B2011" s="102" t="e">
        <f>NA()</f>
        <v>#N/A</v>
      </c>
    </row>
    <row r="2012" spans="1:2">
      <c r="A2012" s="103">
        <v>32028</v>
      </c>
      <c r="B2012" s="102">
        <v>9.65</v>
      </c>
    </row>
    <row r="2013" spans="1:2">
      <c r="A2013" s="103">
        <v>32029</v>
      </c>
      <c r="B2013" s="102">
        <v>9.66</v>
      </c>
    </row>
    <row r="2014" spans="1:2">
      <c r="A2014" s="103">
        <v>32030</v>
      </c>
      <c r="B2014" s="102">
        <v>9.6</v>
      </c>
    </row>
    <row r="2015" spans="1:2">
      <c r="A2015" s="103">
        <v>32031</v>
      </c>
      <c r="B2015" s="102">
        <v>9.5</v>
      </c>
    </row>
    <row r="2016" spans="1:2">
      <c r="A2016" s="103">
        <v>32034</v>
      </c>
      <c r="B2016" s="102">
        <v>9.52</v>
      </c>
    </row>
    <row r="2017" spans="1:2">
      <c r="A2017" s="103">
        <v>32035</v>
      </c>
      <c r="B2017" s="102">
        <v>9.64</v>
      </c>
    </row>
    <row r="2018" spans="1:2">
      <c r="A2018" s="103">
        <v>32036</v>
      </c>
      <c r="B2018" s="102">
        <v>9.6999999999999993</v>
      </c>
    </row>
    <row r="2019" spans="1:2">
      <c r="A2019" s="103">
        <v>32037</v>
      </c>
      <c r="B2019" s="102">
        <v>9.65</v>
      </c>
    </row>
    <row r="2020" spans="1:2">
      <c r="A2020" s="103">
        <v>32038</v>
      </c>
      <c r="B2020" s="102">
        <v>9.56</v>
      </c>
    </row>
    <row r="2021" spans="1:2">
      <c r="A2021" s="103">
        <v>32041</v>
      </c>
      <c r="B2021" s="102">
        <v>9.6300000000000008</v>
      </c>
    </row>
    <row r="2022" spans="1:2">
      <c r="A2022" s="103">
        <v>32042</v>
      </c>
      <c r="B2022" s="102">
        <v>9.5299999999999994</v>
      </c>
    </row>
    <row r="2023" spans="1:2">
      <c r="A2023" s="103">
        <v>32043</v>
      </c>
      <c r="B2023" s="102">
        <v>9.5500000000000007</v>
      </c>
    </row>
    <row r="2024" spans="1:2">
      <c r="A2024" s="103">
        <v>32044</v>
      </c>
      <c r="B2024" s="102">
        <v>9.67</v>
      </c>
    </row>
    <row r="2025" spans="1:2">
      <c r="A2025" s="103">
        <v>32045</v>
      </c>
      <c r="B2025" s="102">
        <v>9.68</v>
      </c>
    </row>
    <row r="2026" spans="1:2">
      <c r="A2026" s="103">
        <v>32048</v>
      </c>
      <c r="B2026" s="102">
        <v>9.67</v>
      </c>
    </row>
    <row r="2027" spans="1:2">
      <c r="A2027" s="103">
        <v>32049</v>
      </c>
      <c r="B2027" s="102">
        <v>9.8000000000000007</v>
      </c>
    </row>
    <row r="2028" spans="1:2">
      <c r="A2028" s="103">
        <v>32050</v>
      </c>
      <c r="B2028" s="102">
        <v>9.7899999999999991</v>
      </c>
    </row>
    <row r="2029" spans="1:2">
      <c r="A2029" s="103">
        <v>32051</v>
      </c>
      <c r="B2029" s="102">
        <v>9.8000000000000007</v>
      </c>
    </row>
    <row r="2030" spans="1:2">
      <c r="A2030" s="103">
        <v>32052</v>
      </c>
      <c r="B2030" s="102">
        <v>9.6999999999999993</v>
      </c>
    </row>
    <row r="2031" spans="1:2">
      <c r="A2031" s="103">
        <v>32055</v>
      </c>
      <c r="B2031" s="102">
        <v>9.7899999999999991</v>
      </c>
    </row>
    <row r="2032" spans="1:2">
      <c r="A2032" s="103">
        <v>32056</v>
      </c>
      <c r="B2032" s="102">
        <v>9.81</v>
      </c>
    </row>
    <row r="2033" spans="1:2">
      <c r="A2033" s="103">
        <v>32057</v>
      </c>
      <c r="B2033" s="102">
        <v>9.7899999999999991</v>
      </c>
    </row>
    <row r="2034" spans="1:2">
      <c r="A2034" s="103">
        <v>32058</v>
      </c>
      <c r="B2034" s="102">
        <v>9.86</v>
      </c>
    </row>
    <row r="2035" spans="1:2">
      <c r="A2035" s="103">
        <v>32059</v>
      </c>
      <c r="B2035" s="102">
        <v>9.9600000000000009</v>
      </c>
    </row>
    <row r="2036" spans="1:2">
      <c r="A2036" s="103">
        <v>32062</v>
      </c>
      <c r="B2036" s="102" t="e">
        <f>NA()</f>
        <v>#N/A</v>
      </c>
    </row>
    <row r="2037" spans="1:2">
      <c r="A2037" s="103">
        <v>32063</v>
      </c>
      <c r="B2037" s="102">
        <v>9.92</v>
      </c>
    </row>
    <row r="2038" spans="1:2">
      <c r="A2038" s="103">
        <v>32064</v>
      </c>
      <c r="B2038" s="102">
        <v>10.119999999999999</v>
      </c>
    </row>
    <row r="2039" spans="1:2">
      <c r="A2039" s="103">
        <v>32065</v>
      </c>
      <c r="B2039" s="102">
        <v>10.24</v>
      </c>
    </row>
    <row r="2040" spans="1:2">
      <c r="A2040" s="103">
        <v>32066</v>
      </c>
      <c r="B2040" s="102">
        <v>10.24</v>
      </c>
    </row>
    <row r="2041" spans="1:2">
      <c r="A2041" s="103">
        <v>32069</v>
      </c>
      <c r="B2041" s="102">
        <v>10.25</v>
      </c>
    </row>
    <row r="2042" spans="1:2">
      <c r="A2042" s="103">
        <v>32070</v>
      </c>
      <c r="B2042" s="102">
        <v>9.49</v>
      </c>
    </row>
    <row r="2043" spans="1:2">
      <c r="A2043" s="103">
        <v>32071</v>
      </c>
      <c r="B2043" s="102">
        <v>9.44</v>
      </c>
    </row>
    <row r="2044" spans="1:2">
      <c r="A2044" s="103">
        <v>32072</v>
      </c>
      <c r="B2044" s="102">
        <v>9.15</v>
      </c>
    </row>
    <row r="2045" spans="1:2">
      <c r="A2045" s="103">
        <v>32073</v>
      </c>
      <c r="B2045" s="102">
        <v>9.11</v>
      </c>
    </row>
    <row r="2046" spans="1:2">
      <c r="A2046" s="103">
        <v>32076</v>
      </c>
      <c r="B2046" s="102">
        <v>8.94</v>
      </c>
    </row>
    <row r="2047" spans="1:2">
      <c r="A2047" s="103">
        <v>32077</v>
      </c>
      <c r="B2047" s="102">
        <v>9.0399999999999991</v>
      </c>
    </row>
    <row r="2048" spans="1:2">
      <c r="A2048" s="103">
        <v>32078</v>
      </c>
      <c r="B2048" s="102">
        <v>9.14</v>
      </c>
    </row>
    <row r="2049" spans="1:2">
      <c r="A2049" s="103">
        <v>32079</v>
      </c>
      <c r="B2049" s="102">
        <v>9.08</v>
      </c>
    </row>
    <row r="2050" spans="1:2">
      <c r="A2050" s="103">
        <v>32080</v>
      </c>
      <c r="B2050" s="102">
        <v>9.0299999999999994</v>
      </c>
    </row>
    <row r="2051" spans="1:2">
      <c r="A2051" s="103">
        <v>32083</v>
      </c>
      <c r="B2051" s="102">
        <v>9.1300000000000008</v>
      </c>
    </row>
    <row r="2052" spans="1:2">
      <c r="A2052" s="103">
        <v>32084</v>
      </c>
      <c r="B2052" s="102">
        <v>9.0299999999999994</v>
      </c>
    </row>
    <row r="2053" spans="1:2">
      <c r="A2053" s="103">
        <v>32085</v>
      </c>
      <c r="B2053" s="102">
        <v>8.92</v>
      </c>
    </row>
    <row r="2054" spans="1:2">
      <c r="A2054" s="103">
        <v>32086</v>
      </c>
      <c r="B2054" s="102">
        <v>8.8000000000000007</v>
      </c>
    </row>
    <row r="2055" spans="1:2">
      <c r="A2055" s="103">
        <v>32087</v>
      </c>
      <c r="B2055" s="102">
        <v>8.85</v>
      </c>
    </row>
    <row r="2056" spans="1:2">
      <c r="A2056" s="103">
        <v>32090</v>
      </c>
      <c r="B2056" s="102">
        <v>8.86</v>
      </c>
    </row>
    <row r="2057" spans="1:2">
      <c r="A2057" s="103">
        <v>32091</v>
      </c>
      <c r="B2057" s="102">
        <v>8.8800000000000008</v>
      </c>
    </row>
    <row r="2058" spans="1:2">
      <c r="A2058" s="103">
        <v>32092</v>
      </c>
      <c r="B2058" s="102" t="e">
        <f>NA()</f>
        <v>#N/A</v>
      </c>
    </row>
    <row r="2059" spans="1:2">
      <c r="A2059" s="103">
        <v>32093</v>
      </c>
      <c r="B2059" s="102">
        <v>8.8800000000000008</v>
      </c>
    </row>
    <row r="2060" spans="1:2">
      <c r="A2060" s="103">
        <v>32094</v>
      </c>
      <c r="B2060" s="102">
        <v>8.93</v>
      </c>
    </row>
    <row r="2061" spans="1:2">
      <c r="A2061" s="103">
        <v>32097</v>
      </c>
      <c r="B2061" s="102">
        <v>8.9</v>
      </c>
    </row>
    <row r="2062" spans="1:2">
      <c r="A2062" s="103">
        <v>32098</v>
      </c>
      <c r="B2062" s="102">
        <v>8.94</v>
      </c>
    </row>
    <row r="2063" spans="1:2">
      <c r="A2063" s="103">
        <v>32099</v>
      </c>
      <c r="B2063" s="102">
        <v>8.94</v>
      </c>
    </row>
    <row r="2064" spans="1:2">
      <c r="A2064" s="103">
        <v>32100</v>
      </c>
      <c r="B2064" s="102">
        <v>8.92</v>
      </c>
    </row>
    <row r="2065" spans="1:2">
      <c r="A2065" s="103">
        <v>32101</v>
      </c>
      <c r="B2065" s="102">
        <v>8.8800000000000008</v>
      </c>
    </row>
    <row r="2066" spans="1:2">
      <c r="A2066" s="103">
        <v>32104</v>
      </c>
      <c r="B2066" s="102">
        <v>8.89</v>
      </c>
    </row>
    <row r="2067" spans="1:2">
      <c r="A2067" s="103">
        <v>32105</v>
      </c>
      <c r="B2067" s="102">
        <v>9</v>
      </c>
    </row>
    <row r="2068" spans="1:2">
      <c r="A2068" s="103">
        <v>32106</v>
      </c>
      <c r="B2068" s="102">
        <v>9.06</v>
      </c>
    </row>
    <row r="2069" spans="1:2">
      <c r="A2069" s="103">
        <v>32107</v>
      </c>
      <c r="B2069" s="102" t="e">
        <f>NA()</f>
        <v>#N/A</v>
      </c>
    </row>
    <row r="2070" spans="1:2">
      <c r="A2070" s="103">
        <v>32108</v>
      </c>
      <c r="B2070" s="102">
        <v>9.18</v>
      </c>
    </row>
    <row r="2071" spans="1:2">
      <c r="A2071" s="103">
        <v>32111</v>
      </c>
      <c r="B2071" s="102">
        <v>9.1</v>
      </c>
    </row>
    <row r="2072" spans="1:2">
      <c r="A2072" s="103">
        <v>32112</v>
      </c>
      <c r="B2072" s="102">
        <v>9.15</v>
      </c>
    </row>
    <row r="2073" spans="1:2">
      <c r="A2073" s="103">
        <v>32113</v>
      </c>
      <c r="B2073" s="102">
        <v>9.15</v>
      </c>
    </row>
    <row r="2074" spans="1:2">
      <c r="A2074" s="103">
        <v>32114</v>
      </c>
      <c r="B2074" s="102">
        <v>9.09</v>
      </c>
    </row>
    <row r="2075" spans="1:2">
      <c r="A2075" s="103">
        <v>32115</v>
      </c>
      <c r="B2075" s="102">
        <v>9.1199999999999992</v>
      </c>
    </row>
    <row r="2076" spans="1:2">
      <c r="A2076" s="103">
        <v>32118</v>
      </c>
      <c r="B2076" s="102">
        <v>9.2200000000000006</v>
      </c>
    </row>
    <row r="2077" spans="1:2">
      <c r="A2077" s="103">
        <v>32119</v>
      </c>
      <c r="B2077" s="102">
        <v>9.26</v>
      </c>
    </row>
    <row r="2078" spans="1:2">
      <c r="A2078" s="103">
        <v>32120</v>
      </c>
      <c r="B2078" s="102">
        <v>9.2200000000000006</v>
      </c>
    </row>
    <row r="2079" spans="1:2">
      <c r="A2079" s="103">
        <v>32121</v>
      </c>
      <c r="B2079" s="102">
        <v>9.4</v>
      </c>
    </row>
    <row r="2080" spans="1:2">
      <c r="A2080" s="103">
        <v>32122</v>
      </c>
      <c r="B2080" s="102">
        <v>9.4499999999999993</v>
      </c>
    </row>
    <row r="2081" spans="1:2">
      <c r="A2081" s="103">
        <v>32125</v>
      </c>
      <c r="B2081" s="102">
        <v>9.41</v>
      </c>
    </row>
    <row r="2082" spans="1:2">
      <c r="A2082" s="103">
        <v>32126</v>
      </c>
      <c r="B2082" s="102">
        <v>9.24</v>
      </c>
    </row>
    <row r="2083" spans="1:2">
      <c r="A2083" s="103">
        <v>32127</v>
      </c>
      <c r="B2083" s="102">
        <v>9.14</v>
      </c>
    </row>
    <row r="2084" spans="1:2">
      <c r="A2084" s="103">
        <v>32128</v>
      </c>
      <c r="B2084" s="102">
        <v>9.15</v>
      </c>
    </row>
    <row r="2085" spans="1:2">
      <c r="A2085" s="103">
        <v>32129</v>
      </c>
      <c r="B2085" s="102">
        <v>8.9600000000000009</v>
      </c>
    </row>
    <row r="2086" spans="1:2">
      <c r="A2086" s="103">
        <v>32132</v>
      </c>
      <c r="B2086" s="102">
        <v>9.01</v>
      </c>
    </row>
    <row r="2087" spans="1:2">
      <c r="A2087" s="103">
        <v>32133</v>
      </c>
      <c r="B2087" s="102">
        <v>9.0500000000000007</v>
      </c>
    </row>
    <row r="2088" spans="1:2">
      <c r="A2088" s="103">
        <v>32134</v>
      </c>
      <c r="B2088" s="102">
        <v>8.91</v>
      </c>
    </row>
    <row r="2089" spans="1:2">
      <c r="A2089" s="103">
        <v>32135</v>
      </c>
      <c r="B2089" s="102">
        <v>8.9</v>
      </c>
    </row>
    <row r="2090" spans="1:2">
      <c r="A2090" s="103">
        <v>32136</v>
      </c>
      <c r="B2090" s="102" t="e">
        <f>NA()</f>
        <v>#N/A</v>
      </c>
    </row>
    <row r="2091" spans="1:2">
      <c r="A2091" s="103">
        <v>32139</v>
      </c>
      <c r="B2091" s="102">
        <v>9.01</v>
      </c>
    </row>
    <row r="2092" spans="1:2">
      <c r="A2092" s="103">
        <v>32140</v>
      </c>
      <c r="B2092" s="102">
        <v>8.9499999999999993</v>
      </c>
    </row>
    <row r="2093" spans="1:2">
      <c r="A2093" s="103">
        <v>32141</v>
      </c>
      <c r="B2093" s="102">
        <v>8.9</v>
      </c>
    </row>
    <row r="2094" spans="1:2">
      <c r="A2094" s="103">
        <v>32142</v>
      </c>
      <c r="B2094" s="102">
        <v>8.9499999999999993</v>
      </c>
    </row>
    <row r="2095" spans="1:2">
      <c r="A2095" s="103">
        <v>32143</v>
      </c>
      <c r="B2095" s="102" t="e">
        <f>NA()</f>
        <v>#N/A</v>
      </c>
    </row>
    <row r="2096" spans="1:2">
      <c r="A2096" s="103">
        <v>32146</v>
      </c>
      <c r="B2096" s="102">
        <v>8.9499999999999993</v>
      </c>
    </row>
    <row r="2097" spans="1:2">
      <c r="A2097" s="103">
        <v>32147</v>
      </c>
      <c r="B2097" s="102">
        <v>8.8800000000000008</v>
      </c>
    </row>
    <row r="2098" spans="1:2">
      <c r="A2098" s="103">
        <v>32148</v>
      </c>
      <c r="B2098" s="102">
        <v>8.9700000000000006</v>
      </c>
    </row>
    <row r="2099" spans="1:2">
      <c r="A2099" s="103">
        <v>32149</v>
      </c>
      <c r="B2099" s="102">
        <v>8.9700000000000006</v>
      </c>
    </row>
    <row r="2100" spans="1:2">
      <c r="A2100" s="103">
        <v>32150</v>
      </c>
      <c r="B2100" s="102">
        <v>9.1199999999999992</v>
      </c>
    </row>
    <row r="2101" spans="1:2">
      <c r="A2101" s="103">
        <v>32153</v>
      </c>
      <c r="B2101" s="102">
        <v>9.1</v>
      </c>
    </row>
    <row r="2102" spans="1:2">
      <c r="A2102" s="103">
        <v>32154</v>
      </c>
      <c r="B2102" s="102">
        <v>9.1</v>
      </c>
    </row>
    <row r="2103" spans="1:2">
      <c r="A2103" s="103">
        <v>32155</v>
      </c>
      <c r="B2103" s="102">
        <v>9.0500000000000007</v>
      </c>
    </row>
    <row r="2104" spans="1:2">
      <c r="A2104" s="103">
        <v>32156</v>
      </c>
      <c r="B2104" s="102">
        <v>9.0500000000000007</v>
      </c>
    </row>
    <row r="2105" spans="1:2">
      <c r="A2105" s="103">
        <v>32157</v>
      </c>
      <c r="B2105" s="102">
        <v>8.76</v>
      </c>
    </row>
    <row r="2106" spans="1:2">
      <c r="A2106" s="103">
        <v>32160</v>
      </c>
      <c r="B2106" s="102" t="e">
        <f>NA()</f>
        <v>#N/A</v>
      </c>
    </row>
    <row r="2107" spans="1:2">
      <c r="A2107" s="103">
        <v>32161</v>
      </c>
      <c r="B2107" s="102">
        <v>8.81</v>
      </c>
    </row>
    <row r="2108" spans="1:2">
      <c r="A2108" s="103">
        <v>32162</v>
      </c>
      <c r="B2108" s="102">
        <v>8.7799999999999994</v>
      </c>
    </row>
    <row r="2109" spans="1:2">
      <c r="A2109" s="103">
        <v>32163</v>
      </c>
      <c r="B2109" s="102">
        <v>8.6999999999999993</v>
      </c>
    </row>
    <row r="2110" spans="1:2">
      <c r="A2110" s="103">
        <v>32164</v>
      </c>
      <c r="B2110" s="102">
        <v>8.67</v>
      </c>
    </row>
    <row r="2111" spans="1:2">
      <c r="A2111" s="103">
        <v>32167</v>
      </c>
      <c r="B2111" s="102">
        <v>8.6199999999999992</v>
      </c>
    </row>
    <row r="2112" spans="1:2">
      <c r="A2112" s="103">
        <v>32168</v>
      </c>
      <c r="B2112" s="102">
        <v>8.7100000000000009</v>
      </c>
    </row>
    <row r="2113" spans="1:2">
      <c r="A2113" s="103">
        <v>32169</v>
      </c>
      <c r="B2113" s="102">
        <v>8.5500000000000007</v>
      </c>
    </row>
    <row r="2114" spans="1:2">
      <c r="A2114" s="103">
        <v>32170</v>
      </c>
      <c r="B2114" s="102">
        <v>8.49</v>
      </c>
    </row>
    <row r="2115" spans="1:2">
      <c r="A2115" s="103">
        <v>32171</v>
      </c>
      <c r="B2115" s="102">
        <v>8.42</v>
      </c>
    </row>
    <row r="2116" spans="1:2">
      <c r="A2116" s="103">
        <v>32174</v>
      </c>
      <c r="B2116" s="102">
        <v>8.42</v>
      </c>
    </row>
    <row r="2117" spans="1:2">
      <c r="A2117" s="103">
        <v>32175</v>
      </c>
      <c r="B2117" s="102">
        <v>8.32</v>
      </c>
    </row>
    <row r="2118" spans="1:2">
      <c r="A2118" s="103">
        <v>32176</v>
      </c>
      <c r="B2118" s="102">
        <v>8.39</v>
      </c>
    </row>
    <row r="2119" spans="1:2">
      <c r="A2119" s="103">
        <v>32177</v>
      </c>
      <c r="B2119" s="102">
        <v>8.4600000000000009</v>
      </c>
    </row>
    <row r="2120" spans="1:2">
      <c r="A2120" s="103">
        <v>32178</v>
      </c>
      <c r="B2120" s="102">
        <v>8.36</v>
      </c>
    </row>
    <row r="2121" spans="1:2">
      <c r="A2121" s="103">
        <v>32181</v>
      </c>
      <c r="B2121" s="102">
        <v>8.41</v>
      </c>
    </row>
    <row r="2122" spans="1:2">
      <c r="A2122" s="103">
        <v>32182</v>
      </c>
      <c r="B2122" s="102">
        <v>8.4</v>
      </c>
    </row>
    <row r="2123" spans="1:2">
      <c r="A2123" s="103">
        <v>32183</v>
      </c>
      <c r="B2123" s="102">
        <v>8.35</v>
      </c>
    </row>
    <row r="2124" spans="1:2">
      <c r="A2124" s="103">
        <v>32184</v>
      </c>
      <c r="B2124" s="102">
        <v>8.4</v>
      </c>
    </row>
    <row r="2125" spans="1:2">
      <c r="A2125" s="103">
        <v>32185</v>
      </c>
      <c r="B2125" s="102">
        <v>8.5</v>
      </c>
    </row>
    <row r="2126" spans="1:2">
      <c r="A2126" s="103">
        <v>32188</v>
      </c>
      <c r="B2126" s="102" t="e">
        <f>NA()</f>
        <v>#N/A</v>
      </c>
    </row>
    <row r="2127" spans="1:2">
      <c r="A2127" s="103">
        <v>32189</v>
      </c>
      <c r="B2127" s="102">
        <v>8.5299999999999994</v>
      </c>
    </row>
    <row r="2128" spans="1:2">
      <c r="A2128" s="103">
        <v>32190</v>
      </c>
      <c r="B2128" s="102">
        <v>8.5399999999999991</v>
      </c>
    </row>
    <row r="2129" spans="1:2">
      <c r="A2129" s="103">
        <v>32191</v>
      </c>
      <c r="B2129" s="102">
        <v>8.51</v>
      </c>
    </row>
    <row r="2130" spans="1:2">
      <c r="A2130" s="103">
        <v>32192</v>
      </c>
      <c r="B2130" s="102">
        <v>8.5</v>
      </c>
    </row>
    <row r="2131" spans="1:2">
      <c r="A2131" s="103">
        <v>32195</v>
      </c>
      <c r="B2131" s="102">
        <v>8.48</v>
      </c>
    </row>
    <row r="2132" spans="1:2">
      <c r="A2132" s="103">
        <v>32196</v>
      </c>
      <c r="B2132" s="102">
        <v>8.4</v>
      </c>
    </row>
    <row r="2133" spans="1:2">
      <c r="A2133" s="103">
        <v>32197</v>
      </c>
      <c r="B2133" s="102">
        <v>8.41</v>
      </c>
    </row>
    <row r="2134" spans="1:2">
      <c r="A2134" s="103">
        <v>32198</v>
      </c>
      <c r="B2134" s="102">
        <v>8.4499999999999993</v>
      </c>
    </row>
    <row r="2135" spans="1:2">
      <c r="A2135" s="103">
        <v>32199</v>
      </c>
      <c r="B2135" s="102">
        <v>8.42</v>
      </c>
    </row>
    <row r="2136" spans="1:2">
      <c r="A2136" s="103">
        <v>32202</v>
      </c>
      <c r="B2136" s="102">
        <v>8.39</v>
      </c>
    </row>
    <row r="2137" spans="1:2">
      <c r="A2137" s="103">
        <v>32203</v>
      </c>
      <c r="B2137" s="102">
        <v>8.4</v>
      </c>
    </row>
    <row r="2138" spans="1:2">
      <c r="A2138" s="103">
        <v>32204</v>
      </c>
      <c r="B2138" s="102">
        <v>8.3699999999999992</v>
      </c>
    </row>
    <row r="2139" spans="1:2">
      <c r="A2139" s="103">
        <v>32205</v>
      </c>
      <c r="B2139" s="102">
        <v>8.36</v>
      </c>
    </row>
    <row r="2140" spans="1:2">
      <c r="A2140" s="103">
        <v>32206</v>
      </c>
      <c r="B2140" s="102">
        <v>8.52</v>
      </c>
    </row>
    <row r="2141" spans="1:2">
      <c r="A2141" s="103">
        <v>32209</v>
      </c>
      <c r="B2141" s="102">
        <v>8.5399999999999991</v>
      </c>
    </row>
    <row r="2142" spans="1:2">
      <c r="A2142" s="103">
        <v>32210</v>
      </c>
      <c r="B2142" s="102">
        <v>8.58</v>
      </c>
    </row>
    <row r="2143" spans="1:2">
      <c r="A2143" s="103">
        <v>32211</v>
      </c>
      <c r="B2143" s="102">
        <v>8.58</v>
      </c>
    </row>
    <row r="2144" spans="1:2">
      <c r="A2144" s="103">
        <v>32212</v>
      </c>
      <c r="B2144" s="102">
        <v>8.6</v>
      </c>
    </row>
    <row r="2145" spans="1:2">
      <c r="A2145" s="103">
        <v>32213</v>
      </c>
      <c r="B2145" s="102">
        <v>8.5500000000000007</v>
      </c>
    </row>
    <row r="2146" spans="1:2">
      <c r="A2146" s="103">
        <v>32216</v>
      </c>
      <c r="B2146" s="102">
        <v>8.5500000000000007</v>
      </c>
    </row>
    <row r="2147" spans="1:2">
      <c r="A2147" s="103">
        <v>32217</v>
      </c>
      <c r="B2147" s="102">
        <v>8.56</v>
      </c>
    </row>
    <row r="2148" spans="1:2">
      <c r="A2148" s="103">
        <v>32218</v>
      </c>
      <c r="B2148" s="102">
        <v>8.6300000000000008</v>
      </c>
    </row>
    <row r="2149" spans="1:2">
      <c r="A2149" s="103">
        <v>32219</v>
      </c>
      <c r="B2149" s="102">
        <v>8.57</v>
      </c>
    </row>
    <row r="2150" spans="1:2">
      <c r="A2150" s="103">
        <v>32220</v>
      </c>
      <c r="B2150" s="102">
        <v>8.69</v>
      </c>
    </row>
    <row r="2151" spans="1:2">
      <c r="A2151" s="103">
        <v>32223</v>
      </c>
      <c r="B2151" s="102">
        <v>8.74</v>
      </c>
    </row>
    <row r="2152" spans="1:2">
      <c r="A2152" s="103">
        <v>32224</v>
      </c>
      <c r="B2152" s="102">
        <v>8.73</v>
      </c>
    </row>
    <row r="2153" spans="1:2">
      <c r="A2153" s="103">
        <v>32225</v>
      </c>
      <c r="B2153" s="102">
        <v>8.76</v>
      </c>
    </row>
    <row r="2154" spans="1:2">
      <c r="A2154" s="103">
        <v>32226</v>
      </c>
      <c r="B2154" s="102">
        <v>8.77</v>
      </c>
    </row>
    <row r="2155" spans="1:2">
      <c r="A2155" s="103">
        <v>32227</v>
      </c>
      <c r="B2155" s="102">
        <v>8.7200000000000006</v>
      </c>
    </row>
    <row r="2156" spans="1:2">
      <c r="A2156" s="103">
        <v>32230</v>
      </c>
      <c r="B2156" s="102">
        <v>8.83</v>
      </c>
    </row>
    <row r="2157" spans="1:2">
      <c r="A2157" s="103">
        <v>32231</v>
      </c>
      <c r="B2157" s="102">
        <v>8.81</v>
      </c>
    </row>
    <row r="2158" spans="1:2">
      <c r="A2158" s="103">
        <v>32232</v>
      </c>
      <c r="B2158" s="102">
        <v>8.83</v>
      </c>
    </row>
    <row r="2159" spans="1:2">
      <c r="A2159" s="103">
        <v>32233</v>
      </c>
      <c r="B2159" s="102">
        <v>8.82</v>
      </c>
    </row>
    <row r="2160" spans="1:2">
      <c r="A2160" s="103">
        <v>32234</v>
      </c>
      <c r="B2160" s="102" t="e">
        <f>NA()</f>
        <v>#N/A</v>
      </c>
    </row>
    <row r="2161" spans="1:2">
      <c r="A2161" s="103">
        <v>32237</v>
      </c>
      <c r="B2161" s="102">
        <v>8.92</v>
      </c>
    </row>
    <row r="2162" spans="1:2">
      <c r="A2162" s="103">
        <v>32238</v>
      </c>
      <c r="B2162" s="102">
        <v>8.9</v>
      </c>
    </row>
    <row r="2163" spans="1:2">
      <c r="A2163" s="103">
        <v>32239</v>
      </c>
      <c r="B2163" s="102">
        <v>8.83</v>
      </c>
    </row>
    <row r="2164" spans="1:2">
      <c r="A2164" s="103">
        <v>32240</v>
      </c>
      <c r="B2164" s="102">
        <v>8.82</v>
      </c>
    </row>
    <row r="2165" spans="1:2">
      <c r="A2165" s="103">
        <v>32241</v>
      </c>
      <c r="B2165" s="102">
        <v>8.74</v>
      </c>
    </row>
    <row r="2166" spans="1:2">
      <c r="A2166" s="103">
        <v>32244</v>
      </c>
      <c r="B2166" s="102">
        <v>8.82</v>
      </c>
    </row>
    <row r="2167" spans="1:2">
      <c r="A2167" s="103">
        <v>32245</v>
      </c>
      <c r="B2167" s="102">
        <v>8.7899999999999991</v>
      </c>
    </row>
    <row r="2168" spans="1:2">
      <c r="A2168" s="103">
        <v>32246</v>
      </c>
      <c r="B2168" s="102">
        <v>8.77</v>
      </c>
    </row>
    <row r="2169" spans="1:2">
      <c r="A2169" s="103">
        <v>32247</v>
      </c>
      <c r="B2169" s="102">
        <v>8.91</v>
      </c>
    </row>
    <row r="2170" spans="1:2">
      <c r="A2170" s="103">
        <v>32248</v>
      </c>
      <c r="B2170" s="102">
        <v>8.9700000000000006</v>
      </c>
    </row>
    <row r="2171" spans="1:2">
      <c r="A2171" s="103">
        <v>32251</v>
      </c>
      <c r="B2171" s="102">
        <v>9.0299999999999994</v>
      </c>
    </row>
    <row r="2172" spans="1:2">
      <c r="A2172" s="103">
        <v>32252</v>
      </c>
      <c r="B2172" s="102">
        <v>9.06</v>
      </c>
    </row>
    <row r="2173" spans="1:2">
      <c r="A2173" s="103">
        <v>32253</v>
      </c>
      <c r="B2173" s="102">
        <v>9.06</v>
      </c>
    </row>
    <row r="2174" spans="1:2">
      <c r="A2174" s="103">
        <v>32254</v>
      </c>
      <c r="B2174" s="102">
        <v>9.06</v>
      </c>
    </row>
    <row r="2175" spans="1:2">
      <c r="A2175" s="103">
        <v>32255</v>
      </c>
      <c r="B2175" s="102">
        <v>9.0299999999999994</v>
      </c>
    </row>
    <row r="2176" spans="1:2">
      <c r="A2176" s="103">
        <v>32258</v>
      </c>
      <c r="B2176" s="102">
        <v>9.0299999999999994</v>
      </c>
    </row>
    <row r="2177" spans="1:2">
      <c r="A2177" s="103">
        <v>32259</v>
      </c>
      <c r="B2177" s="102">
        <v>9.0399999999999991</v>
      </c>
    </row>
    <row r="2178" spans="1:2">
      <c r="A2178" s="103">
        <v>32260</v>
      </c>
      <c r="B2178" s="102">
        <v>9.0500000000000007</v>
      </c>
    </row>
    <row r="2179" spans="1:2">
      <c r="A2179" s="103">
        <v>32261</v>
      </c>
      <c r="B2179" s="102">
        <v>9.11</v>
      </c>
    </row>
    <row r="2180" spans="1:2">
      <c r="A2180" s="103">
        <v>32262</v>
      </c>
      <c r="B2180" s="102">
        <v>9.11</v>
      </c>
    </row>
    <row r="2181" spans="1:2">
      <c r="A2181" s="103">
        <v>32265</v>
      </c>
      <c r="B2181" s="102">
        <v>9.17</v>
      </c>
    </row>
    <row r="2182" spans="1:2">
      <c r="A2182" s="103">
        <v>32266</v>
      </c>
      <c r="B2182" s="102">
        <v>9.1199999999999992</v>
      </c>
    </row>
    <row r="2183" spans="1:2">
      <c r="A2183" s="103">
        <v>32267</v>
      </c>
      <c r="B2183" s="102">
        <v>9.1300000000000008</v>
      </c>
    </row>
    <row r="2184" spans="1:2">
      <c r="A2184" s="103">
        <v>32268</v>
      </c>
      <c r="B2184" s="102">
        <v>9.1199999999999992</v>
      </c>
    </row>
    <row r="2185" spans="1:2">
      <c r="A2185" s="103">
        <v>32269</v>
      </c>
      <c r="B2185" s="102">
        <v>9.18</v>
      </c>
    </row>
    <row r="2186" spans="1:2">
      <c r="A2186" s="103">
        <v>32272</v>
      </c>
      <c r="B2186" s="102">
        <v>9.18</v>
      </c>
    </row>
    <row r="2187" spans="1:2">
      <c r="A2187" s="103">
        <v>32273</v>
      </c>
      <c r="B2187" s="102">
        <v>9.1999999999999993</v>
      </c>
    </row>
    <row r="2188" spans="1:2">
      <c r="A2188" s="103">
        <v>32274</v>
      </c>
      <c r="B2188" s="102">
        <v>9.2200000000000006</v>
      </c>
    </row>
    <row r="2189" spans="1:2">
      <c r="A2189" s="103">
        <v>32275</v>
      </c>
      <c r="B2189" s="102">
        <v>9.17</v>
      </c>
    </row>
    <row r="2190" spans="1:2">
      <c r="A2190" s="103">
        <v>32276</v>
      </c>
      <c r="B2190" s="102">
        <v>9.11</v>
      </c>
    </row>
    <row r="2191" spans="1:2">
      <c r="A2191" s="103">
        <v>32279</v>
      </c>
      <c r="B2191" s="102">
        <v>9.1300000000000008</v>
      </c>
    </row>
    <row r="2192" spans="1:2">
      <c r="A2192" s="103">
        <v>32280</v>
      </c>
      <c r="B2192" s="102">
        <v>9.2200000000000006</v>
      </c>
    </row>
    <row r="2193" spans="1:2">
      <c r="A2193" s="103">
        <v>32281</v>
      </c>
      <c r="B2193" s="102">
        <v>9.31</v>
      </c>
    </row>
    <row r="2194" spans="1:2">
      <c r="A2194" s="103">
        <v>32282</v>
      </c>
      <c r="B2194" s="102">
        <v>9.3000000000000007</v>
      </c>
    </row>
    <row r="2195" spans="1:2">
      <c r="A2195" s="103">
        <v>32283</v>
      </c>
      <c r="B2195" s="102">
        <v>9.35</v>
      </c>
    </row>
    <row r="2196" spans="1:2">
      <c r="A2196" s="103">
        <v>32286</v>
      </c>
      <c r="B2196" s="102">
        <v>9.36</v>
      </c>
    </row>
    <row r="2197" spans="1:2">
      <c r="A2197" s="103">
        <v>32287</v>
      </c>
      <c r="B2197" s="102">
        <v>9.34</v>
      </c>
    </row>
    <row r="2198" spans="1:2">
      <c r="A2198" s="103">
        <v>32288</v>
      </c>
      <c r="B2198" s="102">
        <v>9.31</v>
      </c>
    </row>
    <row r="2199" spans="1:2">
      <c r="A2199" s="103">
        <v>32289</v>
      </c>
      <c r="B2199" s="102">
        <v>9.32</v>
      </c>
    </row>
    <row r="2200" spans="1:2">
      <c r="A2200" s="103">
        <v>32290</v>
      </c>
      <c r="B2200" s="102">
        <v>9.33</v>
      </c>
    </row>
    <row r="2201" spans="1:2">
      <c r="A2201" s="103">
        <v>32293</v>
      </c>
      <c r="B2201" s="102" t="e">
        <f>NA()</f>
        <v>#N/A</v>
      </c>
    </row>
    <row r="2202" spans="1:2">
      <c r="A2202" s="103">
        <v>32294</v>
      </c>
      <c r="B2202" s="102">
        <v>9.3000000000000007</v>
      </c>
    </row>
    <row r="2203" spans="1:2">
      <c r="A2203" s="103">
        <v>32295</v>
      </c>
      <c r="B2203" s="102">
        <v>9.1199999999999992</v>
      </c>
    </row>
    <row r="2204" spans="1:2">
      <c r="A2204" s="103">
        <v>32296</v>
      </c>
      <c r="B2204" s="102">
        <v>9.16</v>
      </c>
    </row>
    <row r="2205" spans="1:2">
      <c r="A2205" s="103">
        <v>32297</v>
      </c>
      <c r="B2205" s="102">
        <v>9.07</v>
      </c>
    </row>
    <row r="2206" spans="1:2">
      <c r="A2206" s="103">
        <v>32300</v>
      </c>
      <c r="B2206" s="102">
        <v>9.06</v>
      </c>
    </row>
    <row r="2207" spans="1:2">
      <c r="A2207" s="103">
        <v>32301</v>
      </c>
      <c r="B2207" s="102">
        <v>9.1199999999999992</v>
      </c>
    </row>
    <row r="2208" spans="1:2">
      <c r="A2208" s="103">
        <v>32302</v>
      </c>
      <c r="B2208" s="102">
        <v>9.02</v>
      </c>
    </row>
    <row r="2209" spans="1:2">
      <c r="A2209" s="103">
        <v>32303</v>
      </c>
      <c r="B2209" s="102">
        <v>9.06</v>
      </c>
    </row>
    <row r="2210" spans="1:2">
      <c r="A2210" s="103">
        <v>32304</v>
      </c>
      <c r="B2210" s="102">
        <v>9.0399999999999991</v>
      </c>
    </row>
    <row r="2211" spans="1:2">
      <c r="A2211" s="103">
        <v>32307</v>
      </c>
      <c r="B2211" s="102">
        <v>9.02</v>
      </c>
    </row>
    <row r="2212" spans="1:2">
      <c r="A2212" s="103">
        <v>32308</v>
      </c>
      <c r="B2212" s="102">
        <v>8.81</v>
      </c>
    </row>
    <row r="2213" spans="1:2">
      <c r="A2213" s="103">
        <v>32309</v>
      </c>
      <c r="B2213" s="102">
        <v>8.83</v>
      </c>
    </row>
    <row r="2214" spans="1:2">
      <c r="A2214" s="103">
        <v>32310</v>
      </c>
      <c r="B2214" s="102">
        <v>8.98</v>
      </c>
    </row>
    <row r="2215" spans="1:2">
      <c r="A2215" s="103">
        <v>32311</v>
      </c>
      <c r="B2215" s="102">
        <v>9.1199999999999992</v>
      </c>
    </row>
    <row r="2216" spans="1:2">
      <c r="A2216" s="103">
        <v>32314</v>
      </c>
      <c r="B2216" s="102">
        <v>9.09</v>
      </c>
    </row>
    <row r="2217" spans="1:2">
      <c r="A2217" s="103">
        <v>32315</v>
      </c>
      <c r="B2217" s="102">
        <v>9.1</v>
      </c>
    </row>
    <row r="2218" spans="1:2">
      <c r="A2218" s="103">
        <v>32316</v>
      </c>
      <c r="B2218" s="102">
        <v>8.94</v>
      </c>
    </row>
    <row r="2219" spans="1:2">
      <c r="A2219" s="103">
        <v>32317</v>
      </c>
      <c r="B2219" s="102">
        <v>8.9</v>
      </c>
    </row>
    <row r="2220" spans="1:2">
      <c r="A2220" s="103">
        <v>32318</v>
      </c>
      <c r="B2220" s="102">
        <v>8.8699999999999992</v>
      </c>
    </row>
    <row r="2221" spans="1:2">
      <c r="A2221" s="103">
        <v>32321</v>
      </c>
      <c r="B2221" s="102">
        <v>8.9600000000000009</v>
      </c>
    </row>
    <row r="2222" spans="1:2">
      <c r="A2222" s="103">
        <v>32322</v>
      </c>
      <c r="B2222" s="102">
        <v>8.89</v>
      </c>
    </row>
    <row r="2223" spans="1:2">
      <c r="A2223" s="103">
        <v>32323</v>
      </c>
      <c r="B2223" s="102">
        <v>8.92</v>
      </c>
    </row>
    <row r="2224" spans="1:2">
      <c r="A2224" s="103">
        <v>32324</v>
      </c>
      <c r="B2224" s="102">
        <v>8.8699999999999992</v>
      </c>
    </row>
    <row r="2225" spans="1:2">
      <c r="A2225" s="103">
        <v>32325</v>
      </c>
      <c r="B2225" s="102">
        <v>8.84</v>
      </c>
    </row>
    <row r="2226" spans="1:2">
      <c r="A2226" s="103">
        <v>32328</v>
      </c>
      <c r="B2226" s="102" t="e">
        <f>NA()</f>
        <v>#N/A</v>
      </c>
    </row>
    <row r="2227" spans="1:2">
      <c r="A2227" s="103">
        <v>32329</v>
      </c>
      <c r="B2227" s="102">
        <v>8.8800000000000008</v>
      </c>
    </row>
    <row r="2228" spans="1:2">
      <c r="A2228" s="103">
        <v>32330</v>
      </c>
      <c r="B2228" s="102">
        <v>8.98</v>
      </c>
    </row>
    <row r="2229" spans="1:2">
      <c r="A2229" s="103">
        <v>32331</v>
      </c>
      <c r="B2229" s="102">
        <v>9</v>
      </c>
    </row>
    <row r="2230" spans="1:2">
      <c r="A2230" s="103">
        <v>32332</v>
      </c>
      <c r="B2230" s="102">
        <v>9.1</v>
      </c>
    </row>
    <row r="2231" spans="1:2">
      <c r="A2231" s="103">
        <v>32335</v>
      </c>
      <c r="B2231" s="102">
        <v>9.06</v>
      </c>
    </row>
    <row r="2232" spans="1:2">
      <c r="A2232" s="103">
        <v>32336</v>
      </c>
      <c r="B2232" s="102">
        <v>9.11</v>
      </c>
    </row>
    <row r="2233" spans="1:2">
      <c r="A2233" s="103">
        <v>32337</v>
      </c>
      <c r="B2233" s="102">
        <v>9.1999999999999993</v>
      </c>
    </row>
    <row r="2234" spans="1:2">
      <c r="A2234" s="103">
        <v>32338</v>
      </c>
      <c r="B2234" s="102">
        <v>9.19</v>
      </c>
    </row>
    <row r="2235" spans="1:2">
      <c r="A2235" s="103">
        <v>32339</v>
      </c>
      <c r="B2235" s="102">
        <v>9.16</v>
      </c>
    </row>
    <row r="2236" spans="1:2">
      <c r="A2236" s="103">
        <v>32342</v>
      </c>
      <c r="B2236" s="102">
        <v>9.24</v>
      </c>
    </row>
    <row r="2237" spans="1:2">
      <c r="A2237" s="103">
        <v>32343</v>
      </c>
      <c r="B2237" s="102">
        <v>9.2100000000000009</v>
      </c>
    </row>
    <row r="2238" spans="1:2">
      <c r="A2238" s="103">
        <v>32344</v>
      </c>
      <c r="B2238" s="102">
        <v>9.24</v>
      </c>
    </row>
    <row r="2239" spans="1:2">
      <c r="A2239" s="103">
        <v>32345</v>
      </c>
      <c r="B2239" s="102">
        <v>9.27</v>
      </c>
    </row>
    <row r="2240" spans="1:2">
      <c r="A2240" s="103">
        <v>32346</v>
      </c>
      <c r="B2240" s="102">
        <v>9.2100000000000009</v>
      </c>
    </row>
    <row r="2241" spans="1:2">
      <c r="A2241" s="103">
        <v>32349</v>
      </c>
      <c r="B2241" s="102">
        <v>9.16</v>
      </c>
    </row>
    <row r="2242" spans="1:2">
      <c r="A2242" s="103">
        <v>32350</v>
      </c>
      <c r="B2242" s="102">
        <v>9.19</v>
      </c>
    </row>
    <row r="2243" spans="1:2">
      <c r="A2243" s="103">
        <v>32351</v>
      </c>
      <c r="B2243" s="102">
        <v>9.26</v>
      </c>
    </row>
    <row r="2244" spans="1:2">
      <c r="A2244" s="103">
        <v>32352</v>
      </c>
      <c r="B2244" s="102">
        <v>9.27</v>
      </c>
    </row>
    <row r="2245" spans="1:2">
      <c r="A2245" s="103">
        <v>32353</v>
      </c>
      <c r="B2245" s="102">
        <v>9.23</v>
      </c>
    </row>
    <row r="2246" spans="1:2">
      <c r="A2246" s="103">
        <v>32356</v>
      </c>
      <c r="B2246" s="102">
        <v>9.17</v>
      </c>
    </row>
    <row r="2247" spans="1:2">
      <c r="A2247" s="103">
        <v>32357</v>
      </c>
      <c r="B2247" s="102">
        <v>9.08</v>
      </c>
    </row>
    <row r="2248" spans="1:2">
      <c r="A2248" s="103">
        <v>32358</v>
      </c>
      <c r="B2248" s="102">
        <v>9.1</v>
      </c>
    </row>
    <row r="2249" spans="1:2">
      <c r="A2249" s="103">
        <v>32359</v>
      </c>
      <c r="B2249" s="102">
        <v>9.0399999999999991</v>
      </c>
    </row>
    <row r="2250" spans="1:2">
      <c r="A2250" s="103">
        <v>32360</v>
      </c>
      <c r="B2250" s="102">
        <v>9.14</v>
      </c>
    </row>
    <row r="2251" spans="1:2">
      <c r="A2251" s="103">
        <v>32363</v>
      </c>
      <c r="B2251" s="102">
        <v>9.1300000000000008</v>
      </c>
    </row>
    <row r="2252" spans="1:2">
      <c r="A2252" s="103">
        <v>32364</v>
      </c>
      <c r="B2252" s="102">
        <v>9.2100000000000009</v>
      </c>
    </row>
    <row r="2253" spans="1:2">
      <c r="A2253" s="103">
        <v>32365</v>
      </c>
      <c r="B2253" s="102">
        <v>9.36</v>
      </c>
    </row>
    <row r="2254" spans="1:2">
      <c r="A2254" s="103">
        <v>32366</v>
      </c>
      <c r="B2254" s="102">
        <v>9.4</v>
      </c>
    </row>
    <row r="2255" spans="1:2">
      <c r="A2255" s="103">
        <v>32367</v>
      </c>
      <c r="B2255" s="102">
        <v>9.42</v>
      </c>
    </row>
    <row r="2256" spans="1:2">
      <c r="A2256" s="103">
        <v>32370</v>
      </c>
      <c r="B2256" s="102">
        <v>9.44</v>
      </c>
    </row>
    <row r="2257" spans="1:2">
      <c r="A2257" s="103">
        <v>32371</v>
      </c>
      <c r="B2257" s="102">
        <v>9.4</v>
      </c>
    </row>
    <row r="2258" spans="1:2">
      <c r="A2258" s="103">
        <v>32372</v>
      </c>
      <c r="B2258" s="102">
        <v>9.43</v>
      </c>
    </row>
    <row r="2259" spans="1:2">
      <c r="A2259" s="103">
        <v>32373</v>
      </c>
      <c r="B2259" s="102">
        <v>9.41</v>
      </c>
    </row>
    <row r="2260" spans="1:2">
      <c r="A2260" s="103">
        <v>32374</v>
      </c>
      <c r="B2260" s="102">
        <v>9.41</v>
      </c>
    </row>
    <row r="2261" spans="1:2">
      <c r="A2261" s="103">
        <v>32377</v>
      </c>
      <c r="B2261" s="102">
        <v>9.44</v>
      </c>
    </row>
    <row r="2262" spans="1:2">
      <c r="A2262" s="103">
        <v>32378</v>
      </c>
      <c r="B2262" s="102">
        <v>9.39</v>
      </c>
    </row>
    <row r="2263" spans="1:2">
      <c r="A2263" s="103">
        <v>32379</v>
      </c>
      <c r="B2263" s="102">
        <v>9.4</v>
      </c>
    </row>
    <row r="2264" spans="1:2">
      <c r="A2264" s="103">
        <v>32380</v>
      </c>
      <c r="B2264" s="102">
        <v>9.4600000000000009</v>
      </c>
    </row>
    <row r="2265" spans="1:2">
      <c r="A2265" s="103">
        <v>32381</v>
      </c>
      <c r="B2265" s="102">
        <v>9.43</v>
      </c>
    </row>
    <row r="2266" spans="1:2">
      <c r="A2266" s="103">
        <v>32384</v>
      </c>
      <c r="B2266" s="102">
        <v>9.36</v>
      </c>
    </row>
    <row r="2267" spans="1:2">
      <c r="A2267" s="103">
        <v>32385</v>
      </c>
      <c r="B2267" s="102">
        <v>9.33</v>
      </c>
    </row>
    <row r="2268" spans="1:2">
      <c r="A2268" s="103">
        <v>32386</v>
      </c>
      <c r="B2268" s="102">
        <v>9.31</v>
      </c>
    </row>
    <row r="2269" spans="1:2">
      <c r="A2269" s="103">
        <v>32387</v>
      </c>
      <c r="B2269" s="102">
        <v>9.31</v>
      </c>
    </row>
    <row r="2270" spans="1:2">
      <c r="A2270" s="103">
        <v>32388</v>
      </c>
      <c r="B2270" s="102">
        <v>9.0500000000000007</v>
      </c>
    </row>
    <row r="2271" spans="1:2">
      <c r="A2271" s="103">
        <v>32391</v>
      </c>
      <c r="B2271" s="102" t="e">
        <f>NA()</f>
        <v>#N/A</v>
      </c>
    </row>
    <row r="2272" spans="1:2">
      <c r="A2272" s="103">
        <v>32392</v>
      </c>
      <c r="B2272" s="102">
        <v>9.0500000000000007</v>
      </c>
    </row>
    <row r="2273" spans="1:2">
      <c r="A2273" s="103">
        <v>32393</v>
      </c>
      <c r="B2273" s="102">
        <v>9.0399999999999991</v>
      </c>
    </row>
    <row r="2274" spans="1:2">
      <c r="A2274" s="103">
        <v>32394</v>
      </c>
      <c r="B2274" s="102">
        <v>9.0500000000000007</v>
      </c>
    </row>
    <row r="2275" spans="1:2">
      <c r="A2275" s="103">
        <v>32395</v>
      </c>
      <c r="B2275" s="102">
        <v>8.99</v>
      </c>
    </row>
    <row r="2276" spans="1:2">
      <c r="A2276" s="103">
        <v>32398</v>
      </c>
      <c r="B2276" s="102">
        <v>9.0399999999999991</v>
      </c>
    </row>
    <row r="2277" spans="1:2">
      <c r="A2277" s="103">
        <v>32399</v>
      </c>
      <c r="B2277" s="102">
        <v>9.01</v>
      </c>
    </row>
    <row r="2278" spans="1:2">
      <c r="A2278" s="103">
        <v>32400</v>
      </c>
      <c r="B2278" s="102">
        <v>8.9600000000000009</v>
      </c>
    </row>
    <row r="2279" spans="1:2">
      <c r="A2279" s="103">
        <v>32401</v>
      </c>
      <c r="B2279" s="102">
        <v>9</v>
      </c>
    </row>
    <row r="2280" spans="1:2">
      <c r="A2280" s="103">
        <v>32402</v>
      </c>
      <c r="B2280" s="102">
        <v>9.01</v>
      </c>
    </row>
    <row r="2281" spans="1:2">
      <c r="A2281" s="103">
        <v>32405</v>
      </c>
      <c r="B2281" s="102">
        <v>9.07</v>
      </c>
    </row>
    <row r="2282" spans="1:2">
      <c r="A2282" s="103">
        <v>32406</v>
      </c>
      <c r="B2282" s="102">
        <v>9.06</v>
      </c>
    </row>
    <row r="2283" spans="1:2">
      <c r="A2283" s="103">
        <v>32407</v>
      </c>
      <c r="B2283" s="102">
        <v>9.02</v>
      </c>
    </row>
    <row r="2284" spans="1:2">
      <c r="A2284" s="103">
        <v>32408</v>
      </c>
      <c r="B2284" s="102">
        <v>9.0500000000000007</v>
      </c>
    </row>
    <row r="2285" spans="1:2">
      <c r="A2285" s="103">
        <v>32409</v>
      </c>
      <c r="B2285" s="102">
        <v>9.0500000000000007</v>
      </c>
    </row>
    <row r="2286" spans="1:2">
      <c r="A2286" s="103">
        <v>32412</v>
      </c>
      <c r="B2286" s="102">
        <v>9.09</v>
      </c>
    </row>
    <row r="2287" spans="1:2">
      <c r="A2287" s="103">
        <v>32413</v>
      </c>
      <c r="B2287" s="102">
        <v>9.11</v>
      </c>
    </row>
    <row r="2288" spans="1:2">
      <c r="A2288" s="103">
        <v>32414</v>
      </c>
      <c r="B2288" s="102">
        <v>9.15</v>
      </c>
    </row>
    <row r="2289" spans="1:2">
      <c r="A2289" s="103">
        <v>32415</v>
      </c>
      <c r="B2289" s="102">
        <v>9.08</v>
      </c>
    </row>
    <row r="2290" spans="1:2">
      <c r="A2290" s="103">
        <v>32416</v>
      </c>
      <c r="B2290" s="102">
        <v>8.98</v>
      </c>
    </row>
    <row r="2291" spans="1:2">
      <c r="A2291" s="103">
        <v>32419</v>
      </c>
      <c r="B2291" s="102">
        <v>8.9600000000000009</v>
      </c>
    </row>
    <row r="2292" spans="1:2">
      <c r="A2292" s="103">
        <v>32420</v>
      </c>
      <c r="B2292" s="102">
        <v>8.9700000000000006</v>
      </c>
    </row>
    <row r="2293" spans="1:2">
      <c r="A2293" s="103">
        <v>32421</v>
      </c>
      <c r="B2293" s="102">
        <v>8.98</v>
      </c>
    </row>
    <row r="2294" spans="1:2">
      <c r="A2294" s="103">
        <v>32422</v>
      </c>
      <c r="B2294" s="102">
        <v>8.9700000000000006</v>
      </c>
    </row>
    <row r="2295" spans="1:2">
      <c r="A2295" s="103">
        <v>32423</v>
      </c>
      <c r="B2295" s="102">
        <v>8.81</v>
      </c>
    </row>
    <row r="2296" spans="1:2">
      <c r="A2296" s="103">
        <v>32426</v>
      </c>
      <c r="B2296" s="102" t="e">
        <f>NA()</f>
        <v>#N/A</v>
      </c>
    </row>
    <row r="2297" spans="1:2">
      <c r="A2297" s="103">
        <v>32427</v>
      </c>
      <c r="B2297" s="102">
        <v>8.86</v>
      </c>
    </row>
    <row r="2298" spans="1:2">
      <c r="A2298" s="103">
        <v>32428</v>
      </c>
      <c r="B2298" s="102">
        <v>8.94</v>
      </c>
    </row>
    <row r="2299" spans="1:2">
      <c r="A2299" s="103">
        <v>32429</v>
      </c>
      <c r="B2299" s="102">
        <v>8.94</v>
      </c>
    </row>
    <row r="2300" spans="1:2">
      <c r="A2300" s="103">
        <v>32430</v>
      </c>
      <c r="B2300" s="102">
        <v>8.9</v>
      </c>
    </row>
    <row r="2301" spans="1:2">
      <c r="A2301" s="103">
        <v>32433</v>
      </c>
      <c r="B2301" s="102">
        <v>8.8800000000000008</v>
      </c>
    </row>
    <row r="2302" spans="1:2">
      <c r="A2302" s="103">
        <v>32434</v>
      </c>
      <c r="B2302" s="102">
        <v>8.8699999999999992</v>
      </c>
    </row>
    <row r="2303" spans="1:2">
      <c r="A2303" s="103">
        <v>32435</v>
      </c>
      <c r="B2303" s="102">
        <v>8.91</v>
      </c>
    </row>
    <row r="2304" spans="1:2">
      <c r="A2304" s="103">
        <v>32436</v>
      </c>
      <c r="B2304" s="102">
        <v>8.85</v>
      </c>
    </row>
    <row r="2305" spans="1:2">
      <c r="A2305" s="103">
        <v>32437</v>
      </c>
      <c r="B2305" s="102">
        <v>8.89</v>
      </c>
    </row>
    <row r="2306" spans="1:2">
      <c r="A2306" s="103">
        <v>32440</v>
      </c>
      <c r="B2306" s="102">
        <v>8.93</v>
      </c>
    </row>
    <row r="2307" spans="1:2">
      <c r="A2307" s="103">
        <v>32441</v>
      </c>
      <c r="B2307" s="102">
        <v>8.93</v>
      </c>
    </row>
    <row r="2308" spans="1:2">
      <c r="A2308" s="103">
        <v>32442</v>
      </c>
      <c r="B2308" s="102">
        <v>8.92</v>
      </c>
    </row>
    <row r="2309" spans="1:2">
      <c r="A2309" s="103">
        <v>32443</v>
      </c>
      <c r="B2309" s="102">
        <v>8.84</v>
      </c>
    </row>
    <row r="2310" spans="1:2">
      <c r="A2310" s="103">
        <v>32444</v>
      </c>
      <c r="B2310" s="102">
        <v>8.8000000000000007</v>
      </c>
    </row>
    <row r="2311" spans="1:2">
      <c r="A2311" s="103">
        <v>32447</v>
      </c>
      <c r="B2311" s="102">
        <v>8.74</v>
      </c>
    </row>
    <row r="2312" spans="1:2">
      <c r="A2312" s="103">
        <v>32448</v>
      </c>
      <c r="B2312" s="102">
        <v>8.76</v>
      </c>
    </row>
    <row r="2313" spans="1:2">
      <c r="A2313" s="103">
        <v>32449</v>
      </c>
      <c r="B2313" s="102">
        <v>8.81</v>
      </c>
    </row>
    <row r="2314" spans="1:2">
      <c r="A2314" s="103">
        <v>32450</v>
      </c>
      <c r="B2314" s="102">
        <v>8.76</v>
      </c>
    </row>
    <row r="2315" spans="1:2">
      <c r="A2315" s="103">
        <v>32451</v>
      </c>
      <c r="B2315" s="102">
        <v>8.91</v>
      </c>
    </row>
    <row r="2316" spans="1:2">
      <c r="A2316" s="103">
        <v>32454</v>
      </c>
      <c r="B2316" s="102">
        <v>8.9600000000000009</v>
      </c>
    </row>
    <row r="2317" spans="1:2">
      <c r="A2317" s="103">
        <v>32455</v>
      </c>
      <c r="B2317" s="102">
        <v>8.9700000000000006</v>
      </c>
    </row>
    <row r="2318" spans="1:2">
      <c r="A2318" s="103">
        <v>32456</v>
      </c>
      <c r="B2318" s="102">
        <v>9.01</v>
      </c>
    </row>
    <row r="2319" spans="1:2">
      <c r="A2319" s="103">
        <v>32457</v>
      </c>
      <c r="B2319" s="102">
        <v>8.99</v>
      </c>
    </row>
    <row r="2320" spans="1:2">
      <c r="A2320" s="103">
        <v>32458</v>
      </c>
      <c r="B2320" s="102" t="e">
        <f>NA()</f>
        <v>#N/A</v>
      </c>
    </row>
    <row r="2321" spans="1:2">
      <c r="A2321" s="103">
        <v>32461</v>
      </c>
      <c r="B2321" s="102">
        <v>9.01</v>
      </c>
    </row>
    <row r="2322" spans="1:2">
      <c r="A2322" s="103">
        <v>32462</v>
      </c>
      <c r="B2322" s="102">
        <v>9.01</v>
      </c>
    </row>
    <row r="2323" spans="1:2">
      <c r="A2323" s="103">
        <v>32463</v>
      </c>
      <c r="B2323" s="102">
        <v>9.1</v>
      </c>
    </row>
    <row r="2324" spans="1:2">
      <c r="A2324" s="103">
        <v>32464</v>
      </c>
      <c r="B2324" s="102">
        <v>9.14</v>
      </c>
    </row>
    <row r="2325" spans="1:2">
      <c r="A2325" s="103">
        <v>32465</v>
      </c>
      <c r="B2325" s="102">
        <v>9.1199999999999992</v>
      </c>
    </row>
    <row r="2326" spans="1:2">
      <c r="A2326" s="103">
        <v>32468</v>
      </c>
      <c r="B2326" s="102">
        <v>9.11</v>
      </c>
    </row>
    <row r="2327" spans="1:2">
      <c r="A2327" s="103">
        <v>32469</v>
      </c>
      <c r="B2327" s="102">
        <v>9.1199999999999992</v>
      </c>
    </row>
    <row r="2328" spans="1:2">
      <c r="A2328" s="103">
        <v>32470</v>
      </c>
      <c r="B2328" s="102">
        <v>9.11</v>
      </c>
    </row>
    <row r="2329" spans="1:2">
      <c r="A2329" s="103">
        <v>32471</v>
      </c>
      <c r="B2329" s="102" t="e">
        <f>NA()</f>
        <v>#N/A</v>
      </c>
    </row>
    <row r="2330" spans="1:2">
      <c r="A2330" s="103">
        <v>32472</v>
      </c>
      <c r="B2330" s="102">
        <v>9.18</v>
      </c>
    </row>
    <row r="2331" spans="1:2">
      <c r="A2331" s="103">
        <v>32475</v>
      </c>
      <c r="B2331" s="102">
        <v>9.15</v>
      </c>
    </row>
    <row r="2332" spans="1:2">
      <c r="A2332" s="103">
        <v>32476</v>
      </c>
      <c r="B2332" s="102">
        <v>9.1300000000000008</v>
      </c>
    </row>
    <row r="2333" spans="1:2">
      <c r="A2333" s="103">
        <v>32477</v>
      </c>
      <c r="B2333" s="102">
        <v>9.07</v>
      </c>
    </row>
    <row r="2334" spans="1:2">
      <c r="A2334" s="103">
        <v>32478</v>
      </c>
      <c r="B2334" s="102">
        <v>9.02</v>
      </c>
    </row>
    <row r="2335" spans="1:2">
      <c r="A2335" s="103">
        <v>32479</v>
      </c>
      <c r="B2335" s="102">
        <v>9.18</v>
      </c>
    </row>
    <row r="2336" spans="1:2">
      <c r="A2336" s="103">
        <v>32482</v>
      </c>
      <c r="B2336" s="102">
        <v>9.1300000000000008</v>
      </c>
    </row>
    <row r="2337" spans="1:2">
      <c r="A2337" s="103">
        <v>32483</v>
      </c>
      <c r="B2337" s="102">
        <v>8.9499999999999993</v>
      </c>
    </row>
    <row r="2338" spans="1:2">
      <c r="A2338" s="103">
        <v>32484</v>
      </c>
      <c r="B2338" s="102">
        <v>8.98</v>
      </c>
    </row>
    <row r="2339" spans="1:2">
      <c r="A2339" s="103">
        <v>32485</v>
      </c>
      <c r="B2339" s="102">
        <v>8.9700000000000006</v>
      </c>
    </row>
    <row r="2340" spans="1:2">
      <c r="A2340" s="103">
        <v>32486</v>
      </c>
      <c r="B2340" s="102">
        <v>8.9700000000000006</v>
      </c>
    </row>
    <row r="2341" spans="1:2">
      <c r="A2341" s="103">
        <v>32489</v>
      </c>
      <c r="B2341" s="102">
        <v>8.94</v>
      </c>
    </row>
    <row r="2342" spans="1:2">
      <c r="A2342" s="103">
        <v>32490</v>
      </c>
      <c r="B2342" s="102">
        <v>8.98</v>
      </c>
    </row>
    <row r="2343" spans="1:2">
      <c r="A2343" s="103">
        <v>32491</v>
      </c>
      <c r="B2343" s="102">
        <v>9.06</v>
      </c>
    </row>
    <row r="2344" spans="1:2">
      <c r="A2344" s="103">
        <v>32492</v>
      </c>
      <c r="B2344" s="102">
        <v>9.07</v>
      </c>
    </row>
    <row r="2345" spans="1:2">
      <c r="A2345" s="103">
        <v>32493</v>
      </c>
      <c r="B2345" s="102">
        <v>9.0500000000000007</v>
      </c>
    </row>
    <row r="2346" spans="1:2">
      <c r="A2346" s="103">
        <v>32496</v>
      </c>
      <c r="B2346" s="102">
        <v>9.0500000000000007</v>
      </c>
    </row>
    <row r="2347" spans="1:2">
      <c r="A2347" s="103">
        <v>32497</v>
      </c>
      <c r="B2347" s="102">
        <v>8.9600000000000009</v>
      </c>
    </row>
    <row r="2348" spans="1:2">
      <c r="A2348" s="103">
        <v>32498</v>
      </c>
      <c r="B2348" s="102">
        <v>8.9600000000000009</v>
      </c>
    </row>
    <row r="2349" spans="1:2">
      <c r="A2349" s="103">
        <v>32499</v>
      </c>
      <c r="B2349" s="102">
        <v>8.94</v>
      </c>
    </row>
    <row r="2350" spans="1:2">
      <c r="A2350" s="103">
        <v>32500</v>
      </c>
      <c r="B2350" s="102">
        <v>8.92</v>
      </c>
    </row>
    <row r="2351" spans="1:2">
      <c r="A2351" s="103">
        <v>32503</v>
      </c>
      <c r="B2351" s="102" t="e">
        <f>NA()</f>
        <v>#N/A</v>
      </c>
    </row>
    <row r="2352" spans="1:2">
      <c r="A2352" s="103">
        <v>32504</v>
      </c>
      <c r="B2352" s="102">
        <v>8.9600000000000009</v>
      </c>
    </row>
    <row r="2353" spans="1:2">
      <c r="A2353" s="103">
        <v>32505</v>
      </c>
      <c r="B2353" s="102">
        <v>9.01</v>
      </c>
    </row>
    <row r="2354" spans="1:2">
      <c r="A2354" s="103">
        <v>32506</v>
      </c>
      <c r="B2354" s="102">
        <v>9.01</v>
      </c>
    </row>
    <row r="2355" spans="1:2">
      <c r="A2355" s="103">
        <v>32507</v>
      </c>
      <c r="B2355" s="102">
        <v>9</v>
      </c>
    </row>
    <row r="2356" spans="1:2">
      <c r="A2356" s="103">
        <v>32510</v>
      </c>
      <c r="B2356" s="102" t="e">
        <f>NA()</f>
        <v>#N/A</v>
      </c>
    </row>
    <row r="2357" spans="1:2">
      <c r="A2357" s="103">
        <v>32511</v>
      </c>
      <c r="B2357" s="102">
        <v>9.09</v>
      </c>
    </row>
    <row r="2358" spans="1:2">
      <c r="A2358" s="103">
        <v>32512</v>
      </c>
      <c r="B2358" s="102">
        <v>9.08</v>
      </c>
    </row>
    <row r="2359" spans="1:2">
      <c r="A2359" s="103">
        <v>32513</v>
      </c>
      <c r="B2359" s="102">
        <v>9.1</v>
      </c>
    </row>
    <row r="2360" spans="1:2">
      <c r="A2360" s="103">
        <v>32514</v>
      </c>
      <c r="B2360" s="102">
        <v>9.06</v>
      </c>
    </row>
    <row r="2361" spans="1:2">
      <c r="A2361" s="103">
        <v>32517</v>
      </c>
      <c r="B2361" s="102">
        <v>9.0500000000000007</v>
      </c>
    </row>
    <row r="2362" spans="1:2">
      <c r="A2362" s="103">
        <v>32518</v>
      </c>
      <c r="B2362" s="102">
        <v>9.0500000000000007</v>
      </c>
    </row>
    <row r="2363" spans="1:2">
      <c r="A2363" s="103">
        <v>32519</v>
      </c>
      <c r="B2363" s="102">
        <v>9.0500000000000007</v>
      </c>
    </row>
    <row r="2364" spans="1:2">
      <c r="A2364" s="103">
        <v>32520</v>
      </c>
      <c r="B2364" s="102">
        <v>8.98</v>
      </c>
    </row>
    <row r="2365" spans="1:2">
      <c r="A2365" s="103">
        <v>32521</v>
      </c>
      <c r="B2365" s="102">
        <v>8.89</v>
      </c>
    </row>
    <row r="2366" spans="1:2">
      <c r="A2366" s="103">
        <v>32524</v>
      </c>
      <c r="B2366" s="102" t="e">
        <f>NA()</f>
        <v>#N/A</v>
      </c>
    </row>
    <row r="2367" spans="1:2">
      <c r="A2367" s="103">
        <v>32525</v>
      </c>
      <c r="B2367" s="102">
        <v>8.89</v>
      </c>
    </row>
    <row r="2368" spans="1:2">
      <c r="A2368" s="103">
        <v>32526</v>
      </c>
      <c r="B2368" s="102">
        <v>8.84</v>
      </c>
    </row>
    <row r="2369" spans="1:2">
      <c r="A2369" s="103">
        <v>32527</v>
      </c>
      <c r="B2369" s="102">
        <v>8.86</v>
      </c>
    </row>
    <row r="2370" spans="1:2">
      <c r="A2370" s="103">
        <v>32528</v>
      </c>
      <c r="B2370" s="102">
        <v>8.89</v>
      </c>
    </row>
    <row r="2371" spans="1:2">
      <c r="A2371" s="103">
        <v>32531</v>
      </c>
      <c r="B2371" s="102">
        <v>8.8699999999999992</v>
      </c>
    </row>
    <row r="2372" spans="1:2">
      <c r="A2372" s="103">
        <v>32532</v>
      </c>
      <c r="B2372" s="102">
        <v>8.7799999999999994</v>
      </c>
    </row>
    <row r="2373" spans="1:2">
      <c r="A2373" s="103">
        <v>32533</v>
      </c>
      <c r="B2373" s="102">
        <v>8.82</v>
      </c>
    </row>
    <row r="2374" spans="1:2">
      <c r="A2374" s="103">
        <v>32534</v>
      </c>
      <c r="B2374" s="102">
        <v>8.81</v>
      </c>
    </row>
    <row r="2375" spans="1:2">
      <c r="A2375" s="103">
        <v>32535</v>
      </c>
      <c r="B2375" s="102">
        <v>8.76</v>
      </c>
    </row>
    <row r="2376" spans="1:2">
      <c r="A2376" s="103">
        <v>32538</v>
      </c>
      <c r="B2376" s="102">
        <v>8.83</v>
      </c>
    </row>
    <row r="2377" spans="1:2">
      <c r="A2377" s="103">
        <v>32539</v>
      </c>
      <c r="B2377" s="102">
        <v>8.84</v>
      </c>
    </row>
    <row r="2378" spans="1:2">
      <c r="A2378" s="103">
        <v>32540</v>
      </c>
      <c r="B2378" s="102">
        <v>8.83</v>
      </c>
    </row>
    <row r="2379" spans="1:2">
      <c r="A2379" s="103">
        <v>32541</v>
      </c>
      <c r="B2379" s="102">
        <v>8.82</v>
      </c>
    </row>
    <row r="2380" spans="1:2">
      <c r="A2380" s="103">
        <v>32542</v>
      </c>
      <c r="B2380" s="102">
        <v>8.84</v>
      </c>
    </row>
    <row r="2381" spans="1:2">
      <c r="A2381" s="103">
        <v>32545</v>
      </c>
      <c r="B2381" s="102">
        <v>8.85</v>
      </c>
    </row>
    <row r="2382" spans="1:2">
      <c r="A2382" s="103">
        <v>32546</v>
      </c>
      <c r="B2382" s="102">
        <v>8.8000000000000007</v>
      </c>
    </row>
    <row r="2383" spans="1:2">
      <c r="A2383" s="103">
        <v>32547</v>
      </c>
      <c r="B2383" s="102">
        <v>8.82</v>
      </c>
    </row>
    <row r="2384" spans="1:2">
      <c r="A2384" s="103">
        <v>32548</v>
      </c>
      <c r="B2384" s="102">
        <v>8.99</v>
      </c>
    </row>
    <row r="2385" spans="1:2">
      <c r="A2385" s="103">
        <v>32549</v>
      </c>
      <c r="B2385" s="102">
        <v>9.0500000000000007</v>
      </c>
    </row>
    <row r="2386" spans="1:2">
      <c r="A2386" s="103">
        <v>32552</v>
      </c>
      <c r="B2386" s="102">
        <v>9.06</v>
      </c>
    </row>
    <row r="2387" spans="1:2">
      <c r="A2387" s="103">
        <v>32553</v>
      </c>
      <c r="B2387" s="102">
        <v>9.1</v>
      </c>
    </row>
    <row r="2388" spans="1:2">
      <c r="A2388" s="103">
        <v>32554</v>
      </c>
      <c r="B2388" s="102">
        <v>9.09</v>
      </c>
    </row>
    <row r="2389" spans="1:2">
      <c r="A2389" s="103">
        <v>32555</v>
      </c>
      <c r="B2389" s="102">
        <v>9.06</v>
      </c>
    </row>
    <row r="2390" spans="1:2">
      <c r="A2390" s="103">
        <v>32556</v>
      </c>
      <c r="B2390" s="102">
        <v>9.0500000000000007</v>
      </c>
    </row>
    <row r="2391" spans="1:2">
      <c r="A2391" s="103">
        <v>32559</v>
      </c>
      <c r="B2391" s="102" t="e">
        <f>NA()</f>
        <v>#N/A</v>
      </c>
    </row>
    <row r="2392" spans="1:2">
      <c r="A2392" s="103">
        <v>32560</v>
      </c>
      <c r="B2392" s="102">
        <v>9.0500000000000007</v>
      </c>
    </row>
    <row r="2393" spans="1:2">
      <c r="A2393" s="103">
        <v>32561</v>
      </c>
      <c r="B2393" s="102">
        <v>9.1199999999999992</v>
      </c>
    </row>
    <row r="2394" spans="1:2">
      <c r="A2394" s="103">
        <v>32562</v>
      </c>
      <c r="B2394" s="102">
        <v>9.17</v>
      </c>
    </row>
    <row r="2395" spans="1:2">
      <c r="A2395" s="103">
        <v>32563</v>
      </c>
      <c r="B2395" s="102">
        <v>9.18</v>
      </c>
    </row>
    <row r="2396" spans="1:2">
      <c r="A2396" s="103">
        <v>32566</v>
      </c>
      <c r="B2396" s="102">
        <v>9.17</v>
      </c>
    </row>
    <row r="2397" spans="1:2">
      <c r="A2397" s="103">
        <v>32567</v>
      </c>
      <c r="B2397" s="102">
        <v>9.14</v>
      </c>
    </row>
    <row r="2398" spans="1:2">
      <c r="A2398" s="103">
        <v>32568</v>
      </c>
      <c r="B2398" s="102">
        <v>9.18</v>
      </c>
    </row>
    <row r="2399" spans="1:2">
      <c r="A2399" s="103">
        <v>32569</v>
      </c>
      <c r="B2399" s="102">
        <v>9.1300000000000008</v>
      </c>
    </row>
    <row r="2400" spans="1:2">
      <c r="A2400" s="103">
        <v>32570</v>
      </c>
      <c r="B2400" s="102">
        <v>9.1300000000000008</v>
      </c>
    </row>
    <row r="2401" spans="1:2">
      <c r="A2401" s="103">
        <v>32573</v>
      </c>
      <c r="B2401" s="102">
        <v>9.09</v>
      </c>
    </row>
    <row r="2402" spans="1:2">
      <c r="A2402" s="103">
        <v>32574</v>
      </c>
      <c r="B2402" s="102">
        <v>9.09</v>
      </c>
    </row>
    <row r="2403" spans="1:2">
      <c r="A2403" s="103">
        <v>32575</v>
      </c>
      <c r="B2403" s="102">
        <v>9.0500000000000007</v>
      </c>
    </row>
    <row r="2404" spans="1:2">
      <c r="A2404" s="103">
        <v>32576</v>
      </c>
      <c r="B2404" s="102">
        <v>9.07</v>
      </c>
    </row>
    <row r="2405" spans="1:2">
      <c r="A2405" s="103">
        <v>32577</v>
      </c>
      <c r="B2405" s="102">
        <v>9.15</v>
      </c>
    </row>
    <row r="2406" spans="1:2">
      <c r="A2406" s="103">
        <v>32580</v>
      </c>
      <c r="B2406" s="102">
        <v>9.15</v>
      </c>
    </row>
    <row r="2407" spans="1:2">
      <c r="A2407" s="103">
        <v>32581</v>
      </c>
      <c r="B2407" s="102">
        <v>9.1300000000000008</v>
      </c>
    </row>
    <row r="2408" spans="1:2">
      <c r="A2408" s="103">
        <v>32582</v>
      </c>
      <c r="B2408" s="102">
        <v>9.1300000000000008</v>
      </c>
    </row>
    <row r="2409" spans="1:2">
      <c r="A2409" s="103">
        <v>32583</v>
      </c>
      <c r="B2409" s="102">
        <v>9.1199999999999992</v>
      </c>
    </row>
    <row r="2410" spans="1:2">
      <c r="A2410" s="103">
        <v>32584</v>
      </c>
      <c r="B2410" s="102">
        <v>9.3000000000000007</v>
      </c>
    </row>
    <row r="2411" spans="1:2">
      <c r="A2411" s="103">
        <v>32587</v>
      </c>
      <c r="B2411" s="102">
        <v>9.31</v>
      </c>
    </row>
    <row r="2412" spans="1:2">
      <c r="A2412" s="103">
        <v>32588</v>
      </c>
      <c r="B2412" s="102">
        <v>9.3000000000000007</v>
      </c>
    </row>
    <row r="2413" spans="1:2">
      <c r="A2413" s="103">
        <v>32589</v>
      </c>
      <c r="B2413" s="102">
        <v>9.25</v>
      </c>
    </row>
    <row r="2414" spans="1:2">
      <c r="A2414" s="103">
        <v>32590</v>
      </c>
      <c r="B2414" s="102">
        <v>9.23</v>
      </c>
    </row>
    <row r="2415" spans="1:2">
      <c r="A2415" s="103">
        <v>32591</v>
      </c>
      <c r="B2415" s="102" t="e">
        <f>NA()</f>
        <v>#N/A</v>
      </c>
    </row>
    <row r="2416" spans="1:2">
      <c r="A2416" s="103">
        <v>32594</v>
      </c>
      <c r="B2416" s="102">
        <v>9.23</v>
      </c>
    </row>
    <row r="2417" spans="1:2">
      <c r="A2417" s="103">
        <v>32595</v>
      </c>
      <c r="B2417" s="102">
        <v>9.1999999999999993</v>
      </c>
    </row>
    <row r="2418" spans="1:2">
      <c r="A2418" s="103">
        <v>32596</v>
      </c>
      <c r="B2418" s="102">
        <v>9.15</v>
      </c>
    </row>
    <row r="2419" spans="1:2">
      <c r="A2419" s="103">
        <v>32597</v>
      </c>
      <c r="B2419" s="102">
        <v>9.14</v>
      </c>
    </row>
    <row r="2420" spans="1:2">
      <c r="A2420" s="103">
        <v>32598</v>
      </c>
      <c r="B2420" s="102">
        <v>9.11</v>
      </c>
    </row>
    <row r="2421" spans="1:2">
      <c r="A2421" s="103">
        <v>32601</v>
      </c>
      <c r="B2421" s="102">
        <v>9.07</v>
      </c>
    </row>
    <row r="2422" spans="1:2">
      <c r="A2422" s="103">
        <v>32602</v>
      </c>
      <c r="B2422" s="102">
        <v>9.0299999999999994</v>
      </c>
    </row>
    <row r="2423" spans="1:2">
      <c r="A2423" s="103">
        <v>32603</v>
      </c>
      <c r="B2423" s="102">
        <v>9.02</v>
      </c>
    </row>
    <row r="2424" spans="1:2">
      <c r="A2424" s="103">
        <v>32604</v>
      </c>
      <c r="B2424" s="102">
        <v>9.0399999999999991</v>
      </c>
    </row>
    <row r="2425" spans="1:2">
      <c r="A2425" s="103">
        <v>32605</v>
      </c>
      <c r="B2425" s="102">
        <v>9.11</v>
      </c>
    </row>
    <row r="2426" spans="1:2">
      <c r="A2426" s="103">
        <v>32608</v>
      </c>
      <c r="B2426" s="102">
        <v>9.1</v>
      </c>
    </row>
    <row r="2427" spans="1:2">
      <c r="A2427" s="103">
        <v>32609</v>
      </c>
      <c r="B2427" s="102">
        <v>9.1</v>
      </c>
    </row>
    <row r="2428" spans="1:2">
      <c r="A2428" s="103">
        <v>32610</v>
      </c>
      <c r="B2428" s="102">
        <v>9.11</v>
      </c>
    </row>
    <row r="2429" spans="1:2">
      <c r="A2429" s="103">
        <v>32611</v>
      </c>
      <c r="B2429" s="102">
        <v>9.15</v>
      </c>
    </row>
    <row r="2430" spans="1:2">
      <c r="A2430" s="103">
        <v>32612</v>
      </c>
      <c r="B2430" s="102">
        <v>9.0399999999999991</v>
      </c>
    </row>
    <row r="2431" spans="1:2">
      <c r="A2431" s="103">
        <v>32615</v>
      </c>
      <c r="B2431" s="102">
        <v>9.06</v>
      </c>
    </row>
    <row r="2432" spans="1:2">
      <c r="A2432" s="103">
        <v>32616</v>
      </c>
      <c r="B2432" s="102">
        <v>8.94</v>
      </c>
    </row>
    <row r="2433" spans="1:2">
      <c r="A2433" s="103">
        <v>32617</v>
      </c>
      <c r="B2433" s="102">
        <v>8.9600000000000009</v>
      </c>
    </row>
    <row r="2434" spans="1:2">
      <c r="A2434" s="103">
        <v>32618</v>
      </c>
      <c r="B2434" s="102">
        <v>9.0299999999999994</v>
      </c>
    </row>
    <row r="2435" spans="1:2">
      <c r="A2435" s="103">
        <v>32619</v>
      </c>
      <c r="B2435" s="102">
        <v>8.99</v>
      </c>
    </row>
    <row r="2436" spans="1:2">
      <c r="A2436" s="103">
        <v>32622</v>
      </c>
      <c r="B2436" s="102">
        <v>8.99</v>
      </c>
    </row>
    <row r="2437" spans="1:2">
      <c r="A2437" s="103">
        <v>32623</v>
      </c>
      <c r="B2437" s="102">
        <v>8.9700000000000006</v>
      </c>
    </row>
    <row r="2438" spans="1:2">
      <c r="A2438" s="103">
        <v>32624</v>
      </c>
      <c r="B2438" s="102">
        <v>8.9600000000000009</v>
      </c>
    </row>
    <row r="2439" spans="1:2">
      <c r="A2439" s="103">
        <v>32625</v>
      </c>
      <c r="B2439" s="102">
        <v>8.92</v>
      </c>
    </row>
    <row r="2440" spans="1:2">
      <c r="A2440" s="103">
        <v>32626</v>
      </c>
      <c r="B2440" s="102">
        <v>8.91</v>
      </c>
    </row>
    <row r="2441" spans="1:2">
      <c r="A2441" s="103">
        <v>32629</v>
      </c>
      <c r="B2441" s="102">
        <v>9</v>
      </c>
    </row>
    <row r="2442" spans="1:2">
      <c r="A2442" s="103">
        <v>32630</v>
      </c>
      <c r="B2442" s="102">
        <v>8.9499999999999993</v>
      </c>
    </row>
    <row r="2443" spans="1:2">
      <c r="A2443" s="103">
        <v>32631</v>
      </c>
      <c r="B2443" s="102">
        <v>8.9499999999999993</v>
      </c>
    </row>
    <row r="2444" spans="1:2">
      <c r="A2444" s="103">
        <v>32632</v>
      </c>
      <c r="B2444" s="102">
        <v>8.99</v>
      </c>
    </row>
    <row r="2445" spans="1:2">
      <c r="A2445" s="103">
        <v>32633</v>
      </c>
      <c r="B2445" s="102">
        <v>8.9499999999999993</v>
      </c>
    </row>
    <row r="2446" spans="1:2">
      <c r="A2446" s="103">
        <v>32636</v>
      </c>
      <c r="B2446" s="102">
        <v>8.99</v>
      </c>
    </row>
    <row r="2447" spans="1:2">
      <c r="A2447" s="103">
        <v>32637</v>
      </c>
      <c r="B2447" s="102">
        <v>9.08</v>
      </c>
    </row>
    <row r="2448" spans="1:2">
      <c r="A2448" s="103">
        <v>32638</v>
      </c>
      <c r="B2448" s="102">
        <v>9.1199999999999992</v>
      </c>
    </row>
    <row r="2449" spans="1:2">
      <c r="A2449" s="103">
        <v>32639</v>
      </c>
      <c r="B2449" s="102">
        <v>9.07</v>
      </c>
    </row>
    <row r="2450" spans="1:2">
      <c r="A2450" s="103">
        <v>32640</v>
      </c>
      <c r="B2450" s="102">
        <v>8.84</v>
      </c>
    </row>
    <row r="2451" spans="1:2">
      <c r="A2451" s="103">
        <v>32643</v>
      </c>
      <c r="B2451" s="102">
        <v>8.85</v>
      </c>
    </row>
    <row r="2452" spans="1:2">
      <c r="A2452" s="103">
        <v>32644</v>
      </c>
      <c r="B2452" s="102">
        <v>8.84</v>
      </c>
    </row>
    <row r="2453" spans="1:2">
      <c r="A2453" s="103">
        <v>32645</v>
      </c>
      <c r="B2453" s="102">
        <v>8.81</v>
      </c>
    </row>
    <row r="2454" spans="1:2">
      <c r="A2454" s="103">
        <v>32646</v>
      </c>
      <c r="B2454" s="102">
        <v>8.7799999999999994</v>
      </c>
    </row>
    <row r="2455" spans="1:2">
      <c r="A2455" s="103">
        <v>32647</v>
      </c>
      <c r="B2455" s="102">
        <v>8.7200000000000006</v>
      </c>
    </row>
    <row r="2456" spans="1:2">
      <c r="A2456" s="103">
        <v>32650</v>
      </c>
      <c r="B2456" s="102">
        <v>8.6</v>
      </c>
    </row>
    <row r="2457" spans="1:2">
      <c r="A2457" s="103">
        <v>32651</v>
      </c>
      <c r="B2457" s="102">
        <v>8.6199999999999992</v>
      </c>
    </row>
    <row r="2458" spans="1:2">
      <c r="A2458" s="103">
        <v>32652</v>
      </c>
      <c r="B2458" s="102">
        <v>8.6300000000000008</v>
      </c>
    </row>
    <row r="2459" spans="1:2">
      <c r="A2459" s="103">
        <v>32653</v>
      </c>
      <c r="B2459" s="102">
        <v>8.66</v>
      </c>
    </row>
    <row r="2460" spans="1:2">
      <c r="A2460" s="103">
        <v>32654</v>
      </c>
      <c r="B2460" s="102">
        <v>8.6300000000000008</v>
      </c>
    </row>
    <row r="2461" spans="1:2">
      <c r="A2461" s="103">
        <v>32657</v>
      </c>
      <c r="B2461" s="102" t="e">
        <f>NA()</f>
        <v>#N/A</v>
      </c>
    </row>
    <row r="2462" spans="1:2">
      <c r="A2462" s="103">
        <v>32658</v>
      </c>
      <c r="B2462" s="102">
        <v>8.6300000000000008</v>
      </c>
    </row>
    <row r="2463" spans="1:2">
      <c r="A2463" s="103">
        <v>32659</v>
      </c>
      <c r="B2463" s="102">
        <v>8.6</v>
      </c>
    </row>
    <row r="2464" spans="1:2">
      <c r="A2464" s="103">
        <v>32660</v>
      </c>
      <c r="B2464" s="102">
        <v>8.61</v>
      </c>
    </row>
    <row r="2465" spans="1:2">
      <c r="A2465" s="103">
        <v>32661</v>
      </c>
      <c r="B2465" s="102">
        <v>8.48</v>
      </c>
    </row>
    <row r="2466" spans="1:2">
      <c r="A2466" s="103">
        <v>32664</v>
      </c>
      <c r="B2466" s="102">
        <v>8.44</v>
      </c>
    </row>
    <row r="2467" spans="1:2">
      <c r="A2467" s="103">
        <v>32665</v>
      </c>
      <c r="B2467" s="102">
        <v>8.41</v>
      </c>
    </row>
    <row r="2468" spans="1:2">
      <c r="A2468" s="103">
        <v>32666</v>
      </c>
      <c r="B2468" s="102">
        <v>8.34</v>
      </c>
    </row>
    <row r="2469" spans="1:2">
      <c r="A2469" s="103">
        <v>32667</v>
      </c>
      <c r="B2469" s="102">
        <v>8.31</v>
      </c>
    </row>
    <row r="2470" spans="1:2">
      <c r="A2470" s="103">
        <v>32668</v>
      </c>
      <c r="B2470" s="102">
        <v>8.15</v>
      </c>
    </row>
    <row r="2471" spans="1:2">
      <c r="A2471" s="103">
        <v>32671</v>
      </c>
      <c r="B2471" s="102">
        <v>8.1300000000000008</v>
      </c>
    </row>
    <row r="2472" spans="1:2">
      <c r="A2472" s="103">
        <v>32672</v>
      </c>
      <c r="B2472" s="102">
        <v>8.2100000000000009</v>
      </c>
    </row>
    <row r="2473" spans="1:2">
      <c r="A2473" s="103">
        <v>32673</v>
      </c>
      <c r="B2473" s="102">
        <v>8.17</v>
      </c>
    </row>
    <row r="2474" spans="1:2">
      <c r="A2474" s="103">
        <v>32674</v>
      </c>
      <c r="B2474" s="102">
        <v>8.3000000000000007</v>
      </c>
    </row>
    <row r="2475" spans="1:2">
      <c r="A2475" s="103">
        <v>32675</v>
      </c>
      <c r="B2475" s="102">
        <v>8.31</v>
      </c>
    </row>
    <row r="2476" spans="1:2">
      <c r="A2476" s="103">
        <v>32678</v>
      </c>
      <c r="B2476" s="102">
        <v>8.34</v>
      </c>
    </row>
    <row r="2477" spans="1:2">
      <c r="A2477" s="103">
        <v>32679</v>
      </c>
      <c r="B2477" s="102">
        <v>8.2799999999999994</v>
      </c>
    </row>
    <row r="2478" spans="1:2">
      <c r="A2478" s="103">
        <v>32680</v>
      </c>
      <c r="B2478" s="102">
        <v>8.33</v>
      </c>
    </row>
    <row r="2479" spans="1:2">
      <c r="A2479" s="103">
        <v>32681</v>
      </c>
      <c r="B2479" s="102">
        <v>8.34</v>
      </c>
    </row>
    <row r="2480" spans="1:2">
      <c r="A2480" s="103">
        <v>32682</v>
      </c>
      <c r="B2480" s="102">
        <v>8.1999999999999993</v>
      </c>
    </row>
    <row r="2481" spans="1:2">
      <c r="A2481" s="103">
        <v>32685</v>
      </c>
      <c r="B2481" s="102">
        <v>8.16</v>
      </c>
    </row>
    <row r="2482" spans="1:2">
      <c r="A2482" s="103">
        <v>32686</v>
      </c>
      <c r="B2482" s="102">
        <v>8.08</v>
      </c>
    </row>
    <row r="2483" spans="1:2">
      <c r="A2483" s="103">
        <v>32687</v>
      </c>
      <c r="B2483" s="102">
        <v>8.1300000000000008</v>
      </c>
    </row>
    <row r="2484" spans="1:2">
      <c r="A2484" s="103">
        <v>32688</v>
      </c>
      <c r="B2484" s="102">
        <v>8.09</v>
      </c>
    </row>
    <row r="2485" spans="1:2">
      <c r="A2485" s="103">
        <v>32689</v>
      </c>
      <c r="B2485" s="102">
        <v>8.0500000000000007</v>
      </c>
    </row>
    <row r="2486" spans="1:2">
      <c r="A2486" s="103">
        <v>32692</v>
      </c>
      <c r="B2486" s="102">
        <v>8.07</v>
      </c>
    </row>
    <row r="2487" spans="1:2">
      <c r="A2487" s="103">
        <v>32693</v>
      </c>
      <c r="B2487" s="102" t="e">
        <f>NA()</f>
        <v>#N/A</v>
      </c>
    </row>
    <row r="2488" spans="1:2">
      <c r="A2488" s="103">
        <v>32694</v>
      </c>
      <c r="B2488" s="102">
        <v>8.14</v>
      </c>
    </row>
    <row r="2489" spans="1:2">
      <c r="A2489" s="103">
        <v>32695</v>
      </c>
      <c r="B2489" s="102">
        <v>8.1</v>
      </c>
    </row>
    <row r="2490" spans="1:2">
      <c r="A2490" s="103">
        <v>32696</v>
      </c>
      <c r="B2490" s="102">
        <v>8.0399999999999991</v>
      </c>
    </row>
    <row r="2491" spans="1:2">
      <c r="A2491" s="103">
        <v>32699</v>
      </c>
      <c r="B2491" s="102">
        <v>8.02</v>
      </c>
    </row>
    <row r="2492" spans="1:2">
      <c r="A2492" s="103">
        <v>32700</v>
      </c>
      <c r="B2492" s="102">
        <v>8.0399999999999991</v>
      </c>
    </row>
    <row r="2493" spans="1:2">
      <c r="A2493" s="103">
        <v>32701</v>
      </c>
      <c r="B2493" s="102">
        <v>8.0399999999999991</v>
      </c>
    </row>
    <row r="2494" spans="1:2">
      <c r="A2494" s="103">
        <v>32702</v>
      </c>
      <c r="B2494" s="102">
        <v>8.0500000000000007</v>
      </c>
    </row>
    <row r="2495" spans="1:2">
      <c r="A2495" s="103">
        <v>32703</v>
      </c>
      <c r="B2495" s="102">
        <v>8.09</v>
      </c>
    </row>
    <row r="2496" spans="1:2">
      <c r="A2496" s="103">
        <v>32706</v>
      </c>
      <c r="B2496" s="102">
        <v>8.11</v>
      </c>
    </row>
    <row r="2497" spans="1:2">
      <c r="A2497" s="103">
        <v>32707</v>
      </c>
      <c r="B2497" s="102">
        <v>8.17</v>
      </c>
    </row>
    <row r="2498" spans="1:2">
      <c r="A2498" s="103">
        <v>32708</v>
      </c>
      <c r="B2498" s="102">
        <v>8.14</v>
      </c>
    </row>
    <row r="2499" spans="1:2">
      <c r="A2499" s="103">
        <v>32709</v>
      </c>
      <c r="B2499" s="102">
        <v>8.1</v>
      </c>
    </row>
    <row r="2500" spans="1:2">
      <c r="A2500" s="103">
        <v>32710</v>
      </c>
      <c r="B2500" s="102">
        <v>8.16</v>
      </c>
    </row>
    <row r="2501" spans="1:2">
      <c r="A2501" s="103">
        <v>32713</v>
      </c>
      <c r="B2501" s="102">
        <v>8.14</v>
      </c>
    </row>
    <row r="2502" spans="1:2">
      <c r="A2502" s="103">
        <v>32714</v>
      </c>
      <c r="B2502" s="102">
        <v>8.1199999999999992</v>
      </c>
    </row>
    <row r="2503" spans="1:2">
      <c r="A2503" s="103">
        <v>32715</v>
      </c>
      <c r="B2503" s="102">
        <v>8.11</v>
      </c>
    </row>
    <row r="2504" spans="1:2">
      <c r="A2504" s="103">
        <v>32716</v>
      </c>
      <c r="B2504" s="102">
        <v>8.0299999999999994</v>
      </c>
    </row>
    <row r="2505" spans="1:2">
      <c r="A2505" s="103">
        <v>32717</v>
      </c>
      <c r="B2505" s="102">
        <v>7.99</v>
      </c>
    </row>
    <row r="2506" spans="1:2">
      <c r="A2506" s="103">
        <v>32720</v>
      </c>
      <c r="B2506" s="102">
        <v>7.92</v>
      </c>
    </row>
    <row r="2507" spans="1:2">
      <c r="A2507" s="103">
        <v>32721</v>
      </c>
      <c r="B2507" s="102">
        <v>7.83</v>
      </c>
    </row>
    <row r="2508" spans="1:2">
      <c r="A2508" s="103">
        <v>32722</v>
      </c>
      <c r="B2508" s="102">
        <v>7.84</v>
      </c>
    </row>
    <row r="2509" spans="1:2">
      <c r="A2509" s="103">
        <v>32723</v>
      </c>
      <c r="B2509" s="102">
        <v>7.9</v>
      </c>
    </row>
    <row r="2510" spans="1:2">
      <c r="A2510" s="103">
        <v>32724</v>
      </c>
      <c r="B2510" s="102">
        <v>8.08</v>
      </c>
    </row>
    <row r="2511" spans="1:2">
      <c r="A2511" s="103">
        <v>32727</v>
      </c>
      <c r="B2511" s="102">
        <v>8.08</v>
      </c>
    </row>
    <row r="2512" spans="1:2">
      <c r="A2512" s="103">
        <v>32728</v>
      </c>
      <c r="B2512" s="102">
        <v>8.08</v>
      </c>
    </row>
    <row r="2513" spans="1:2">
      <c r="A2513" s="103">
        <v>32729</v>
      </c>
      <c r="B2513" s="102">
        <v>8.1199999999999992</v>
      </c>
    </row>
    <row r="2514" spans="1:2">
      <c r="A2514" s="103">
        <v>32730</v>
      </c>
      <c r="B2514" s="102">
        <v>8.08</v>
      </c>
    </row>
    <row r="2515" spans="1:2">
      <c r="A2515" s="103">
        <v>32731</v>
      </c>
      <c r="B2515" s="102">
        <v>8.1300000000000008</v>
      </c>
    </row>
    <row r="2516" spans="1:2">
      <c r="A2516" s="103">
        <v>32734</v>
      </c>
      <c r="B2516" s="102">
        <v>8.23</v>
      </c>
    </row>
    <row r="2517" spans="1:2">
      <c r="A2517" s="103">
        <v>32735</v>
      </c>
      <c r="B2517" s="102">
        <v>8.19</v>
      </c>
    </row>
    <row r="2518" spans="1:2">
      <c r="A2518" s="103">
        <v>32736</v>
      </c>
      <c r="B2518" s="102">
        <v>8.1300000000000008</v>
      </c>
    </row>
    <row r="2519" spans="1:2">
      <c r="A2519" s="103">
        <v>32737</v>
      </c>
      <c r="B2519" s="102">
        <v>8.16</v>
      </c>
    </row>
    <row r="2520" spans="1:2">
      <c r="A2520" s="103">
        <v>32738</v>
      </c>
      <c r="B2520" s="102">
        <v>8.15</v>
      </c>
    </row>
    <row r="2521" spans="1:2">
      <c r="A2521" s="103">
        <v>32741</v>
      </c>
      <c r="B2521" s="102">
        <v>8.18</v>
      </c>
    </row>
    <row r="2522" spans="1:2">
      <c r="A2522" s="103">
        <v>32742</v>
      </c>
      <c r="B2522" s="102">
        <v>8.25</v>
      </c>
    </row>
    <row r="2523" spans="1:2">
      <c r="A2523" s="103">
        <v>32743</v>
      </c>
      <c r="B2523" s="102">
        <v>8.19</v>
      </c>
    </row>
    <row r="2524" spans="1:2">
      <c r="A2524" s="103">
        <v>32744</v>
      </c>
      <c r="B2524" s="102">
        <v>8.16</v>
      </c>
    </row>
    <row r="2525" spans="1:2">
      <c r="A2525" s="103">
        <v>32745</v>
      </c>
      <c r="B2525" s="102">
        <v>8.18</v>
      </c>
    </row>
    <row r="2526" spans="1:2">
      <c r="A2526" s="103">
        <v>32748</v>
      </c>
      <c r="B2526" s="102">
        <v>8.23</v>
      </c>
    </row>
    <row r="2527" spans="1:2">
      <c r="A2527" s="103">
        <v>32749</v>
      </c>
      <c r="B2527" s="102">
        <v>8.2100000000000009</v>
      </c>
    </row>
    <row r="2528" spans="1:2">
      <c r="A2528" s="103">
        <v>32750</v>
      </c>
      <c r="B2528" s="102">
        <v>8.1999999999999993</v>
      </c>
    </row>
    <row r="2529" spans="1:2">
      <c r="A2529" s="103">
        <v>32751</v>
      </c>
      <c r="B2529" s="102">
        <v>8.2100000000000009</v>
      </c>
    </row>
    <row r="2530" spans="1:2">
      <c r="A2530" s="103">
        <v>32752</v>
      </c>
      <c r="B2530" s="102">
        <v>8.14</v>
      </c>
    </row>
    <row r="2531" spans="1:2">
      <c r="A2531" s="103">
        <v>32755</v>
      </c>
      <c r="B2531" s="102" t="e">
        <f>NA()</f>
        <v>#N/A</v>
      </c>
    </row>
    <row r="2532" spans="1:2">
      <c r="A2532" s="103">
        <v>32756</v>
      </c>
      <c r="B2532" s="102">
        <v>8.14</v>
      </c>
    </row>
    <row r="2533" spans="1:2">
      <c r="A2533" s="103">
        <v>32757</v>
      </c>
      <c r="B2533" s="102">
        <v>8.11</v>
      </c>
    </row>
    <row r="2534" spans="1:2">
      <c r="A2534" s="103">
        <v>32758</v>
      </c>
      <c r="B2534" s="102">
        <v>8.11</v>
      </c>
    </row>
    <row r="2535" spans="1:2">
      <c r="A2535" s="103">
        <v>32759</v>
      </c>
      <c r="B2535" s="102">
        <v>8.07</v>
      </c>
    </row>
    <row r="2536" spans="1:2">
      <c r="A2536" s="103">
        <v>32762</v>
      </c>
      <c r="B2536" s="102">
        <v>8.07</v>
      </c>
    </row>
    <row r="2537" spans="1:2">
      <c r="A2537" s="103">
        <v>32763</v>
      </c>
      <c r="B2537" s="102">
        <v>8.09</v>
      </c>
    </row>
    <row r="2538" spans="1:2">
      <c r="A2538" s="103">
        <v>32764</v>
      </c>
      <c r="B2538" s="102">
        <v>8.15</v>
      </c>
    </row>
    <row r="2539" spans="1:2">
      <c r="A2539" s="103">
        <v>32765</v>
      </c>
      <c r="B2539" s="102">
        <v>8.1199999999999992</v>
      </c>
    </row>
    <row r="2540" spans="1:2">
      <c r="A2540" s="103">
        <v>32766</v>
      </c>
      <c r="B2540" s="102">
        <v>8.08</v>
      </c>
    </row>
    <row r="2541" spans="1:2">
      <c r="A2541" s="103">
        <v>32769</v>
      </c>
      <c r="B2541" s="102">
        <v>8.09</v>
      </c>
    </row>
    <row r="2542" spans="1:2">
      <c r="A2542" s="103">
        <v>32770</v>
      </c>
      <c r="B2542" s="102">
        <v>8.09</v>
      </c>
    </row>
    <row r="2543" spans="1:2">
      <c r="A2543" s="103">
        <v>32771</v>
      </c>
      <c r="B2543" s="102">
        <v>8.15</v>
      </c>
    </row>
    <row r="2544" spans="1:2">
      <c r="A2544" s="103">
        <v>32772</v>
      </c>
      <c r="B2544" s="102">
        <v>8.19</v>
      </c>
    </row>
    <row r="2545" spans="1:2">
      <c r="A2545" s="103">
        <v>32773</v>
      </c>
      <c r="B2545" s="102">
        <v>8.1999999999999993</v>
      </c>
    </row>
    <row r="2546" spans="1:2">
      <c r="A2546" s="103">
        <v>32776</v>
      </c>
      <c r="B2546" s="102">
        <v>8.3000000000000007</v>
      </c>
    </row>
    <row r="2547" spans="1:2">
      <c r="A2547" s="103">
        <v>32777</v>
      </c>
      <c r="B2547" s="102">
        <v>8.25</v>
      </c>
    </row>
    <row r="2548" spans="1:2">
      <c r="A2548" s="103">
        <v>32778</v>
      </c>
      <c r="B2548" s="102">
        <v>8.25</v>
      </c>
    </row>
    <row r="2549" spans="1:2">
      <c r="A2549" s="103">
        <v>32779</v>
      </c>
      <c r="B2549" s="102">
        <v>8.25</v>
      </c>
    </row>
    <row r="2550" spans="1:2">
      <c r="A2550" s="103">
        <v>32780</v>
      </c>
      <c r="B2550" s="102">
        <v>8.24</v>
      </c>
    </row>
    <row r="2551" spans="1:2">
      <c r="A2551" s="103">
        <v>32783</v>
      </c>
      <c r="B2551" s="102">
        <v>8.2200000000000006</v>
      </c>
    </row>
    <row r="2552" spans="1:2">
      <c r="A2552" s="103">
        <v>32784</v>
      </c>
      <c r="B2552" s="102">
        <v>8.19</v>
      </c>
    </row>
    <row r="2553" spans="1:2">
      <c r="A2553" s="103">
        <v>32785</v>
      </c>
      <c r="B2553" s="102">
        <v>8.16</v>
      </c>
    </row>
    <row r="2554" spans="1:2">
      <c r="A2554" s="103">
        <v>32786</v>
      </c>
      <c r="B2554" s="102">
        <v>8.09</v>
      </c>
    </row>
    <row r="2555" spans="1:2">
      <c r="A2555" s="103">
        <v>32787</v>
      </c>
      <c r="B2555" s="102">
        <v>8.01</v>
      </c>
    </row>
    <row r="2556" spans="1:2">
      <c r="A2556" s="103">
        <v>32790</v>
      </c>
      <c r="B2556" s="102" t="e">
        <f>NA()</f>
        <v>#N/A</v>
      </c>
    </row>
    <row r="2557" spans="1:2">
      <c r="A2557" s="103">
        <v>32791</v>
      </c>
      <c r="B2557" s="102">
        <v>8.01</v>
      </c>
    </row>
    <row r="2558" spans="1:2">
      <c r="A2558" s="103">
        <v>32792</v>
      </c>
      <c r="B2558" s="102">
        <v>8.0500000000000007</v>
      </c>
    </row>
    <row r="2559" spans="1:2">
      <c r="A2559" s="103">
        <v>32793</v>
      </c>
      <c r="B2559" s="102">
        <v>8.02</v>
      </c>
    </row>
    <row r="2560" spans="1:2">
      <c r="A2560" s="103">
        <v>32794</v>
      </c>
      <c r="B2560" s="102">
        <v>7.88</v>
      </c>
    </row>
    <row r="2561" spans="1:2">
      <c r="A2561" s="103">
        <v>32797</v>
      </c>
      <c r="B2561" s="102">
        <v>7.98</v>
      </c>
    </row>
    <row r="2562" spans="1:2">
      <c r="A2562" s="103">
        <v>32798</v>
      </c>
      <c r="B2562" s="102">
        <v>8.01</v>
      </c>
    </row>
    <row r="2563" spans="1:2">
      <c r="A2563" s="103">
        <v>32799</v>
      </c>
      <c r="B2563" s="102">
        <v>8.0299999999999994</v>
      </c>
    </row>
    <row r="2564" spans="1:2">
      <c r="A2564" s="103">
        <v>32800</v>
      </c>
      <c r="B2564" s="102">
        <v>7.97</v>
      </c>
    </row>
    <row r="2565" spans="1:2">
      <c r="A2565" s="103">
        <v>32801</v>
      </c>
      <c r="B2565" s="102">
        <v>7.98</v>
      </c>
    </row>
    <row r="2566" spans="1:2">
      <c r="A2566" s="103">
        <v>32804</v>
      </c>
      <c r="B2566" s="102">
        <v>7.94</v>
      </c>
    </row>
    <row r="2567" spans="1:2">
      <c r="A2567" s="103">
        <v>32805</v>
      </c>
      <c r="B2567" s="102">
        <v>7.87</v>
      </c>
    </row>
    <row r="2568" spans="1:2">
      <c r="A2568" s="103">
        <v>32806</v>
      </c>
      <c r="B2568" s="102">
        <v>7.88</v>
      </c>
    </row>
    <row r="2569" spans="1:2">
      <c r="A2569" s="103">
        <v>32807</v>
      </c>
      <c r="B2569" s="102">
        <v>7.89</v>
      </c>
    </row>
    <row r="2570" spans="1:2">
      <c r="A2570" s="103">
        <v>32808</v>
      </c>
      <c r="B2570" s="102">
        <v>7.95</v>
      </c>
    </row>
    <row r="2571" spans="1:2">
      <c r="A2571" s="103">
        <v>32811</v>
      </c>
      <c r="B2571" s="102">
        <v>7.93</v>
      </c>
    </row>
    <row r="2572" spans="1:2">
      <c r="A2572" s="103">
        <v>32812</v>
      </c>
      <c r="B2572" s="102">
        <v>7.92</v>
      </c>
    </row>
    <row r="2573" spans="1:2">
      <c r="A2573" s="103">
        <v>32813</v>
      </c>
      <c r="B2573" s="102">
        <v>7.89</v>
      </c>
    </row>
    <row r="2574" spans="1:2">
      <c r="A2574" s="103">
        <v>32814</v>
      </c>
      <c r="B2574" s="102">
        <v>7.88</v>
      </c>
    </row>
    <row r="2575" spans="1:2">
      <c r="A2575" s="103">
        <v>32815</v>
      </c>
      <c r="B2575" s="102">
        <v>7.92</v>
      </c>
    </row>
    <row r="2576" spans="1:2">
      <c r="A2576" s="103">
        <v>32818</v>
      </c>
      <c r="B2576" s="102">
        <v>7.97</v>
      </c>
    </row>
    <row r="2577" spans="1:2">
      <c r="A2577" s="103">
        <v>32819</v>
      </c>
      <c r="B2577" s="102">
        <v>7.88</v>
      </c>
    </row>
    <row r="2578" spans="1:2">
      <c r="A2578" s="103">
        <v>32820</v>
      </c>
      <c r="B2578" s="102">
        <v>7.88</v>
      </c>
    </row>
    <row r="2579" spans="1:2">
      <c r="A2579" s="103">
        <v>32821</v>
      </c>
      <c r="B2579" s="102">
        <v>7.91</v>
      </c>
    </row>
    <row r="2580" spans="1:2">
      <c r="A2580" s="103">
        <v>32822</v>
      </c>
      <c r="B2580" s="102">
        <v>7.9</v>
      </c>
    </row>
    <row r="2581" spans="1:2">
      <c r="A2581" s="103">
        <v>32825</v>
      </c>
      <c r="B2581" s="102">
        <v>7.89</v>
      </c>
    </row>
    <row r="2582" spans="1:2">
      <c r="A2582" s="103">
        <v>32826</v>
      </c>
      <c r="B2582" s="102">
        <v>7.9</v>
      </c>
    </row>
    <row r="2583" spans="1:2">
      <c r="A2583" s="103">
        <v>32827</v>
      </c>
      <c r="B2583" s="102">
        <v>7.87</v>
      </c>
    </row>
    <row r="2584" spans="1:2">
      <c r="A2584" s="103">
        <v>32828</v>
      </c>
      <c r="B2584" s="102">
        <v>7.87</v>
      </c>
    </row>
    <row r="2585" spans="1:2">
      <c r="A2585" s="103">
        <v>32829</v>
      </c>
      <c r="B2585" s="102">
        <v>7.94</v>
      </c>
    </row>
    <row r="2586" spans="1:2">
      <c r="A2586" s="103">
        <v>32832</v>
      </c>
      <c r="B2586" s="102">
        <v>7.92</v>
      </c>
    </row>
    <row r="2587" spans="1:2">
      <c r="A2587" s="103">
        <v>32833</v>
      </c>
      <c r="B2587" s="102">
        <v>7.91</v>
      </c>
    </row>
    <row r="2588" spans="1:2">
      <c r="A2588" s="103">
        <v>32834</v>
      </c>
      <c r="B2588" s="102">
        <v>7.88</v>
      </c>
    </row>
    <row r="2589" spans="1:2">
      <c r="A2589" s="103">
        <v>32835</v>
      </c>
      <c r="B2589" s="102" t="e">
        <f>NA()</f>
        <v>#N/A</v>
      </c>
    </row>
    <row r="2590" spans="1:2">
      <c r="A2590" s="103">
        <v>32836</v>
      </c>
      <c r="B2590" s="102">
        <v>7.88</v>
      </c>
    </row>
    <row r="2591" spans="1:2">
      <c r="A2591" s="103">
        <v>32839</v>
      </c>
      <c r="B2591" s="102">
        <v>7.92</v>
      </c>
    </row>
    <row r="2592" spans="1:2">
      <c r="A2592" s="103">
        <v>32840</v>
      </c>
      <c r="B2592" s="102">
        <v>7.91</v>
      </c>
    </row>
    <row r="2593" spans="1:2">
      <c r="A2593" s="103">
        <v>32841</v>
      </c>
      <c r="B2593" s="102">
        <v>7.93</v>
      </c>
    </row>
    <row r="2594" spans="1:2">
      <c r="A2594" s="103">
        <v>32842</v>
      </c>
      <c r="B2594" s="102">
        <v>7.9</v>
      </c>
    </row>
    <row r="2595" spans="1:2">
      <c r="A2595" s="103">
        <v>32843</v>
      </c>
      <c r="B2595" s="102">
        <v>7.88</v>
      </c>
    </row>
    <row r="2596" spans="1:2">
      <c r="A2596" s="103">
        <v>32846</v>
      </c>
      <c r="B2596" s="102">
        <v>7.88</v>
      </c>
    </row>
    <row r="2597" spans="1:2">
      <c r="A2597" s="103">
        <v>32847</v>
      </c>
      <c r="B2597" s="102">
        <v>7.88</v>
      </c>
    </row>
    <row r="2598" spans="1:2">
      <c r="A2598" s="103">
        <v>32848</v>
      </c>
      <c r="B2598" s="102">
        <v>7.91</v>
      </c>
    </row>
    <row r="2599" spans="1:2">
      <c r="A2599" s="103">
        <v>32849</v>
      </c>
      <c r="B2599" s="102">
        <v>7.93</v>
      </c>
    </row>
    <row r="2600" spans="1:2">
      <c r="A2600" s="103">
        <v>32850</v>
      </c>
      <c r="B2600" s="102">
        <v>7.88</v>
      </c>
    </row>
    <row r="2601" spans="1:2">
      <c r="A2601" s="103">
        <v>32853</v>
      </c>
      <c r="B2601" s="102">
        <v>7.89</v>
      </c>
    </row>
    <row r="2602" spans="1:2">
      <c r="A2602" s="103">
        <v>32854</v>
      </c>
      <c r="B2602" s="102">
        <v>7.9</v>
      </c>
    </row>
    <row r="2603" spans="1:2">
      <c r="A2603" s="103">
        <v>32855</v>
      </c>
      <c r="B2603" s="102">
        <v>7.88</v>
      </c>
    </row>
    <row r="2604" spans="1:2">
      <c r="A2604" s="103">
        <v>32856</v>
      </c>
      <c r="B2604" s="102">
        <v>7.85</v>
      </c>
    </row>
    <row r="2605" spans="1:2">
      <c r="A2605" s="103">
        <v>32857</v>
      </c>
      <c r="B2605" s="102">
        <v>7.86</v>
      </c>
    </row>
    <row r="2606" spans="1:2">
      <c r="A2606" s="103">
        <v>32860</v>
      </c>
      <c r="B2606" s="102">
        <v>7.83</v>
      </c>
    </row>
    <row r="2607" spans="1:2">
      <c r="A2607" s="103">
        <v>32861</v>
      </c>
      <c r="B2607" s="102">
        <v>7.85</v>
      </c>
    </row>
    <row r="2608" spans="1:2">
      <c r="A2608" s="103">
        <v>32862</v>
      </c>
      <c r="B2608" s="102">
        <v>7.84</v>
      </c>
    </row>
    <row r="2609" spans="1:2">
      <c r="A2609" s="103">
        <v>32863</v>
      </c>
      <c r="B2609" s="102">
        <v>7.86</v>
      </c>
    </row>
    <row r="2610" spans="1:2">
      <c r="A2610" s="103">
        <v>32864</v>
      </c>
      <c r="B2610" s="102">
        <v>7.88</v>
      </c>
    </row>
    <row r="2611" spans="1:2">
      <c r="A2611" s="103">
        <v>32867</v>
      </c>
      <c r="B2611" s="102" t="e">
        <f>NA()</f>
        <v>#N/A</v>
      </c>
    </row>
    <row r="2612" spans="1:2">
      <c r="A2612" s="103">
        <v>32868</v>
      </c>
      <c r="B2612" s="102">
        <v>8</v>
      </c>
    </row>
    <row r="2613" spans="1:2">
      <c r="A2613" s="103">
        <v>32869</v>
      </c>
      <c r="B2613" s="102">
        <v>7.98</v>
      </c>
    </row>
    <row r="2614" spans="1:2">
      <c r="A2614" s="103">
        <v>32870</v>
      </c>
      <c r="B2614" s="102">
        <v>7.97</v>
      </c>
    </row>
    <row r="2615" spans="1:2">
      <c r="A2615" s="103">
        <v>32871</v>
      </c>
      <c r="B2615" s="102">
        <v>7.98</v>
      </c>
    </row>
    <row r="2616" spans="1:2">
      <c r="A2616" s="103">
        <v>32874</v>
      </c>
      <c r="B2616" s="102" t="e">
        <f>NA()</f>
        <v>#N/A</v>
      </c>
    </row>
    <row r="2617" spans="1:2">
      <c r="A2617" s="103">
        <v>32875</v>
      </c>
      <c r="B2617" s="102">
        <v>8</v>
      </c>
    </row>
    <row r="2618" spans="1:2">
      <c r="A2618" s="103">
        <v>32876</v>
      </c>
      <c r="B2618" s="102">
        <v>8.0399999999999991</v>
      </c>
    </row>
    <row r="2619" spans="1:2">
      <c r="A2619" s="103">
        <v>32877</v>
      </c>
      <c r="B2619" s="102">
        <v>8.0399999999999991</v>
      </c>
    </row>
    <row r="2620" spans="1:2">
      <c r="A2620" s="103">
        <v>32878</v>
      </c>
      <c r="B2620" s="102">
        <v>8.06</v>
      </c>
    </row>
    <row r="2621" spans="1:2">
      <c r="A2621" s="103">
        <v>32881</v>
      </c>
      <c r="B2621" s="102">
        <v>8.09</v>
      </c>
    </row>
    <row r="2622" spans="1:2">
      <c r="A2622" s="103">
        <v>32882</v>
      </c>
      <c r="B2622" s="102">
        <v>8.1</v>
      </c>
    </row>
    <row r="2623" spans="1:2">
      <c r="A2623" s="103">
        <v>32883</v>
      </c>
      <c r="B2623" s="102">
        <v>8.11</v>
      </c>
    </row>
    <row r="2624" spans="1:2">
      <c r="A2624" s="103">
        <v>32884</v>
      </c>
      <c r="B2624" s="102">
        <v>8.11</v>
      </c>
    </row>
    <row r="2625" spans="1:2">
      <c r="A2625" s="103">
        <v>32885</v>
      </c>
      <c r="B2625" s="102">
        <v>8.17</v>
      </c>
    </row>
    <row r="2626" spans="1:2">
      <c r="A2626" s="103">
        <v>32888</v>
      </c>
      <c r="B2626" s="102" t="e">
        <f>NA()</f>
        <v>#N/A</v>
      </c>
    </row>
    <row r="2627" spans="1:2">
      <c r="A2627" s="103">
        <v>32889</v>
      </c>
      <c r="B2627" s="102">
        <v>8.25</v>
      </c>
    </row>
    <row r="2628" spans="1:2">
      <c r="A2628" s="103">
        <v>32890</v>
      </c>
      <c r="B2628" s="102">
        <v>8.25</v>
      </c>
    </row>
    <row r="2629" spans="1:2">
      <c r="A2629" s="103">
        <v>32891</v>
      </c>
      <c r="B2629" s="102">
        <v>8.35</v>
      </c>
    </row>
    <row r="2630" spans="1:2">
      <c r="A2630" s="103">
        <v>32892</v>
      </c>
      <c r="B2630" s="102">
        <v>8.2899999999999991</v>
      </c>
    </row>
    <row r="2631" spans="1:2">
      <c r="A2631" s="103">
        <v>32895</v>
      </c>
      <c r="B2631" s="102">
        <v>8.31</v>
      </c>
    </row>
    <row r="2632" spans="1:2">
      <c r="A2632" s="103">
        <v>32896</v>
      </c>
      <c r="B2632" s="102">
        <v>8.2899999999999991</v>
      </c>
    </row>
    <row r="2633" spans="1:2">
      <c r="A2633" s="103">
        <v>32897</v>
      </c>
      <c r="B2633" s="102">
        <v>8.41</v>
      </c>
    </row>
    <row r="2634" spans="1:2">
      <c r="A2634" s="103">
        <v>32898</v>
      </c>
      <c r="B2634" s="102">
        <v>8.4600000000000009</v>
      </c>
    </row>
    <row r="2635" spans="1:2">
      <c r="A2635" s="103">
        <v>32899</v>
      </c>
      <c r="B2635" s="102">
        <v>8.5500000000000007</v>
      </c>
    </row>
    <row r="2636" spans="1:2">
      <c r="A2636" s="103">
        <v>32902</v>
      </c>
      <c r="B2636" s="102">
        <v>8.5399999999999991</v>
      </c>
    </row>
    <row r="2637" spans="1:2">
      <c r="A2637" s="103">
        <v>32903</v>
      </c>
      <c r="B2637" s="102">
        <v>8.5500000000000007</v>
      </c>
    </row>
    <row r="2638" spans="1:2">
      <c r="A2638" s="103">
        <v>32904</v>
      </c>
      <c r="B2638" s="102">
        <v>8.4600000000000009</v>
      </c>
    </row>
    <row r="2639" spans="1:2">
      <c r="A2639" s="103">
        <v>32905</v>
      </c>
      <c r="B2639" s="102">
        <v>8.44</v>
      </c>
    </row>
    <row r="2640" spans="1:2">
      <c r="A2640" s="103">
        <v>32906</v>
      </c>
      <c r="B2640" s="102">
        <v>8.51</v>
      </c>
    </row>
    <row r="2641" spans="1:2">
      <c r="A2641" s="103">
        <v>32909</v>
      </c>
      <c r="B2641" s="102">
        <v>8.5299999999999994</v>
      </c>
    </row>
    <row r="2642" spans="1:2">
      <c r="A2642" s="103">
        <v>32910</v>
      </c>
      <c r="B2642" s="102">
        <v>8.58</v>
      </c>
    </row>
    <row r="2643" spans="1:2">
      <c r="A2643" s="103">
        <v>32911</v>
      </c>
      <c r="B2643" s="102">
        <v>8.57</v>
      </c>
    </row>
    <row r="2644" spans="1:2">
      <c r="A2644" s="103">
        <v>32912</v>
      </c>
      <c r="B2644" s="102">
        <v>8.5</v>
      </c>
    </row>
    <row r="2645" spans="1:2">
      <c r="A2645" s="103">
        <v>32913</v>
      </c>
      <c r="B2645" s="102">
        <v>8.36</v>
      </c>
    </row>
    <row r="2646" spans="1:2">
      <c r="A2646" s="103">
        <v>32916</v>
      </c>
      <c r="B2646" s="102">
        <v>8.43</v>
      </c>
    </row>
    <row r="2647" spans="1:2">
      <c r="A2647" s="103">
        <v>32917</v>
      </c>
      <c r="B2647" s="102">
        <v>8.39</v>
      </c>
    </row>
    <row r="2648" spans="1:2">
      <c r="A2648" s="103">
        <v>32918</v>
      </c>
      <c r="B2648" s="102">
        <v>8.41</v>
      </c>
    </row>
    <row r="2649" spans="1:2">
      <c r="A2649" s="103">
        <v>32919</v>
      </c>
      <c r="B2649" s="102">
        <v>8.4700000000000006</v>
      </c>
    </row>
    <row r="2650" spans="1:2">
      <c r="A2650" s="103">
        <v>32920</v>
      </c>
      <c r="B2650" s="102">
        <v>8.4600000000000009</v>
      </c>
    </row>
    <row r="2651" spans="1:2">
      <c r="A2651" s="103">
        <v>32923</v>
      </c>
      <c r="B2651" s="102" t="e">
        <f>NA()</f>
        <v>#N/A</v>
      </c>
    </row>
    <row r="2652" spans="1:2">
      <c r="A2652" s="103">
        <v>32924</v>
      </c>
      <c r="B2652" s="102">
        <v>8.66</v>
      </c>
    </row>
    <row r="2653" spans="1:2">
      <c r="A2653" s="103">
        <v>32925</v>
      </c>
      <c r="B2653" s="102">
        <v>8.66</v>
      </c>
    </row>
    <row r="2654" spans="1:2">
      <c r="A2654" s="103">
        <v>32926</v>
      </c>
      <c r="B2654" s="102">
        <v>8.56</v>
      </c>
    </row>
    <row r="2655" spans="1:2">
      <c r="A2655" s="103">
        <v>32927</v>
      </c>
      <c r="B2655" s="102">
        <v>8.56</v>
      </c>
    </row>
    <row r="2656" spans="1:2">
      <c r="A2656" s="103">
        <v>32930</v>
      </c>
      <c r="B2656" s="102">
        <v>8.49</v>
      </c>
    </row>
    <row r="2657" spans="1:2">
      <c r="A2657" s="103">
        <v>32931</v>
      </c>
      <c r="B2657" s="102">
        <v>8.4499999999999993</v>
      </c>
    </row>
    <row r="2658" spans="1:2">
      <c r="A2658" s="103">
        <v>32932</v>
      </c>
      <c r="B2658" s="102">
        <v>8.5399999999999991</v>
      </c>
    </row>
    <row r="2659" spans="1:2">
      <c r="A2659" s="103">
        <v>32933</v>
      </c>
      <c r="B2659" s="102">
        <v>8.61</v>
      </c>
    </row>
    <row r="2660" spans="1:2">
      <c r="A2660" s="103">
        <v>32934</v>
      </c>
      <c r="B2660" s="102">
        <v>8.5500000000000007</v>
      </c>
    </row>
    <row r="2661" spans="1:2">
      <c r="A2661" s="103">
        <v>32937</v>
      </c>
      <c r="B2661" s="102">
        <v>8.66</v>
      </c>
    </row>
    <row r="2662" spans="1:2">
      <c r="A2662" s="103">
        <v>32938</v>
      </c>
      <c r="B2662" s="102">
        <v>8.59</v>
      </c>
    </row>
    <row r="2663" spans="1:2">
      <c r="A2663" s="103">
        <v>32939</v>
      </c>
      <c r="B2663" s="102">
        <v>8.58</v>
      </c>
    </row>
    <row r="2664" spans="1:2">
      <c r="A2664" s="103">
        <v>32940</v>
      </c>
      <c r="B2664" s="102">
        <v>8.56</v>
      </c>
    </row>
    <row r="2665" spans="1:2">
      <c r="A2665" s="103">
        <v>32941</v>
      </c>
      <c r="B2665" s="102">
        <v>8.6300000000000008</v>
      </c>
    </row>
    <row r="2666" spans="1:2">
      <c r="A2666" s="103">
        <v>32944</v>
      </c>
      <c r="B2666" s="102">
        <v>8.6199999999999992</v>
      </c>
    </row>
    <row r="2667" spans="1:2">
      <c r="A2667" s="103">
        <v>32945</v>
      </c>
      <c r="B2667" s="102">
        <v>8.7200000000000006</v>
      </c>
    </row>
    <row r="2668" spans="1:2">
      <c r="A2668" s="103">
        <v>32946</v>
      </c>
      <c r="B2668" s="102">
        <v>8.61</v>
      </c>
    </row>
    <row r="2669" spans="1:2">
      <c r="A2669" s="103">
        <v>32947</v>
      </c>
      <c r="B2669" s="102">
        <v>8.6300000000000008</v>
      </c>
    </row>
    <row r="2670" spans="1:2">
      <c r="A2670" s="103">
        <v>32948</v>
      </c>
      <c r="B2670" s="102">
        <v>8.5500000000000007</v>
      </c>
    </row>
    <row r="2671" spans="1:2">
      <c r="A2671" s="103">
        <v>32951</v>
      </c>
      <c r="B2671" s="102">
        <v>8.5399999999999991</v>
      </c>
    </row>
    <row r="2672" spans="1:2">
      <c r="A2672" s="103">
        <v>32952</v>
      </c>
      <c r="B2672" s="102">
        <v>8.4700000000000006</v>
      </c>
    </row>
    <row r="2673" spans="1:2">
      <c r="A2673" s="103">
        <v>32953</v>
      </c>
      <c r="B2673" s="102">
        <v>8.4700000000000006</v>
      </c>
    </row>
    <row r="2674" spans="1:2">
      <c r="A2674" s="103">
        <v>32954</v>
      </c>
      <c r="B2674" s="102">
        <v>8.49</v>
      </c>
    </row>
    <row r="2675" spans="1:2">
      <c r="A2675" s="103">
        <v>32955</v>
      </c>
      <c r="B2675" s="102">
        <v>8.48</v>
      </c>
    </row>
    <row r="2676" spans="1:2">
      <c r="A2676" s="103">
        <v>32958</v>
      </c>
      <c r="B2676" s="102">
        <v>8.4700000000000006</v>
      </c>
    </row>
    <row r="2677" spans="1:2">
      <c r="A2677" s="103">
        <v>32959</v>
      </c>
      <c r="B2677" s="102">
        <v>8.48</v>
      </c>
    </row>
    <row r="2678" spans="1:2">
      <c r="A2678" s="103">
        <v>32960</v>
      </c>
      <c r="B2678" s="102">
        <v>8.4700000000000006</v>
      </c>
    </row>
    <row r="2679" spans="1:2">
      <c r="A2679" s="103">
        <v>32961</v>
      </c>
      <c r="B2679" s="102">
        <v>8.58</v>
      </c>
    </row>
    <row r="2680" spans="1:2">
      <c r="A2680" s="103">
        <v>32962</v>
      </c>
      <c r="B2680" s="102">
        <v>8.6300000000000008</v>
      </c>
    </row>
    <row r="2681" spans="1:2">
      <c r="A2681" s="103">
        <v>32965</v>
      </c>
      <c r="B2681" s="102">
        <v>8.6300000000000008</v>
      </c>
    </row>
    <row r="2682" spans="1:2">
      <c r="A2682" s="103">
        <v>32966</v>
      </c>
      <c r="B2682" s="102">
        <v>8.61</v>
      </c>
    </row>
    <row r="2683" spans="1:2">
      <c r="A2683" s="103">
        <v>32967</v>
      </c>
      <c r="B2683" s="102">
        <v>8.52</v>
      </c>
    </row>
    <row r="2684" spans="1:2">
      <c r="A2684" s="103">
        <v>32968</v>
      </c>
      <c r="B2684" s="102">
        <v>8.52</v>
      </c>
    </row>
    <row r="2685" spans="1:2">
      <c r="A2685" s="103">
        <v>32969</v>
      </c>
      <c r="B2685" s="102">
        <v>8.52</v>
      </c>
    </row>
    <row r="2686" spans="1:2">
      <c r="A2686" s="103">
        <v>32972</v>
      </c>
      <c r="B2686" s="102">
        <v>8.5500000000000007</v>
      </c>
    </row>
    <row r="2687" spans="1:2">
      <c r="A2687" s="103">
        <v>32973</v>
      </c>
      <c r="B2687" s="102">
        <v>8.57</v>
      </c>
    </row>
    <row r="2688" spans="1:2">
      <c r="A2688" s="103">
        <v>32974</v>
      </c>
      <c r="B2688" s="102">
        <v>8.58</v>
      </c>
    </row>
    <row r="2689" spans="1:2">
      <c r="A2689" s="103">
        <v>32975</v>
      </c>
      <c r="B2689" s="102">
        <v>8.6</v>
      </c>
    </row>
    <row r="2690" spans="1:2">
      <c r="A2690" s="103">
        <v>32976</v>
      </c>
      <c r="B2690" s="102" t="e">
        <f>NA()</f>
        <v>#N/A</v>
      </c>
    </row>
    <row r="2691" spans="1:2">
      <c r="A2691" s="103">
        <v>32979</v>
      </c>
      <c r="B2691" s="102">
        <v>8.64</v>
      </c>
    </row>
    <row r="2692" spans="1:2">
      <c r="A2692" s="103">
        <v>32980</v>
      </c>
      <c r="B2692" s="102">
        <v>8.74</v>
      </c>
    </row>
    <row r="2693" spans="1:2">
      <c r="A2693" s="103">
        <v>32981</v>
      </c>
      <c r="B2693" s="102">
        <v>8.85</v>
      </c>
    </row>
    <row r="2694" spans="1:2">
      <c r="A2694" s="103">
        <v>32982</v>
      </c>
      <c r="B2694" s="102">
        <v>8.86</v>
      </c>
    </row>
    <row r="2695" spans="1:2">
      <c r="A2695" s="103">
        <v>32983</v>
      </c>
      <c r="B2695" s="102">
        <v>8.93</v>
      </c>
    </row>
    <row r="2696" spans="1:2">
      <c r="A2696" s="103">
        <v>32986</v>
      </c>
      <c r="B2696" s="102">
        <v>8.9600000000000009</v>
      </c>
    </row>
    <row r="2697" spans="1:2">
      <c r="A2697" s="103">
        <v>32987</v>
      </c>
      <c r="B2697" s="102">
        <v>8.98</v>
      </c>
    </row>
    <row r="2698" spans="1:2">
      <c r="A2698" s="103">
        <v>32988</v>
      </c>
      <c r="B2698" s="102">
        <v>8.98</v>
      </c>
    </row>
    <row r="2699" spans="1:2">
      <c r="A2699" s="103">
        <v>32989</v>
      </c>
      <c r="B2699" s="102">
        <v>9.0399999999999991</v>
      </c>
    </row>
    <row r="2700" spans="1:2">
      <c r="A2700" s="103">
        <v>32990</v>
      </c>
      <c r="B2700" s="102">
        <v>9.0399999999999991</v>
      </c>
    </row>
    <row r="2701" spans="1:2">
      <c r="A2701" s="103">
        <v>32993</v>
      </c>
      <c r="B2701" s="102">
        <v>9</v>
      </c>
    </row>
    <row r="2702" spans="1:2">
      <c r="A2702" s="103">
        <v>32994</v>
      </c>
      <c r="B2702" s="102">
        <v>9.0399999999999991</v>
      </c>
    </row>
    <row r="2703" spans="1:2">
      <c r="A2703" s="103">
        <v>32995</v>
      </c>
      <c r="B2703" s="102">
        <v>9.0500000000000007</v>
      </c>
    </row>
    <row r="2704" spans="1:2">
      <c r="A2704" s="103">
        <v>32996</v>
      </c>
      <c r="B2704" s="102">
        <v>8.99</v>
      </c>
    </row>
    <row r="2705" spans="1:2">
      <c r="A2705" s="103">
        <v>32997</v>
      </c>
      <c r="B2705" s="102">
        <v>8.83</v>
      </c>
    </row>
    <row r="2706" spans="1:2">
      <c r="A2706" s="103">
        <v>33000</v>
      </c>
      <c r="B2706" s="102">
        <v>8.85</v>
      </c>
    </row>
    <row r="2707" spans="1:2">
      <c r="A2707" s="103">
        <v>33001</v>
      </c>
      <c r="B2707" s="102">
        <v>8.81</v>
      </c>
    </row>
    <row r="2708" spans="1:2">
      <c r="A2708" s="103">
        <v>33002</v>
      </c>
      <c r="B2708" s="102">
        <v>8.9</v>
      </c>
    </row>
    <row r="2709" spans="1:2">
      <c r="A2709" s="103">
        <v>33003</v>
      </c>
      <c r="B2709" s="102">
        <v>8.81</v>
      </c>
    </row>
    <row r="2710" spans="1:2">
      <c r="A2710" s="103">
        <v>33004</v>
      </c>
      <c r="B2710" s="102">
        <v>8.64</v>
      </c>
    </row>
    <row r="2711" spans="1:2">
      <c r="A2711" s="103">
        <v>33007</v>
      </c>
      <c r="B2711" s="102">
        <v>8.58</v>
      </c>
    </row>
    <row r="2712" spans="1:2">
      <c r="A2712" s="103">
        <v>33008</v>
      </c>
      <c r="B2712" s="102">
        <v>8.6199999999999992</v>
      </c>
    </row>
    <row r="2713" spans="1:2">
      <c r="A2713" s="103">
        <v>33009</v>
      </c>
      <c r="B2713" s="102">
        <v>8.64</v>
      </c>
    </row>
    <row r="2714" spans="1:2">
      <c r="A2714" s="103">
        <v>33010</v>
      </c>
      <c r="B2714" s="102">
        <v>8.65</v>
      </c>
    </row>
    <row r="2715" spans="1:2">
      <c r="A2715" s="103">
        <v>33011</v>
      </c>
      <c r="B2715" s="102">
        <v>8.6999999999999993</v>
      </c>
    </row>
    <row r="2716" spans="1:2">
      <c r="A2716" s="103">
        <v>33014</v>
      </c>
      <c r="B2716" s="102">
        <v>8.69</v>
      </c>
    </row>
    <row r="2717" spans="1:2">
      <c r="A2717" s="103">
        <v>33015</v>
      </c>
      <c r="B2717" s="102">
        <v>8.61</v>
      </c>
    </row>
    <row r="2718" spans="1:2">
      <c r="A2718" s="103">
        <v>33016</v>
      </c>
      <c r="B2718" s="102">
        <v>8.59</v>
      </c>
    </row>
    <row r="2719" spans="1:2">
      <c r="A2719" s="103">
        <v>33017</v>
      </c>
      <c r="B2719" s="102">
        <v>8.6</v>
      </c>
    </row>
    <row r="2720" spans="1:2">
      <c r="A2720" s="103">
        <v>33018</v>
      </c>
      <c r="B2720" s="102">
        <v>8.67</v>
      </c>
    </row>
    <row r="2721" spans="1:2">
      <c r="A2721" s="103">
        <v>33021</v>
      </c>
      <c r="B2721" s="102" t="e">
        <f>NA()</f>
        <v>#N/A</v>
      </c>
    </row>
    <row r="2722" spans="1:2">
      <c r="A2722" s="103">
        <v>33022</v>
      </c>
      <c r="B2722" s="102">
        <v>8.64</v>
      </c>
    </row>
    <row r="2723" spans="1:2">
      <c r="A2723" s="103">
        <v>33023</v>
      </c>
      <c r="B2723" s="102">
        <v>8.6</v>
      </c>
    </row>
    <row r="2724" spans="1:2">
      <c r="A2724" s="103">
        <v>33024</v>
      </c>
      <c r="B2724" s="102">
        <v>8.58</v>
      </c>
    </row>
    <row r="2725" spans="1:2">
      <c r="A2725" s="103">
        <v>33025</v>
      </c>
      <c r="B2725" s="102">
        <v>8.43</v>
      </c>
    </row>
    <row r="2726" spans="1:2">
      <c r="A2726" s="103">
        <v>33028</v>
      </c>
      <c r="B2726" s="102">
        <v>8.43</v>
      </c>
    </row>
    <row r="2727" spans="1:2">
      <c r="A2727" s="103">
        <v>33029</v>
      </c>
      <c r="B2727" s="102">
        <v>8.4600000000000009</v>
      </c>
    </row>
    <row r="2728" spans="1:2">
      <c r="A2728" s="103">
        <v>33030</v>
      </c>
      <c r="B2728" s="102">
        <v>8.44</v>
      </c>
    </row>
    <row r="2729" spans="1:2">
      <c r="A2729" s="103">
        <v>33031</v>
      </c>
      <c r="B2729" s="102">
        <v>8.43</v>
      </c>
    </row>
    <row r="2730" spans="1:2">
      <c r="A2730" s="103">
        <v>33032</v>
      </c>
      <c r="B2730" s="102">
        <v>8.44</v>
      </c>
    </row>
    <row r="2731" spans="1:2">
      <c r="A2731" s="103">
        <v>33035</v>
      </c>
      <c r="B2731" s="102">
        <v>8.4499999999999993</v>
      </c>
    </row>
    <row r="2732" spans="1:2">
      <c r="A2732" s="103">
        <v>33036</v>
      </c>
      <c r="B2732" s="102">
        <v>8.4499999999999993</v>
      </c>
    </row>
    <row r="2733" spans="1:2">
      <c r="A2733" s="103">
        <v>33037</v>
      </c>
      <c r="B2733" s="102">
        <v>8.39</v>
      </c>
    </row>
    <row r="2734" spans="1:2">
      <c r="A2734" s="103">
        <v>33038</v>
      </c>
      <c r="B2734" s="102">
        <v>8.36</v>
      </c>
    </row>
    <row r="2735" spans="1:2">
      <c r="A2735" s="103">
        <v>33039</v>
      </c>
      <c r="B2735" s="102">
        <v>8.43</v>
      </c>
    </row>
    <row r="2736" spans="1:2">
      <c r="A2736" s="103">
        <v>33042</v>
      </c>
      <c r="B2736" s="102">
        <v>8.4700000000000006</v>
      </c>
    </row>
    <row r="2737" spans="1:2">
      <c r="A2737" s="103">
        <v>33043</v>
      </c>
      <c r="B2737" s="102">
        <v>8.48</v>
      </c>
    </row>
    <row r="2738" spans="1:2">
      <c r="A2738" s="103">
        <v>33044</v>
      </c>
      <c r="B2738" s="102">
        <v>8.52</v>
      </c>
    </row>
    <row r="2739" spans="1:2">
      <c r="A2739" s="103">
        <v>33045</v>
      </c>
      <c r="B2739" s="102">
        <v>8.5</v>
      </c>
    </row>
    <row r="2740" spans="1:2">
      <c r="A2740" s="103">
        <v>33046</v>
      </c>
      <c r="B2740" s="102">
        <v>8.49</v>
      </c>
    </row>
    <row r="2741" spans="1:2">
      <c r="A2741" s="103">
        <v>33049</v>
      </c>
      <c r="B2741" s="102">
        <v>8.56</v>
      </c>
    </row>
    <row r="2742" spans="1:2">
      <c r="A2742" s="103">
        <v>33050</v>
      </c>
      <c r="B2742" s="102">
        <v>8.5299999999999994</v>
      </c>
    </row>
    <row r="2743" spans="1:2">
      <c r="A2743" s="103">
        <v>33051</v>
      </c>
      <c r="B2743" s="102">
        <v>8.49</v>
      </c>
    </row>
    <row r="2744" spans="1:2">
      <c r="A2744" s="103">
        <v>33052</v>
      </c>
      <c r="B2744" s="102">
        <v>8.4499999999999993</v>
      </c>
    </row>
    <row r="2745" spans="1:2">
      <c r="A2745" s="103">
        <v>33053</v>
      </c>
      <c r="B2745" s="102">
        <v>8.41</v>
      </c>
    </row>
    <row r="2746" spans="1:2">
      <c r="A2746" s="103">
        <v>33056</v>
      </c>
      <c r="B2746" s="102">
        <v>8.41</v>
      </c>
    </row>
    <row r="2747" spans="1:2">
      <c r="A2747" s="103">
        <v>33057</v>
      </c>
      <c r="B2747" s="102">
        <v>8.4</v>
      </c>
    </row>
    <row r="2748" spans="1:2">
      <c r="A2748" s="103">
        <v>33058</v>
      </c>
      <c r="B2748" s="102" t="e">
        <f>NA()</f>
        <v>#N/A</v>
      </c>
    </row>
    <row r="2749" spans="1:2">
      <c r="A2749" s="103">
        <v>33059</v>
      </c>
      <c r="B2749" s="102">
        <v>8.42</v>
      </c>
    </row>
    <row r="2750" spans="1:2">
      <c r="A2750" s="103">
        <v>33060</v>
      </c>
      <c r="B2750" s="102">
        <v>8.51</v>
      </c>
    </row>
    <row r="2751" spans="1:2">
      <c r="A2751" s="103">
        <v>33063</v>
      </c>
      <c r="B2751" s="102">
        <v>8.5500000000000007</v>
      </c>
    </row>
    <row r="2752" spans="1:2">
      <c r="A2752" s="103">
        <v>33064</v>
      </c>
      <c r="B2752" s="102">
        <v>8.56</v>
      </c>
    </row>
    <row r="2753" spans="1:2">
      <c r="A2753" s="103">
        <v>33065</v>
      </c>
      <c r="B2753" s="102">
        <v>8.56</v>
      </c>
    </row>
    <row r="2754" spans="1:2">
      <c r="A2754" s="103">
        <v>33066</v>
      </c>
      <c r="B2754" s="102">
        <v>8.5</v>
      </c>
    </row>
    <row r="2755" spans="1:2">
      <c r="A2755" s="103">
        <v>33067</v>
      </c>
      <c r="B2755" s="102">
        <v>8.4600000000000009</v>
      </c>
    </row>
    <row r="2756" spans="1:2">
      <c r="A2756" s="103">
        <v>33070</v>
      </c>
      <c r="B2756" s="102">
        <v>8.4600000000000009</v>
      </c>
    </row>
    <row r="2757" spans="1:2">
      <c r="A2757" s="103">
        <v>33071</v>
      </c>
      <c r="B2757" s="102">
        <v>8.4600000000000009</v>
      </c>
    </row>
    <row r="2758" spans="1:2">
      <c r="A2758" s="103">
        <v>33072</v>
      </c>
      <c r="B2758" s="102">
        <v>8.5500000000000007</v>
      </c>
    </row>
    <row r="2759" spans="1:2">
      <c r="A2759" s="103">
        <v>33073</v>
      </c>
      <c r="B2759" s="102">
        <v>8.56</v>
      </c>
    </row>
    <row r="2760" spans="1:2">
      <c r="A2760" s="103">
        <v>33074</v>
      </c>
      <c r="B2760" s="102">
        <v>8.5399999999999991</v>
      </c>
    </row>
    <row r="2761" spans="1:2">
      <c r="A2761" s="103">
        <v>33077</v>
      </c>
      <c r="B2761" s="102">
        <v>8.5399999999999991</v>
      </c>
    </row>
    <row r="2762" spans="1:2">
      <c r="A2762" s="103">
        <v>33078</v>
      </c>
      <c r="B2762" s="102">
        <v>8.59</v>
      </c>
    </row>
    <row r="2763" spans="1:2">
      <c r="A2763" s="103">
        <v>33079</v>
      </c>
      <c r="B2763" s="102">
        <v>8.5500000000000007</v>
      </c>
    </row>
    <row r="2764" spans="1:2">
      <c r="A2764" s="103">
        <v>33080</v>
      </c>
      <c r="B2764" s="102">
        <v>8.5399999999999991</v>
      </c>
    </row>
    <row r="2765" spans="1:2">
      <c r="A2765" s="103">
        <v>33081</v>
      </c>
      <c r="B2765" s="102">
        <v>8.48</v>
      </c>
    </row>
    <row r="2766" spans="1:2">
      <c r="A2766" s="103">
        <v>33084</v>
      </c>
      <c r="B2766" s="102">
        <v>8.4</v>
      </c>
    </row>
    <row r="2767" spans="1:2">
      <c r="A2767" s="103">
        <v>33085</v>
      </c>
      <c r="B2767" s="102">
        <v>8.42</v>
      </c>
    </row>
    <row r="2768" spans="1:2">
      <c r="A2768" s="103">
        <v>33086</v>
      </c>
      <c r="B2768" s="102">
        <v>8.36</v>
      </c>
    </row>
    <row r="2769" spans="1:2">
      <c r="A2769" s="103">
        <v>33087</v>
      </c>
      <c r="B2769" s="102">
        <v>8.4600000000000009</v>
      </c>
    </row>
    <row r="2770" spans="1:2">
      <c r="A2770" s="103">
        <v>33088</v>
      </c>
      <c r="B2770" s="102">
        <v>8.5500000000000007</v>
      </c>
    </row>
    <row r="2771" spans="1:2">
      <c r="A2771" s="103">
        <v>33091</v>
      </c>
      <c r="B2771" s="102">
        <v>8.82</v>
      </c>
    </row>
    <row r="2772" spans="1:2">
      <c r="A2772" s="103">
        <v>33092</v>
      </c>
      <c r="B2772" s="102">
        <v>8.86</v>
      </c>
    </row>
    <row r="2773" spans="1:2">
      <c r="A2773" s="103">
        <v>33093</v>
      </c>
      <c r="B2773" s="102">
        <v>8.8699999999999992</v>
      </c>
    </row>
    <row r="2774" spans="1:2">
      <c r="A2774" s="103">
        <v>33094</v>
      </c>
      <c r="B2774" s="102">
        <v>8.75</v>
      </c>
    </row>
    <row r="2775" spans="1:2">
      <c r="A2775" s="103">
        <v>33095</v>
      </c>
      <c r="B2775" s="102">
        <v>8.7899999999999991</v>
      </c>
    </row>
    <row r="2776" spans="1:2">
      <c r="A2776" s="103">
        <v>33098</v>
      </c>
      <c r="B2776" s="102">
        <v>8.83</v>
      </c>
    </row>
    <row r="2777" spans="1:2">
      <c r="A2777" s="103">
        <v>33099</v>
      </c>
      <c r="B2777" s="102">
        <v>8.7799999999999994</v>
      </c>
    </row>
    <row r="2778" spans="1:2">
      <c r="A2778" s="103">
        <v>33100</v>
      </c>
      <c r="B2778" s="102">
        <v>8.76</v>
      </c>
    </row>
    <row r="2779" spans="1:2">
      <c r="A2779" s="103">
        <v>33101</v>
      </c>
      <c r="B2779" s="102">
        <v>8.91</v>
      </c>
    </row>
    <row r="2780" spans="1:2">
      <c r="A2780" s="103">
        <v>33102</v>
      </c>
      <c r="B2780" s="102">
        <v>8.94</v>
      </c>
    </row>
    <row r="2781" spans="1:2">
      <c r="A2781" s="103">
        <v>33105</v>
      </c>
      <c r="B2781" s="102">
        <v>8.92</v>
      </c>
    </row>
    <row r="2782" spans="1:2">
      <c r="A2782" s="103">
        <v>33106</v>
      </c>
      <c r="B2782" s="102">
        <v>8.94</v>
      </c>
    </row>
    <row r="2783" spans="1:2">
      <c r="A2783" s="103">
        <v>33107</v>
      </c>
      <c r="B2783" s="102">
        <v>9.0299999999999994</v>
      </c>
    </row>
    <row r="2784" spans="1:2">
      <c r="A2784" s="103">
        <v>33108</v>
      </c>
      <c r="B2784" s="102">
        <v>9.11</v>
      </c>
    </row>
    <row r="2785" spans="1:2">
      <c r="A2785" s="103">
        <v>33109</v>
      </c>
      <c r="B2785" s="102">
        <v>9.17</v>
      </c>
    </row>
    <row r="2786" spans="1:2">
      <c r="A2786" s="103">
        <v>33112</v>
      </c>
      <c r="B2786" s="102">
        <v>9.02</v>
      </c>
    </row>
    <row r="2787" spans="1:2">
      <c r="A2787" s="103">
        <v>33113</v>
      </c>
      <c r="B2787" s="102">
        <v>9.07</v>
      </c>
    </row>
    <row r="2788" spans="1:2">
      <c r="A2788" s="103">
        <v>33114</v>
      </c>
      <c r="B2788" s="102">
        <v>8.9499999999999993</v>
      </c>
    </row>
    <row r="2789" spans="1:2">
      <c r="A2789" s="103">
        <v>33115</v>
      </c>
      <c r="B2789" s="102">
        <v>8.98</v>
      </c>
    </row>
    <row r="2790" spans="1:2">
      <c r="A2790" s="103">
        <v>33116</v>
      </c>
      <c r="B2790" s="102">
        <v>8.99</v>
      </c>
    </row>
    <row r="2791" spans="1:2">
      <c r="A2791" s="103">
        <v>33119</v>
      </c>
      <c r="B2791" s="102" t="e">
        <f>NA()</f>
        <v>#N/A</v>
      </c>
    </row>
    <row r="2792" spans="1:2">
      <c r="A2792" s="103">
        <v>33120</v>
      </c>
      <c r="B2792" s="102">
        <v>9.0299999999999994</v>
      </c>
    </row>
    <row r="2793" spans="1:2">
      <c r="A2793" s="103">
        <v>33121</v>
      </c>
      <c r="B2793" s="102">
        <v>8.98</v>
      </c>
    </row>
    <row r="2794" spans="1:2">
      <c r="A2794" s="103">
        <v>33122</v>
      </c>
      <c r="B2794" s="102">
        <v>8.9600000000000009</v>
      </c>
    </row>
    <row r="2795" spans="1:2">
      <c r="A2795" s="103">
        <v>33123</v>
      </c>
      <c r="B2795" s="102">
        <v>8.92</v>
      </c>
    </row>
    <row r="2796" spans="1:2">
      <c r="A2796" s="103">
        <v>33126</v>
      </c>
      <c r="B2796" s="102">
        <v>8.98</v>
      </c>
    </row>
    <row r="2797" spans="1:2">
      <c r="A2797" s="103">
        <v>33127</v>
      </c>
      <c r="B2797" s="102">
        <v>8.9600000000000009</v>
      </c>
    </row>
    <row r="2798" spans="1:2">
      <c r="A2798" s="103">
        <v>33128</v>
      </c>
      <c r="B2798" s="102">
        <v>8.9600000000000009</v>
      </c>
    </row>
    <row r="2799" spans="1:2">
      <c r="A2799" s="103">
        <v>33129</v>
      </c>
      <c r="B2799" s="102">
        <v>8.9600000000000009</v>
      </c>
    </row>
    <row r="2800" spans="1:2">
      <c r="A2800" s="103">
        <v>33130</v>
      </c>
      <c r="B2800" s="102">
        <v>9.01</v>
      </c>
    </row>
    <row r="2801" spans="1:2">
      <c r="A2801" s="103">
        <v>33133</v>
      </c>
      <c r="B2801" s="102">
        <v>9.06</v>
      </c>
    </row>
    <row r="2802" spans="1:2">
      <c r="A2802" s="103">
        <v>33134</v>
      </c>
      <c r="B2802" s="102">
        <v>9.0500000000000007</v>
      </c>
    </row>
    <row r="2803" spans="1:2">
      <c r="A2803" s="103">
        <v>33135</v>
      </c>
      <c r="B2803" s="102">
        <v>9.02</v>
      </c>
    </row>
    <row r="2804" spans="1:2">
      <c r="A2804" s="103">
        <v>33136</v>
      </c>
      <c r="B2804" s="102">
        <v>9.0500000000000007</v>
      </c>
    </row>
    <row r="2805" spans="1:2">
      <c r="A2805" s="103">
        <v>33137</v>
      </c>
      <c r="B2805" s="102">
        <v>9.1300000000000008</v>
      </c>
    </row>
    <row r="2806" spans="1:2">
      <c r="A2806" s="103">
        <v>33140</v>
      </c>
      <c r="B2806" s="102">
        <v>9.18</v>
      </c>
    </row>
    <row r="2807" spans="1:2">
      <c r="A2807" s="103">
        <v>33141</v>
      </c>
      <c r="B2807" s="102">
        <v>9.15</v>
      </c>
    </row>
    <row r="2808" spans="1:2">
      <c r="A2808" s="103">
        <v>33142</v>
      </c>
      <c r="B2808" s="102">
        <v>9.14</v>
      </c>
    </row>
    <row r="2809" spans="1:2">
      <c r="A2809" s="103">
        <v>33143</v>
      </c>
      <c r="B2809" s="102">
        <v>9.0500000000000007</v>
      </c>
    </row>
    <row r="2810" spans="1:2">
      <c r="A2810" s="103">
        <v>33144</v>
      </c>
      <c r="B2810" s="102">
        <v>8.9600000000000009</v>
      </c>
    </row>
    <row r="2811" spans="1:2">
      <c r="A2811" s="103">
        <v>33147</v>
      </c>
      <c r="B2811" s="102">
        <v>8.84</v>
      </c>
    </row>
    <row r="2812" spans="1:2">
      <c r="A2812" s="103">
        <v>33148</v>
      </c>
      <c r="B2812" s="102">
        <v>8.84</v>
      </c>
    </row>
    <row r="2813" spans="1:2">
      <c r="A2813" s="103">
        <v>33149</v>
      </c>
      <c r="B2813" s="102">
        <v>8.85</v>
      </c>
    </row>
    <row r="2814" spans="1:2">
      <c r="A2814" s="103">
        <v>33150</v>
      </c>
      <c r="B2814" s="102">
        <v>8.81</v>
      </c>
    </row>
    <row r="2815" spans="1:2">
      <c r="A2815" s="103">
        <v>33151</v>
      </c>
      <c r="B2815" s="102">
        <v>8.7899999999999991</v>
      </c>
    </row>
    <row r="2816" spans="1:2">
      <c r="A2816" s="103">
        <v>33154</v>
      </c>
      <c r="B2816" s="102" t="e">
        <f>NA()</f>
        <v>#N/A</v>
      </c>
    </row>
    <row r="2817" spans="1:2">
      <c r="A2817" s="103">
        <v>33155</v>
      </c>
      <c r="B2817" s="102">
        <v>8.98</v>
      </c>
    </row>
    <row r="2818" spans="1:2">
      <c r="A2818" s="103">
        <v>33156</v>
      </c>
      <c r="B2818" s="102">
        <v>9.0299999999999994</v>
      </c>
    </row>
    <row r="2819" spans="1:2">
      <c r="A2819" s="103">
        <v>33157</v>
      </c>
      <c r="B2819" s="102">
        <v>9.08</v>
      </c>
    </row>
    <row r="2820" spans="1:2">
      <c r="A2820" s="103">
        <v>33158</v>
      </c>
      <c r="B2820" s="102">
        <v>8.98</v>
      </c>
    </row>
    <row r="2821" spans="1:2">
      <c r="A2821" s="103">
        <v>33161</v>
      </c>
      <c r="B2821" s="102">
        <v>8.9499999999999993</v>
      </c>
    </row>
    <row r="2822" spans="1:2">
      <c r="A2822" s="103">
        <v>33162</v>
      </c>
      <c r="B2822" s="102">
        <v>8.94</v>
      </c>
    </row>
    <row r="2823" spans="1:2">
      <c r="A2823" s="103">
        <v>33163</v>
      </c>
      <c r="B2823" s="102">
        <v>8.89</v>
      </c>
    </row>
    <row r="2824" spans="1:2">
      <c r="A2824" s="103">
        <v>33164</v>
      </c>
      <c r="B2824" s="102">
        <v>8.85</v>
      </c>
    </row>
    <row r="2825" spans="1:2">
      <c r="A2825" s="103">
        <v>33165</v>
      </c>
      <c r="B2825" s="102">
        <v>8.75</v>
      </c>
    </row>
    <row r="2826" spans="1:2">
      <c r="A2826" s="103">
        <v>33168</v>
      </c>
      <c r="B2826" s="102">
        <v>8.76</v>
      </c>
    </row>
    <row r="2827" spans="1:2">
      <c r="A2827" s="103">
        <v>33169</v>
      </c>
      <c r="B2827" s="102">
        <v>8.7899999999999991</v>
      </c>
    </row>
    <row r="2828" spans="1:2">
      <c r="A2828" s="103">
        <v>33170</v>
      </c>
      <c r="B2828" s="102">
        <v>8.7899999999999991</v>
      </c>
    </row>
    <row r="2829" spans="1:2">
      <c r="A2829" s="103">
        <v>33171</v>
      </c>
      <c r="B2829" s="102">
        <v>8.74</v>
      </c>
    </row>
    <row r="2830" spans="1:2">
      <c r="A2830" s="103">
        <v>33172</v>
      </c>
      <c r="B2830" s="102">
        <v>8.76</v>
      </c>
    </row>
    <row r="2831" spans="1:2">
      <c r="A2831" s="103">
        <v>33175</v>
      </c>
      <c r="B2831" s="102">
        <v>8.84</v>
      </c>
    </row>
    <row r="2832" spans="1:2">
      <c r="A2832" s="103">
        <v>33176</v>
      </c>
      <c r="B2832" s="102">
        <v>8.83</v>
      </c>
    </row>
    <row r="2833" spans="1:2">
      <c r="A2833" s="103">
        <v>33177</v>
      </c>
      <c r="B2833" s="102">
        <v>8.7799999999999994</v>
      </c>
    </row>
    <row r="2834" spans="1:2">
      <c r="A2834" s="103">
        <v>33178</v>
      </c>
      <c r="B2834" s="102">
        <v>8.6999999999999993</v>
      </c>
    </row>
    <row r="2835" spans="1:2">
      <c r="A2835" s="103">
        <v>33179</v>
      </c>
      <c r="B2835" s="102">
        <v>8.6999999999999993</v>
      </c>
    </row>
    <row r="2836" spans="1:2">
      <c r="A2836" s="103">
        <v>33182</v>
      </c>
      <c r="B2836" s="102">
        <v>8.6300000000000008</v>
      </c>
    </row>
    <row r="2837" spans="1:2">
      <c r="A2837" s="103">
        <v>33183</v>
      </c>
      <c r="B2837" s="102">
        <v>8.64</v>
      </c>
    </row>
    <row r="2838" spans="1:2">
      <c r="A2838" s="103">
        <v>33184</v>
      </c>
      <c r="B2838" s="102">
        <v>8.7100000000000009</v>
      </c>
    </row>
    <row r="2839" spans="1:2">
      <c r="A2839" s="103">
        <v>33185</v>
      </c>
      <c r="B2839" s="102">
        <v>8.73</v>
      </c>
    </row>
    <row r="2840" spans="1:2">
      <c r="A2840" s="103">
        <v>33186</v>
      </c>
      <c r="B2840" s="102">
        <v>8.6300000000000008</v>
      </c>
    </row>
    <row r="2841" spans="1:2">
      <c r="A2841" s="103">
        <v>33189</v>
      </c>
      <c r="B2841" s="102" t="e">
        <f>NA()</f>
        <v>#N/A</v>
      </c>
    </row>
    <row r="2842" spans="1:2">
      <c r="A2842" s="103">
        <v>33190</v>
      </c>
      <c r="B2842" s="102">
        <v>8.52</v>
      </c>
    </row>
    <row r="2843" spans="1:2">
      <c r="A2843" s="103">
        <v>33191</v>
      </c>
      <c r="B2843" s="102">
        <v>8.51</v>
      </c>
    </row>
    <row r="2844" spans="1:2">
      <c r="A2844" s="103">
        <v>33192</v>
      </c>
      <c r="B2844" s="102">
        <v>8.5299999999999994</v>
      </c>
    </row>
    <row r="2845" spans="1:2">
      <c r="A2845" s="103">
        <v>33193</v>
      </c>
      <c r="B2845" s="102">
        <v>8.4600000000000009</v>
      </c>
    </row>
    <row r="2846" spans="1:2">
      <c r="A2846" s="103">
        <v>33196</v>
      </c>
      <c r="B2846" s="102">
        <v>8.51</v>
      </c>
    </row>
    <row r="2847" spans="1:2">
      <c r="A2847" s="103">
        <v>33197</v>
      </c>
      <c r="B2847" s="102">
        <v>8.4700000000000006</v>
      </c>
    </row>
    <row r="2848" spans="1:2">
      <c r="A2848" s="103">
        <v>33198</v>
      </c>
      <c r="B2848" s="102">
        <v>8.44</v>
      </c>
    </row>
    <row r="2849" spans="1:2">
      <c r="A2849" s="103">
        <v>33199</v>
      </c>
      <c r="B2849" s="102" t="e">
        <f>NA()</f>
        <v>#N/A</v>
      </c>
    </row>
    <row r="2850" spans="1:2">
      <c r="A2850" s="103">
        <v>33200</v>
      </c>
      <c r="B2850" s="102">
        <v>8.44</v>
      </c>
    </row>
    <row r="2851" spans="1:2">
      <c r="A2851" s="103">
        <v>33203</v>
      </c>
      <c r="B2851" s="102">
        <v>8.42</v>
      </c>
    </row>
    <row r="2852" spans="1:2">
      <c r="A2852" s="103">
        <v>33204</v>
      </c>
      <c r="B2852" s="102">
        <v>8.44</v>
      </c>
    </row>
    <row r="2853" spans="1:2">
      <c r="A2853" s="103">
        <v>33205</v>
      </c>
      <c r="B2853" s="102">
        <v>8.4600000000000009</v>
      </c>
    </row>
    <row r="2854" spans="1:2">
      <c r="A2854" s="103">
        <v>33206</v>
      </c>
      <c r="B2854" s="102">
        <v>8.4700000000000006</v>
      </c>
    </row>
    <row r="2855" spans="1:2">
      <c r="A2855" s="103">
        <v>33207</v>
      </c>
      <c r="B2855" s="102">
        <v>8.4</v>
      </c>
    </row>
    <row r="2856" spans="1:2">
      <c r="A2856" s="103">
        <v>33210</v>
      </c>
      <c r="B2856" s="102">
        <v>8.36</v>
      </c>
    </row>
    <row r="2857" spans="1:2">
      <c r="A2857" s="103">
        <v>33211</v>
      </c>
      <c r="B2857" s="102">
        <v>8.3699999999999992</v>
      </c>
    </row>
    <row r="2858" spans="1:2">
      <c r="A2858" s="103">
        <v>33212</v>
      </c>
      <c r="B2858" s="102">
        <v>8.32</v>
      </c>
    </row>
    <row r="2859" spans="1:2">
      <c r="A2859" s="103">
        <v>33213</v>
      </c>
      <c r="B2859" s="102">
        <v>8.35</v>
      </c>
    </row>
    <row r="2860" spans="1:2">
      <c r="A2860" s="103">
        <v>33214</v>
      </c>
      <c r="B2860" s="102">
        <v>8.19</v>
      </c>
    </row>
    <row r="2861" spans="1:2">
      <c r="A2861" s="103">
        <v>33217</v>
      </c>
      <c r="B2861" s="102">
        <v>8.14</v>
      </c>
    </row>
    <row r="2862" spans="1:2">
      <c r="A2862" s="103">
        <v>33218</v>
      </c>
      <c r="B2862" s="102">
        <v>8.1</v>
      </c>
    </row>
    <row r="2863" spans="1:2">
      <c r="A2863" s="103">
        <v>33219</v>
      </c>
      <c r="B2863" s="102">
        <v>8.07</v>
      </c>
    </row>
    <row r="2864" spans="1:2">
      <c r="A2864" s="103">
        <v>33220</v>
      </c>
      <c r="B2864" s="102">
        <v>8.14</v>
      </c>
    </row>
    <row r="2865" spans="1:2">
      <c r="A2865" s="103">
        <v>33221</v>
      </c>
      <c r="B2865" s="102">
        <v>8.1999999999999993</v>
      </c>
    </row>
    <row r="2866" spans="1:2">
      <c r="A2866" s="103">
        <v>33224</v>
      </c>
      <c r="B2866" s="102">
        <v>8.18</v>
      </c>
    </row>
    <row r="2867" spans="1:2">
      <c r="A2867" s="103">
        <v>33225</v>
      </c>
      <c r="B2867" s="102">
        <v>8.15</v>
      </c>
    </row>
    <row r="2868" spans="1:2">
      <c r="A2868" s="103">
        <v>33226</v>
      </c>
      <c r="B2868" s="102">
        <v>8.19</v>
      </c>
    </row>
    <row r="2869" spans="1:2">
      <c r="A2869" s="103">
        <v>33227</v>
      </c>
      <c r="B2869" s="102">
        <v>8.2200000000000006</v>
      </c>
    </row>
    <row r="2870" spans="1:2">
      <c r="A2870" s="103">
        <v>33228</v>
      </c>
      <c r="B2870" s="102">
        <v>8.2799999999999994</v>
      </c>
    </row>
    <row r="2871" spans="1:2">
      <c r="A2871" s="103">
        <v>33231</v>
      </c>
      <c r="B2871" s="102">
        <v>8.36</v>
      </c>
    </row>
    <row r="2872" spans="1:2">
      <c r="A2872" s="103">
        <v>33232</v>
      </c>
      <c r="B2872" s="102" t="e">
        <f>NA()</f>
        <v>#N/A</v>
      </c>
    </row>
    <row r="2873" spans="1:2">
      <c r="A2873" s="103">
        <v>33233</v>
      </c>
      <c r="B2873" s="102">
        <v>8.3000000000000007</v>
      </c>
    </row>
    <row r="2874" spans="1:2">
      <c r="A2874" s="103">
        <v>33234</v>
      </c>
      <c r="B2874" s="102">
        <v>8.25</v>
      </c>
    </row>
    <row r="2875" spans="1:2">
      <c r="A2875" s="103">
        <v>33235</v>
      </c>
      <c r="B2875" s="102">
        <v>8.31</v>
      </c>
    </row>
    <row r="2876" spans="1:2">
      <c r="A2876" s="103">
        <v>33238</v>
      </c>
      <c r="B2876" s="102">
        <v>8.26</v>
      </c>
    </row>
    <row r="2877" spans="1:2">
      <c r="A2877" s="103">
        <v>33239</v>
      </c>
      <c r="B2877" s="102" t="e">
        <f>NA()</f>
        <v>#N/A</v>
      </c>
    </row>
    <row r="2878" spans="1:2">
      <c r="A2878" s="103">
        <v>33240</v>
      </c>
      <c r="B2878" s="102">
        <v>8.14</v>
      </c>
    </row>
    <row r="2879" spans="1:2">
      <c r="A2879" s="103">
        <v>33241</v>
      </c>
      <c r="B2879" s="102">
        <v>8.11</v>
      </c>
    </row>
    <row r="2880" spans="1:2">
      <c r="A2880" s="103">
        <v>33242</v>
      </c>
      <c r="B2880" s="102">
        <v>8.1999999999999993</v>
      </c>
    </row>
    <row r="2881" spans="1:2">
      <c r="A2881" s="103">
        <v>33245</v>
      </c>
      <c r="B2881" s="102">
        <v>8.32</v>
      </c>
    </row>
    <row r="2882" spans="1:2">
      <c r="A2882" s="103">
        <v>33246</v>
      </c>
      <c r="B2882" s="102">
        <v>8.3699999999999992</v>
      </c>
    </row>
    <row r="2883" spans="1:2">
      <c r="A2883" s="103">
        <v>33247</v>
      </c>
      <c r="B2883" s="102">
        <v>8.4600000000000009</v>
      </c>
    </row>
    <row r="2884" spans="1:2">
      <c r="A2884" s="103">
        <v>33248</v>
      </c>
      <c r="B2884" s="102">
        <v>8.3699999999999992</v>
      </c>
    </row>
    <row r="2885" spans="1:2">
      <c r="A2885" s="103">
        <v>33249</v>
      </c>
      <c r="B2885" s="102">
        <v>8.39</v>
      </c>
    </row>
    <row r="2886" spans="1:2">
      <c r="A2886" s="103">
        <v>33252</v>
      </c>
      <c r="B2886" s="102">
        <v>8.41</v>
      </c>
    </row>
    <row r="2887" spans="1:2">
      <c r="A2887" s="103">
        <v>33253</v>
      </c>
      <c r="B2887" s="102">
        <v>8.41</v>
      </c>
    </row>
    <row r="2888" spans="1:2">
      <c r="A2888" s="103">
        <v>33254</v>
      </c>
      <c r="B2888" s="102">
        <v>8.4</v>
      </c>
    </row>
    <row r="2889" spans="1:2">
      <c r="A2889" s="103">
        <v>33255</v>
      </c>
      <c r="B2889" s="102">
        <v>8.18</v>
      </c>
    </row>
    <row r="2890" spans="1:2">
      <c r="A2890" s="103">
        <v>33256</v>
      </c>
      <c r="B2890" s="102">
        <v>8.17</v>
      </c>
    </row>
    <row r="2891" spans="1:2">
      <c r="A2891" s="103">
        <v>33259</v>
      </c>
      <c r="B2891" s="102" t="e">
        <f>NA()</f>
        <v>#N/A</v>
      </c>
    </row>
    <row r="2892" spans="1:2">
      <c r="A2892" s="103">
        <v>33260</v>
      </c>
      <c r="B2892" s="102">
        <v>8.23</v>
      </c>
    </row>
    <row r="2893" spans="1:2">
      <c r="A2893" s="103">
        <v>33261</v>
      </c>
      <c r="B2893" s="102">
        <v>8.2100000000000009</v>
      </c>
    </row>
    <row r="2894" spans="1:2">
      <c r="A2894" s="103">
        <v>33262</v>
      </c>
      <c r="B2894" s="102">
        <v>8.18</v>
      </c>
    </row>
    <row r="2895" spans="1:2">
      <c r="A2895" s="103">
        <v>33263</v>
      </c>
      <c r="B2895" s="102">
        <v>8.24</v>
      </c>
    </row>
    <row r="2896" spans="1:2">
      <c r="A2896" s="103">
        <v>33266</v>
      </c>
      <c r="B2896" s="102">
        <v>8.23</v>
      </c>
    </row>
    <row r="2897" spans="1:2">
      <c r="A2897" s="103">
        <v>33267</v>
      </c>
      <c r="B2897" s="102">
        <v>8.1999999999999993</v>
      </c>
    </row>
    <row r="2898" spans="1:2">
      <c r="A2898" s="103">
        <v>33268</v>
      </c>
      <c r="B2898" s="102">
        <v>8.23</v>
      </c>
    </row>
    <row r="2899" spans="1:2">
      <c r="A2899" s="103">
        <v>33269</v>
      </c>
      <c r="B2899" s="102">
        <v>8.2100000000000009</v>
      </c>
    </row>
    <row r="2900" spans="1:2">
      <c r="A2900" s="103">
        <v>33270</v>
      </c>
      <c r="B2900" s="102">
        <v>8.09</v>
      </c>
    </row>
    <row r="2901" spans="1:2">
      <c r="A2901" s="103">
        <v>33273</v>
      </c>
      <c r="B2901" s="102">
        <v>8.0500000000000007</v>
      </c>
    </row>
    <row r="2902" spans="1:2">
      <c r="A2902" s="103">
        <v>33274</v>
      </c>
      <c r="B2902" s="102">
        <v>8.02</v>
      </c>
    </row>
    <row r="2903" spans="1:2">
      <c r="A2903" s="103">
        <v>33275</v>
      </c>
      <c r="B2903" s="102">
        <v>8.02</v>
      </c>
    </row>
    <row r="2904" spans="1:2">
      <c r="A2904" s="103">
        <v>33276</v>
      </c>
      <c r="B2904" s="102">
        <v>8.01</v>
      </c>
    </row>
    <row r="2905" spans="1:2">
      <c r="A2905" s="103">
        <v>33277</v>
      </c>
      <c r="B2905" s="102">
        <v>7.95</v>
      </c>
    </row>
    <row r="2906" spans="1:2">
      <c r="A2906" s="103">
        <v>33280</v>
      </c>
      <c r="B2906" s="102">
        <v>7.97</v>
      </c>
    </row>
    <row r="2907" spans="1:2">
      <c r="A2907" s="103">
        <v>33281</v>
      </c>
      <c r="B2907" s="102">
        <v>7.96</v>
      </c>
    </row>
    <row r="2908" spans="1:2">
      <c r="A2908" s="103">
        <v>33282</v>
      </c>
      <c r="B2908" s="102">
        <v>7.97</v>
      </c>
    </row>
    <row r="2909" spans="1:2">
      <c r="A2909" s="103">
        <v>33283</v>
      </c>
      <c r="B2909" s="102">
        <v>7.99</v>
      </c>
    </row>
    <row r="2910" spans="1:2">
      <c r="A2910" s="103">
        <v>33284</v>
      </c>
      <c r="B2910" s="102">
        <v>7.97</v>
      </c>
    </row>
    <row r="2911" spans="1:2">
      <c r="A2911" s="103">
        <v>33287</v>
      </c>
      <c r="B2911" s="102" t="e">
        <f>NA()</f>
        <v>#N/A</v>
      </c>
    </row>
    <row r="2912" spans="1:2">
      <c r="A2912" s="103">
        <v>33288</v>
      </c>
      <c r="B2912" s="102">
        <v>7.99</v>
      </c>
    </row>
    <row r="2913" spans="1:2">
      <c r="A2913" s="103">
        <v>33289</v>
      </c>
      <c r="B2913" s="102">
        <v>8.02</v>
      </c>
    </row>
    <row r="2914" spans="1:2">
      <c r="A2914" s="103">
        <v>33290</v>
      </c>
      <c r="B2914" s="102">
        <v>8.0399999999999991</v>
      </c>
    </row>
    <row r="2915" spans="1:2">
      <c r="A2915" s="103">
        <v>33291</v>
      </c>
      <c r="B2915" s="102">
        <v>8.07</v>
      </c>
    </row>
    <row r="2916" spans="1:2">
      <c r="A2916" s="103">
        <v>33294</v>
      </c>
      <c r="B2916" s="102">
        <v>8.0500000000000007</v>
      </c>
    </row>
    <row r="2917" spans="1:2">
      <c r="A2917" s="103">
        <v>33295</v>
      </c>
      <c r="B2917" s="102">
        <v>8.14</v>
      </c>
    </row>
    <row r="2918" spans="1:2">
      <c r="A2918" s="103">
        <v>33296</v>
      </c>
      <c r="B2918" s="102">
        <v>8.15</v>
      </c>
    </row>
    <row r="2919" spans="1:2">
      <c r="A2919" s="103">
        <v>33297</v>
      </c>
      <c r="B2919" s="102">
        <v>8.19</v>
      </c>
    </row>
    <row r="2920" spans="1:2">
      <c r="A2920" s="103">
        <v>33298</v>
      </c>
      <c r="B2920" s="102">
        <v>8.2799999999999994</v>
      </c>
    </row>
    <row r="2921" spans="1:2">
      <c r="A2921" s="103">
        <v>33301</v>
      </c>
      <c r="B2921" s="102">
        <v>8.2899999999999991</v>
      </c>
    </row>
    <row r="2922" spans="1:2">
      <c r="A2922" s="103">
        <v>33302</v>
      </c>
      <c r="B2922" s="102">
        <v>8.25</v>
      </c>
    </row>
    <row r="2923" spans="1:2">
      <c r="A2923" s="103">
        <v>33303</v>
      </c>
      <c r="B2923" s="102">
        <v>8.2899999999999991</v>
      </c>
    </row>
    <row r="2924" spans="1:2">
      <c r="A2924" s="103">
        <v>33304</v>
      </c>
      <c r="B2924" s="102">
        <v>8.23</v>
      </c>
    </row>
    <row r="2925" spans="1:2">
      <c r="A2925" s="103">
        <v>33305</v>
      </c>
      <c r="B2925" s="102">
        <v>8.3000000000000007</v>
      </c>
    </row>
    <row r="2926" spans="1:2">
      <c r="A2926" s="103">
        <v>33308</v>
      </c>
      <c r="B2926" s="102">
        <v>8.23</v>
      </c>
    </row>
    <row r="2927" spans="1:2">
      <c r="A2927" s="103">
        <v>33309</v>
      </c>
      <c r="B2927" s="102">
        <v>8.26</v>
      </c>
    </row>
    <row r="2928" spans="1:2">
      <c r="A2928" s="103">
        <v>33310</v>
      </c>
      <c r="B2928" s="102">
        <v>8.1999999999999993</v>
      </c>
    </row>
    <row r="2929" spans="1:2">
      <c r="A2929" s="103">
        <v>33311</v>
      </c>
      <c r="B2929" s="102">
        <v>8.1999999999999993</v>
      </c>
    </row>
    <row r="2930" spans="1:2">
      <c r="A2930" s="103">
        <v>33312</v>
      </c>
      <c r="B2930" s="102">
        <v>8.3000000000000007</v>
      </c>
    </row>
    <row r="2931" spans="1:2">
      <c r="A2931" s="103">
        <v>33315</v>
      </c>
      <c r="B2931" s="102">
        <v>8.34</v>
      </c>
    </row>
    <row r="2932" spans="1:2">
      <c r="A2932" s="103">
        <v>33316</v>
      </c>
      <c r="B2932" s="102">
        <v>8.42</v>
      </c>
    </row>
    <row r="2933" spans="1:2">
      <c r="A2933" s="103">
        <v>33317</v>
      </c>
      <c r="B2933" s="102">
        <v>8.3699999999999992</v>
      </c>
    </row>
    <row r="2934" spans="1:2">
      <c r="A2934" s="103">
        <v>33318</v>
      </c>
      <c r="B2934" s="102">
        <v>8.34</v>
      </c>
    </row>
    <row r="2935" spans="1:2">
      <c r="A2935" s="103">
        <v>33319</v>
      </c>
      <c r="B2935" s="102">
        <v>8.33</v>
      </c>
    </row>
    <row r="2936" spans="1:2">
      <c r="A2936" s="103">
        <v>33322</v>
      </c>
      <c r="B2936" s="102">
        <v>8.32</v>
      </c>
    </row>
    <row r="2937" spans="1:2">
      <c r="A2937" s="103">
        <v>33323</v>
      </c>
      <c r="B2937" s="102">
        <v>8.31</v>
      </c>
    </row>
    <row r="2938" spans="1:2">
      <c r="A2938" s="103">
        <v>33324</v>
      </c>
      <c r="B2938" s="102">
        <v>8.26</v>
      </c>
    </row>
    <row r="2939" spans="1:2">
      <c r="A2939" s="103">
        <v>33325</v>
      </c>
      <c r="B2939" s="102">
        <v>8.24</v>
      </c>
    </row>
    <row r="2940" spans="1:2">
      <c r="A2940" s="103">
        <v>33326</v>
      </c>
      <c r="B2940" s="102" t="e">
        <f>NA()</f>
        <v>#N/A</v>
      </c>
    </row>
    <row r="2941" spans="1:2">
      <c r="A2941" s="103">
        <v>33329</v>
      </c>
      <c r="B2941" s="102">
        <v>8.25</v>
      </c>
    </row>
    <row r="2942" spans="1:2">
      <c r="A2942" s="103">
        <v>33330</v>
      </c>
      <c r="B2942" s="102">
        <v>8.2200000000000006</v>
      </c>
    </row>
    <row r="2943" spans="1:2">
      <c r="A2943" s="103">
        <v>33331</v>
      </c>
      <c r="B2943" s="102">
        <v>8.24</v>
      </c>
    </row>
    <row r="2944" spans="1:2">
      <c r="A2944" s="103">
        <v>33332</v>
      </c>
      <c r="B2944" s="102">
        <v>8.19</v>
      </c>
    </row>
    <row r="2945" spans="1:2">
      <c r="A2945" s="103">
        <v>33333</v>
      </c>
      <c r="B2945" s="102">
        <v>8.18</v>
      </c>
    </row>
    <row r="2946" spans="1:2">
      <c r="A2946" s="103">
        <v>33336</v>
      </c>
      <c r="B2946" s="102">
        <v>8.16</v>
      </c>
    </row>
    <row r="2947" spans="1:2">
      <c r="A2947" s="103">
        <v>33337</v>
      </c>
      <c r="B2947" s="102">
        <v>8.1999999999999993</v>
      </c>
    </row>
    <row r="2948" spans="1:2">
      <c r="A2948" s="103">
        <v>33338</v>
      </c>
      <c r="B2948" s="102">
        <v>8.27</v>
      </c>
    </row>
    <row r="2949" spans="1:2">
      <c r="A2949" s="103">
        <v>33339</v>
      </c>
      <c r="B2949" s="102">
        <v>8.27</v>
      </c>
    </row>
    <row r="2950" spans="1:2">
      <c r="A2950" s="103">
        <v>33340</v>
      </c>
      <c r="B2950" s="102">
        <v>8.16</v>
      </c>
    </row>
    <row r="2951" spans="1:2">
      <c r="A2951" s="103">
        <v>33343</v>
      </c>
      <c r="B2951" s="102">
        <v>8.1199999999999992</v>
      </c>
    </row>
    <row r="2952" spans="1:2">
      <c r="A2952" s="103">
        <v>33344</v>
      </c>
      <c r="B2952" s="102">
        <v>8.1300000000000008</v>
      </c>
    </row>
    <row r="2953" spans="1:2">
      <c r="A2953" s="103">
        <v>33345</v>
      </c>
      <c r="B2953" s="102">
        <v>8.11</v>
      </c>
    </row>
    <row r="2954" spans="1:2">
      <c r="A2954" s="103">
        <v>33346</v>
      </c>
      <c r="B2954" s="102">
        <v>8.18</v>
      </c>
    </row>
    <row r="2955" spans="1:2">
      <c r="A2955" s="103">
        <v>33347</v>
      </c>
      <c r="B2955" s="102">
        <v>8.24</v>
      </c>
    </row>
    <row r="2956" spans="1:2">
      <c r="A2956" s="103">
        <v>33350</v>
      </c>
      <c r="B2956" s="102">
        <v>8.3000000000000007</v>
      </c>
    </row>
    <row r="2957" spans="1:2">
      <c r="A2957" s="103">
        <v>33351</v>
      </c>
      <c r="B2957" s="102">
        <v>8.2799999999999994</v>
      </c>
    </row>
    <row r="2958" spans="1:2">
      <c r="A2958" s="103">
        <v>33352</v>
      </c>
      <c r="B2958" s="102">
        <v>8.2200000000000006</v>
      </c>
    </row>
    <row r="2959" spans="1:2">
      <c r="A2959" s="103">
        <v>33353</v>
      </c>
      <c r="B2959" s="102">
        <v>8.24</v>
      </c>
    </row>
    <row r="2960" spans="1:2">
      <c r="A2960" s="103">
        <v>33354</v>
      </c>
      <c r="B2960" s="102">
        <v>8.2200000000000006</v>
      </c>
    </row>
    <row r="2961" spans="1:2">
      <c r="A2961" s="103">
        <v>33357</v>
      </c>
      <c r="B2961" s="102">
        <v>8.23</v>
      </c>
    </row>
    <row r="2962" spans="1:2">
      <c r="A2962" s="103">
        <v>33358</v>
      </c>
      <c r="B2962" s="102">
        <v>8.1999999999999993</v>
      </c>
    </row>
    <row r="2963" spans="1:2">
      <c r="A2963" s="103">
        <v>33359</v>
      </c>
      <c r="B2963" s="102">
        <v>8.18</v>
      </c>
    </row>
    <row r="2964" spans="1:2">
      <c r="A2964" s="103">
        <v>33360</v>
      </c>
      <c r="B2964" s="102">
        <v>8.14</v>
      </c>
    </row>
    <row r="2965" spans="1:2">
      <c r="A2965" s="103">
        <v>33361</v>
      </c>
      <c r="B2965" s="102">
        <v>8.2200000000000006</v>
      </c>
    </row>
    <row r="2966" spans="1:2">
      <c r="A2966" s="103">
        <v>33364</v>
      </c>
      <c r="B2966" s="102">
        <v>8.23</v>
      </c>
    </row>
    <row r="2967" spans="1:2">
      <c r="A2967" s="103">
        <v>33365</v>
      </c>
      <c r="B2967" s="102">
        <v>8.24</v>
      </c>
    </row>
    <row r="2968" spans="1:2">
      <c r="A2968" s="103">
        <v>33366</v>
      </c>
      <c r="B2968" s="102">
        <v>8.24</v>
      </c>
    </row>
    <row r="2969" spans="1:2">
      <c r="A2969" s="103">
        <v>33367</v>
      </c>
      <c r="B2969" s="102">
        <v>8.2100000000000009</v>
      </c>
    </row>
    <row r="2970" spans="1:2">
      <c r="A2970" s="103">
        <v>33368</v>
      </c>
      <c r="B2970" s="102">
        <v>8.33</v>
      </c>
    </row>
    <row r="2971" spans="1:2">
      <c r="A2971" s="103">
        <v>33371</v>
      </c>
      <c r="B2971" s="102">
        <v>8.27</v>
      </c>
    </row>
    <row r="2972" spans="1:2">
      <c r="A2972" s="103">
        <v>33372</v>
      </c>
      <c r="B2972" s="102">
        <v>8.36</v>
      </c>
    </row>
    <row r="2973" spans="1:2">
      <c r="A2973" s="103">
        <v>33373</v>
      </c>
      <c r="B2973" s="102">
        <v>8.34</v>
      </c>
    </row>
    <row r="2974" spans="1:2">
      <c r="A2974" s="103">
        <v>33374</v>
      </c>
      <c r="B2974" s="102">
        <v>8.33</v>
      </c>
    </row>
    <row r="2975" spans="1:2">
      <c r="A2975" s="103">
        <v>33375</v>
      </c>
      <c r="B2975" s="102">
        <v>8.2799999999999994</v>
      </c>
    </row>
    <row r="2976" spans="1:2">
      <c r="A2976" s="103">
        <v>33378</v>
      </c>
      <c r="B2976" s="102">
        <v>8.3000000000000007</v>
      </c>
    </row>
    <row r="2977" spans="1:2">
      <c r="A2977" s="103">
        <v>33379</v>
      </c>
      <c r="B2977" s="102">
        <v>8.26</v>
      </c>
    </row>
    <row r="2978" spans="1:2">
      <c r="A2978" s="103">
        <v>33380</v>
      </c>
      <c r="B2978" s="102">
        <v>8.2799999999999994</v>
      </c>
    </row>
    <row r="2979" spans="1:2">
      <c r="A2979" s="103">
        <v>33381</v>
      </c>
      <c r="B2979" s="102">
        <v>8.31</v>
      </c>
    </row>
    <row r="2980" spans="1:2">
      <c r="A2980" s="103">
        <v>33382</v>
      </c>
      <c r="B2980" s="102">
        <v>8.31</v>
      </c>
    </row>
    <row r="2981" spans="1:2">
      <c r="A2981" s="103">
        <v>33385</v>
      </c>
      <c r="B2981" s="102" t="e">
        <f>NA()</f>
        <v>#N/A</v>
      </c>
    </row>
    <row r="2982" spans="1:2">
      <c r="A2982" s="103">
        <v>33386</v>
      </c>
      <c r="B2982" s="102">
        <v>8.2799999999999994</v>
      </c>
    </row>
    <row r="2983" spans="1:2">
      <c r="A2983" s="103">
        <v>33387</v>
      </c>
      <c r="B2983" s="102">
        <v>8.2899999999999991</v>
      </c>
    </row>
    <row r="2984" spans="1:2">
      <c r="A2984" s="103">
        <v>33388</v>
      </c>
      <c r="B2984" s="102">
        <v>8.2200000000000006</v>
      </c>
    </row>
    <row r="2985" spans="1:2">
      <c r="A2985" s="103">
        <v>33389</v>
      </c>
      <c r="B2985" s="102">
        <v>8.26</v>
      </c>
    </row>
    <row r="2986" spans="1:2">
      <c r="A2986" s="103">
        <v>33392</v>
      </c>
      <c r="B2986" s="102">
        <v>8.34</v>
      </c>
    </row>
    <row r="2987" spans="1:2">
      <c r="A2987" s="103">
        <v>33393</v>
      </c>
      <c r="B2987" s="102">
        <v>8.34</v>
      </c>
    </row>
    <row r="2988" spans="1:2">
      <c r="A2988" s="103">
        <v>33394</v>
      </c>
      <c r="B2988" s="102">
        <v>8.39</v>
      </c>
    </row>
    <row r="2989" spans="1:2">
      <c r="A2989" s="103">
        <v>33395</v>
      </c>
      <c r="B2989" s="102">
        <v>8.42</v>
      </c>
    </row>
    <row r="2990" spans="1:2">
      <c r="A2990" s="103">
        <v>33396</v>
      </c>
      <c r="B2990" s="102">
        <v>8.48</v>
      </c>
    </row>
    <row r="2991" spans="1:2">
      <c r="A2991" s="103">
        <v>33399</v>
      </c>
      <c r="B2991" s="102">
        <v>8.48</v>
      </c>
    </row>
    <row r="2992" spans="1:2">
      <c r="A2992" s="103">
        <v>33400</v>
      </c>
      <c r="B2992" s="102">
        <v>8.48</v>
      </c>
    </row>
    <row r="2993" spans="1:2">
      <c r="A2993" s="103">
        <v>33401</v>
      </c>
      <c r="B2993" s="102">
        <v>8.5500000000000007</v>
      </c>
    </row>
    <row r="2994" spans="1:2">
      <c r="A2994" s="103">
        <v>33402</v>
      </c>
      <c r="B2994" s="102">
        <v>8.5299999999999994</v>
      </c>
    </row>
    <row r="2995" spans="1:2">
      <c r="A2995" s="103">
        <v>33403</v>
      </c>
      <c r="B2995" s="102">
        <v>8.4700000000000006</v>
      </c>
    </row>
    <row r="2996" spans="1:2">
      <c r="A2996" s="103">
        <v>33406</v>
      </c>
      <c r="B2996" s="102">
        <v>8.49</v>
      </c>
    </row>
    <row r="2997" spans="1:2">
      <c r="A2997" s="103">
        <v>33407</v>
      </c>
      <c r="B2997" s="102">
        <v>8.52</v>
      </c>
    </row>
    <row r="2998" spans="1:2">
      <c r="A2998" s="103">
        <v>33408</v>
      </c>
      <c r="B2998" s="102">
        <v>8.52</v>
      </c>
    </row>
    <row r="2999" spans="1:2">
      <c r="A2999" s="103">
        <v>33409</v>
      </c>
      <c r="B2999" s="102">
        <v>8.48</v>
      </c>
    </row>
    <row r="3000" spans="1:2">
      <c r="A3000" s="103">
        <v>33410</v>
      </c>
      <c r="B3000" s="102">
        <v>8.51</v>
      </c>
    </row>
    <row r="3001" spans="1:2">
      <c r="A3001" s="103">
        <v>33413</v>
      </c>
      <c r="B3001" s="102">
        <v>8.51</v>
      </c>
    </row>
    <row r="3002" spans="1:2">
      <c r="A3002" s="103">
        <v>33414</v>
      </c>
      <c r="B3002" s="102">
        <v>8.51</v>
      </c>
    </row>
    <row r="3003" spans="1:2">
      <c r="A3003" s="103">
        <v>33415</v>
      </c>
      <c r="B3003" s="102">
        <v>8.51</v>
      </c>
    </row>
    <row r="3004" spans="1:2">
      <c r="A3004" s="103">
        <v>33416</v>
      </c>
      <c r="B3004" s="102">
        <v>8.49</v>
      </c>
    </row>
    <row r="3005" spans="1:2">
      <c r="A3005" s="103">
        <v>33417</v>
      </c>
      <c r="B3005" s="102">
        <v>8.42</v>
      </c>
    </row>
    <row r="3006" spans="1:2">
      <c r="A3006" s="103">
        <v>33420</v>
      </c>
      <c r="B3006" s="102">
        <v>8.44</v>
      </c>
    </row>
    <row r="3007" spans="1:2">
      <c r="A3007" s="103">
        <v>33421</v>
      </c>
      <c r="B3007" s="102">
        <v>8.44</v>
      </c>
    </row>
    <row r="3008" spans="1:2">
      <c r="A3008" s="103">
        <v>33422</v>
      </c>
      <c r="B3008" s="102">
        <v>8.42</v>
      </c>
    </row>
    <row r="3009" spans="1:2">
      <c r="A3009" s="103">
        <v>33423</v>
      </c>
      <c r="B3009" s="102" t="e">
        <f>NA()</f>
        <v>#N/A</v>
      </c>
    </row>
    <row r="3010" spans="1:2">
      <c r="A3010" s="103">
        <v>33424</v>
      </c>
      <c r="B3010" s="102">
        <v>8.49</v>
      </c>
    </row>
    <row r="3011" spans="1:2">
      <c r="A3011" s="103">
        <v>33427</v>
      </c>
      <c r="B3011" s="102">
        <v>8.51</v>
      </c>
    </row>
    <row r="3012" spans="1:2">
      <c r="A3012" s="103">
        <v>33428</v>
      </c>
      <c r="B3012" s="102">
        <v>8.5299999999999994</v>
      </c>
    </row>
    <row r="3013" spans="1:2">
      <c r="A3013" s="103">
        <v>33429</v>
      </c>
      <c r="B3013" s="102">
        <v>8.5299999999999994</v>
      </c>
    </row>
    <row r="3014" spans="1:2">
      <c r="A3014" s="103">
        <v>33430</v>
      </c>
      <c r="B3014" s="102">
        <v>8.4700000000000006</v>
      </c>
    </row>
    <row r="3015" spans="1:2">
      <c r="A3015" s="103">
        <v>33431</v>
      </c>
      <c r="B3015" s="102">
        <v>8.44</v>
      </c>
    </row>
    <row r="3016" spans="1:2">
      <c r="A3016" s="103">
        <v>33434</v>
      </c>
      <c r="B3016" s="102">
        <v>8.44</v>
      </c>
    </row>
    <row r="3017" spans="1:2">
      <c r="A3017" s="103">
        <v>33435</v>
      </c>
      <c r="B3017" s="102">
        <v>8.4600000000000009</v>
      </c>
    </row>
    <row r="3018" spans="1:2">
      <c r="A3018" s="103">
        <v>33436</v>
      </c>
      <c r="B3018" s="102">
        <v>8.49</v>
      </c>
    </row>
    <row r="3019" spans="1:2">
      <c r="A3019" s="103">
        <v>33437</v>
      </c>
      <c r="B3019" s="102">
        <v>8.5</v>
      </c>
    </row>
    <row r="3020" spans="1:2">
      <c r="A3020" s="103">
        <v>33438</v>
      </c>
      <c r="B3020" s="102">
        <v>8.48</v>
      </c>
    </row>
    <row r="3021" spans="1:2">
      <c r="A3021" s="103">
        <v>33441</v>
      </c>
      <c r="B3021" s="102">
        <v>8.48</v>
      </c>
    </row>
    <row r="3022" spans="1:2">
      <c r="A3022" s="103">
        <v>33442</v>
      </c>
      <c r="B3022" s="102">
        <v>8.5</v>
      </c>
    </row>
    <row r="3023" spans="1:2">
      <c r="A3023" s="103">
        <v>33443</v>
      </c>
      <c r="B3023" s="102">
        <v>8.42</v>
      </c>
    </row>
    <row r="3024" spans="1:2">
      <c r="A3024" s="103">
        <v>33444</v>
      </c>
      <c r="B3024" s="102">
        <v>8.3800000000000008</v>
      </c>
    </row>
    <row r="3025" spans="1:2">
      <c r="A3025" s="103">
        <v>33445</v>
      </c>
      <c r="B3025" s="102">
        <v>8.39</v>
      </c>
    </row>
    <row r="3026" spans="1:2">
      <c r="A3026" s="103">
        <v>33448</v>
      </c>
      <c r="B3026" s="102">
        <v>8.39</v>
      </c>
    </row>
    <row r="3027" spans="1:2">
      <c r="A3027" s="103">
        <v>33449</v>
      </c>
      <c r="B3027" s="102">
        <v>8.39</v>
      </c>
    </row>
    <row r="3028" spans="1:2">
      <c r="A3028" s="103">
        <v>33450</v>
      </c>
      <c r="B3028" s="102">
        <v>8.36</v>
      </c>
    </row>
    <row r="3029" spans="1:2">
      <c r="A3029" s="103">
        <v>33451</v>
      </c>
      <c r="B3029" s="102">
        <v>8.3800000000000008</v>
      </c>
    </row>
    <row r="3030" spans="1:2">
      <c r="A3030" s="103">
        <v>33452</v>
      </c>
      <c r="B3030" s="102">
        <v>8.25</v>
      </c>
    </row>
    <row r="3031" spans="1:2">
      <c r="A3031" s="103">
        <v>33455</v>
      </c>
      <c r="B3031" s="102">
        <v>8.24</v>
      </c>
    </row>
    <row r="3032" spans="1:2">
      <c r="A3032" s="103">
        <v>33456</v>
      </c>
      <c r="B3032" s="102">
        <v>8.18</v>
      </c>
    </row>
    <row r="3033" spans="1:2">
      <c r="A3033" s="103">
        <v>33457</v>
      </c>
      <c r="B3033" s="102">
        <v>8.17</v>
      </c>
    </row>
    <row r="3034" spans="1:2">
      <c r="A3034" s="103">
        <v>33458</v>
      </c>
      <c r="B3034" s="102">
        <v>8.2200000000000006</v>
      </c>
    </row>
    <row r="3035" spans="1:2">
      <c r="A3035" s="103">
        <v>33459</v>
      </c>
      <c r="B3035" s="102">
        <v>8.23</v>
      </c>
    </row>
    <row r="3036" spans="1:2">
      <c r="A3036" s="103">
        <v>33462</v>
      </c>
      <c r="B3036" s="102">
        <v>8.2100000000000009</v>
      </c>
    </row>
    <row r="3037" spans="1:2">
      <c r="A3037" s="103">
        <v>33463</v>
      </c>
      <c r="B3037" s="102">
        <v>8.17</v>
      </c>
    </row>
    <row r="3038" spans="1:2">
      <c r="A3038" s="103">
        <v>33464</v>
      </c>
      <c r="B3038" s="102">
        <v>8.08</v>
      </c>
    </row>
    <row r="3039" spans="1:2">
      <c r="A3039" s="103">
        <v>33465</v>
      </c>
      <c r="B3039" s="102">
        <v>8.09</v>
      </c>
    </row>
    <row r="3040" spans="1:2">
      <c r="A3040" s="103">
        <v>33466</v>
      </c>
      <c r="B3040" s="102">
        <v>8.09</v>
      </c>
    </row>
    <row r="3041" spans="1:2">
      <c r="A3041" s="103">
        <v>33469</v>
      </c>
      <c r="B3041" s="102">
        <v>8.11</v>
      </c>
    </row>
    <row r="3042" spans="1:2">
      <c r="A3042" s="103">
        <v>33470</v>
      </c>
      <c r="B3042" s="102">
        <v>8.09</v>
      </c>
    </row>
    <row r="3043" spans="1:2">
      <c r="A3043" s="103">
        <v>33471</v>
      </c>
      <c r="B3043" s="102">
        <v>8.07</v>
      </c>
    </row>
    <row r="3044" spans="1:2">
      <c r="A3044" s="103">
        <v>33472</v>
      </c>
      <c r="B3044" s="102">
        <v>8.0500000000000007</v>
      </c>
    </row>
    <row r="3045" spans="1:2">
      <c r="A3045" s="103">
        <v>33473</v>
      </c>
      <c r="B3045" s="102">
        <v>8.1300000000000008</v>
      </c>
    </row>
    <row r="3046" spans="1:2">
      <c r="A3046" s="103">
        <v>33476</v>
      </c>
      <c r="B3046" s="102">
        <v>8.15</v>
      </c>
    </row>
    <row r="3047" spans="1:2">
      <c r="A3047" s="103">
        <v>33477</v>
      </c>
      <c r="B3047" s="102">
        <v>8.14</v>
      </c>
    </row>
    <row r="3048" spans="1:2">
      <c r="A3048" s="103">
        <v>33478</v>
      </c>
      <c r="B3048" s="102">
        <v>8.06</v>
      </c>
    </row>
    <row r="3049" spans="1:2">
      <c r="A3049" s="103">
        <v>33479</v>
      </c>
      <c r="B3049" s="102">
        <v>7.99</v>
      </c>
    </row>
    <row r="3050" spans="1:2">
      <c r="A3050" s="103">
        <v>33480</v>
      </c>
      <c r="B3050" s="102">
        <v>8.06</v>
      </c>
    </row>
    <row r="3051" spans="1:2">
      <c r="A3051" s="103">
        <v>33483</v>
      </c>
      <c r="B3051" s="102" t="e">
        <f>NA()</f>
        <v>#N/A</v>
      </c>
    </row>
    <row r="3052" spans="1:2">
      <c r="A3052" s="103">
        <v>33484</v>
      </c>
      <c r="B3052" s="102">
        <v>8.0500000000000007</v>
      </c>
    </row>
    <row r="3053" spans="1:2">
      <c r="A3053" s="103">
        <v>33485</v>
      </c>
      <c r="B3053" s="102">
        <v>8.06</v>
      </c>
    </row>
    <row r="3054" spans="1:2">
      <c r="A3054" s="103">
        <v>33486</v>
      </c>
      <c r="B3054" s="102">
        <v>8.09</v>
      </c>
    </row>
    <row r="3055" spans="1:2">
      <c r="A3055" s="103">
        <v>33487</v>
      </c>
      <c r="B3055" s="102">
        <v>8.02</v>
      </c>
    </row>
    <row r="3056" spans="1:2">
      <c r="A3056" s="103">
        <v>33490</v>
      </c>
      <c r="B3056" s="102">
        <v>8</v>
      </c>
    </row>
    <row r="3057" spans="1:2">
      <c r="A3057" s="103">
        <v>33491</v>
      </c>
      <c r="B3057" s="102">
        <v>8.01</v>
      </c>
    </row>
    <row r="3058" spans="1:2">
      <c r="A3058" s="103">
        <v>33492</v>
      </c>
      <c r="B3058" s="102">
        <v>8.02</v>
      </c>
    </row>
    <row r="3059" spans="1:2">
      <c r="A3059" s="103">
        <v>33493</v>
      </c>
      <c r="B3059" s="102">
        <v>7.96</v>
      </c>
    </row>
    <row r="3060" spans="1:2">
      <c r="A3060" s="103">
        <v>33494</v>
      </c>
      <c r="B3060" s="102">
        <v>7.95</v>
      </c>
    </row>
    <row r="3061" spans="1:2">
      <c r="A3061" s="103">
        <v>33497</v>
      </c>
      <c r="B3061" s="102">
        <v>7.93</v>
      </c>
    </row>
    <row r="3062" spans="1:2">
      <c r="A3062" s="103">
        <v>33498</v>
      </c>
      <c r="B3062" s="102">
        <v>7.92</v>
      </c>
    </row>
    <row r="3063" spans="1:2">
      <c r="A3063" s="103">
        <v>33499</v>
      </c>
      <c r="B3063" s="102">
        <v>7.92</v>
      </c>
    </row>
    <row r="3064" spans="1:2">
      <c r="A3064" s="103">
        <v>33500</v>
      </c>
      <c r="B3064" s="102">
        <v>7.92</v>
      </c>
    </row>
    <row r="3065" spans="1:2">
      <c r="A3065" s="103">
        <v>33501</v>
      </c>
      <c r="B3065" s="102">
        <v>7.89</v>
      </c>
    </row>
    <row r="3066" spans="1:2">
      <c r="A3066" s="103">
        <v>33504</v>
      </c>
      <c r="B3066" s="102">
        <v>7.88</v>
      </c>
    </row>
    <row r="3067" spans="1:2">
      <c r="A3067" s="103">
        <v>33505</v>
      </c>
      <c r="B3067" s="102">
        <v>7.89</v>
      </c>
    </row>
    <row r="3068" spans="1:2">
      <c r="A3068" s="103">
        <v>33506</v>
      </c>
      <c r="B3068" s="102">
        <v>7.91</v>
      </c>
    </row>
    <row r="3069" spans="1:2">
      <c r="A3069" s="103">
        <v>33507</v>
      </c>
      <c r="B3069" s="102">
        <v>7.89</v>
      </c>
    </row>
    <row r="3070" spans="1:2">
      <c r="A3070" s="103">
        <v>33508</v>
      </c>
      <c r="B3070" s="102">
        <v>7.83</v>
      </c>
    </row>
    <row r="3071" spans="1:2">
      <c r="A3071" s="103">
        <v>33511</v>
      </c>
      <c r="B3071" s="102">
        <v>7.82</v>
      </c>
    </row>
    <row r="3072" spans="1:2">
      <c r="A3072" s="103">
        <v>33512</v>
      </c>
      <c r="B3072" s="102">
        <v>7.81</v>
      </c>
    </row>
    <row r="3073" spans="1:2">
      <c r="A3073" s="103">
        <v>33513</v>
      </c>
      <c r="B3073" s="102">
        <v>7.83</v>
      </c>
    </row>
    <row r="3074" spans="1:2">
      <c r="A3074" s="103">
        <v>33514</v>
      </c>
      <c r="B3074" s="102">
        <v>7.84</v>
      </c>
    </row>
    <row r="3075" spans="1:2">
      <c r="A3075" s="103">
        <v>33515</v>
      </c>
      <c r="B3075" s="102">
        <v>7.79</v>
      </c>
    </row>
    <row r="3076" spans="1:2">
      <c r="A3076" s="103">
        <v>33518</v>
      </c>
      <c r="B3076" s="102">
        <v>7.79</v>
      </c>
    </row>
    <row r="3077" spans="1:2">
      <c r="A3077" s="103">
        <v>33519</v>
      </c>
      <c r="B3077" s="102">
        <v>7.82</v>
      </c>
    </row>
    <row r="3078" spans="1:2">
      <c r="A3078" s="103">
        <v>33520</v>
      </c>
      <c r="B3078" s="102">
        <v>7.91</v>
      </c>
    </row>
    <row r="3079" spans="1:2">
      <c r="A3079" s="103">
        <v>33521</v>
      </c>
      <c r="B3079" s="102">
        <v>7.98</v>
      </c>
    </row>
    <row r="3080" spans="1:2">
      <c r="A3080" s="103">
        <v>33522</v>
      </c>
      <c r="B3080" s="102">
        <v>7.9</v>
      </c>
    </row>
    <row r="3081" spans="1:2">
      <c r="A3081" s="103">
        <v>33525</v>
      </c>
      <c r="B3081" s="102" t="e">
        <f>NA()</f>
        <v>#N/A</v>
      </c>
    </row>
    <row r="3082" spans="1:2">
      <c r="A3082" s="103">
        <v>33526</v>
      </c>
      <c r="B3082" s="102">
        <v>7.87</v>
      </c>
    </row>
    <row r="3083" spans="1:2">
      <c r="A3083" s="103">
        <v>33527</v>
      </c>
      <c r="B3083" s="102">
        <v>7.88</v>
      </c>
    </row>
    <row r="3084" spans="1:2">
      <c r="A3084" s="103">
        <v>33528</v>
      </c>
      <c r="B3084" s="102">
        <v>8</v>
      </c>
    </row>
    <row r="3085" spans="1:2">
      <c r="A3085" s="103">
        <v>33529</v>
      </c>
      <c r="B3085" s="102">
        <v>7.97</v>
      </c>
    </row>
    <row r="3086" spans="1:2">
      <c r="A3086" s="103">
        <v>33532</v>
      </c>
      <c r="B3086" s="102">
        <v>8.06</v>
      </c>
    </row>
    <row r="3087" spans="1:2">
      <c r="A3087" s="103">
        <v>33533</v>
      </c>
      <c r="B3087" s="102">
        <v>8.1</v>
      </c>
    </row>
    <row r="3088" spans="1:2">
      <c r="A3088" s="103">
        <v>33534</v>
      </c>
      <c r="B3088" s="102">
        <v>8.09</v>
      </c>
    </row>
    <row r="3089" spans="1:2">
      <c r="A3089" s="103">
        <v>33535</v>
      </c>
      <c r="B3089" s="102">
        <v>8.0299999999999994</v>
      </c>
    </row>
    <row r="3090" spans="1:2">
      <c r="A3090" s="103">
        <v>33536</v>
      </c>
      <c r="B3090" s="102">
        <v>8.0500000000000007</v>
      </c>
    </row>
    <row r="3091" spans="1:2">
      <c r="A3091" s="103">
        <v>33539</v>
      </c>
      <c r="B3091" s="102">
        <v>8.0299999999999994</v>
      </c>
    </row>
    <row r="3092" spans="1:2">
      <c r="A3092" s="103">
        <v>33540</v>
      </c>
      <c r="B3092" s="102">
        <v>7.91</v>
      </c>
    </row>
    <row r="3093" spans="1:2">
      <c r="A3093" s="103">
        <v>33541</v>
      </c>
      <c r="B3093" s="102">
        <v>7.9</v>
      </c>
    </row>
    <row r="3094" spans="1:2">
      <c r="A3094" s="103">
        <v>33542</v>
      </c>
      <c r="B3094" s="102">
        <v>7.91</v>
      </c>
    </row>
    <row r="3095" spans="1:2">
      <c r="A3095" s="103">
        <v>33543</v>
      </c>
      <c r="B3095" s="102">
        <v>7.93</v>
      </c>
    </row>
    <row r="3096" spans="1:2">
      <c r="A3096" s="103">
        <v>33546</v>
      </c>
      <c r="B3096" s="102">
        <v>7.95</v>
      </c>
    </row>
    <row r="3097" spans="1:2">
      <c r="A3097" s="103">
        <v>33547</v>
      </c>
      <c r="B3097" s="102">
        <v>8.02</v>
      </c>
    </row>
    <row r="3098" spans="1:2">
      <c r="A3098" s="103">
        <v>33548</v>
      </c>
      <c r="B3098" s="102">
        <v>8.01</v>
      </c>
    </row>
    <row r="3099" spans="1:2">
      <c r="A3099" s="103">
        <v>33549</v>
      </c>
      <c r="B3099" s="102">
        <v>7.92</v>
      </c>
    </row>
    <row r="3100" spans="1:2">
      <c r="A3100" s="103">
        <v>33550</v>
      </c>
      <c r="B3100" s="102">
        <v>7.88</v>
      </c>
    </row>
    <row r="3101" spans="1:2">
      <c r="A3101" s="103">
        <v>33553</v>
      </c>
      <c r="B3101" s="102" t="e">
        <f>NA()</f>
        <v>#N/A</v>
      </c>
    </row>
    <row r="3102" spans="1:2">
      <c r="A3102" s="103">
        <v>33554</v>
      </c>
      <c r="B3102" s="102">
        <v>7.8</v>
      </c>
    </row>
    <row r="3103" spans="1:2">
      <c r="A3103" s="103">
        <v>33555</v>
      </c>
      <c r="B3103" s="102">
        <v>7.88</v>
      </c>
    </row>
    <row r="3104" spans="1:2">
      <c r="A3104" s="103">
        <v>33556</v>
      </c>
      <c r="B3104" s="102">
        <v>7.82</v>
      </c>
    </row>
    <row r="3105" spans="1:2">
      <c r="A3105" s="103">
        <v>33557</v>
      </c>
      <c r="B3105" s="102">
        <v>7.84</v>
      </c>
    </row>
    <row r="3106" spans="1:2">
      <c r="A3106" s="103">
        <v>33560</v>
      </c>
      <c r="B3106" s="102">
        <v>7.84</v>
      </c>
    </row>
    <row r="3107" spans="1:2">
      <c r="A3107" s="103">
        <v>33561</v>
      </c>
      <c r="B3107" s="102">
        <v>7.9</v>
      </c>
    </row>
    <row r="3108" spans="1:2">
      <c r="A3108" s="103">
        <v>33562</v>
      </c>
      <c r="B3108" s="102">
        <v>7.92</v>
      </c>
    </row>
    <row r="3109" spans="1:2">
      <c r="A3109" s="103">
        <v>33563</v>
      </c>
      <c r="B3109" s="102">
        <v>7.96</v>
      </c>
    </row>
    <row r="3110" spans="1:2">
      <c r="A3110" s="103">
        <v>33564</v>
      </c>
      <c r="B3110" s="102">
        <v>7.99</v>
      </c>
    </row>
    <row r="3111" spans="1:2">
      <c r="A3111" s="103">
        <v>33567</v>
      </c>
      <c r="B3111" s="102">
        <v>7.99</v>
      </c>
    </row>
    <row r="3112" spans="1:2">
      <c r="A3112" s="103">
        <v>33568</v>
      </c>
      <c r="B3112" s="102">
        <v>7.95</v>
      </c>
    </row>
    <row r="3113" spans="1:2">
      <c r="A3113" s="103">
        <v>33569</v>
      </c>
      <c r="B3113" s="102">
        <v>7.97</v>
      </c>
    </row>
    <row r="3114" spans="1:2">
      <c r="A3114" s="103">
        <v>33570</v>
      </c>
      <c r="B3114" s="102" t="e">
        <f>NA()</f>
        <v>#N/A</v>
      </c>
    </row>
    <row r="3115" spans="1:2">
      <c r="A3115" s="103">
        <v>33571</v>
      </c>
      <c r="B3115" s="102">
        <v>7.94</v>
      </c>
    </row>
    <row r="3116" spans="1:2">
      <c r="A3116" s="103">
        <v>33574</v>
      </c>
      <c r="B3116" s="102">
        <v>7.92</v>
      </c>
    </row>
    <row r="3117" spans="1:2">
      <c r="A3117" s="103">
        <v>33575</v>
      </c>
      <c r="B3117" s="102">
        <v>7.9</v>
      </c>
    </row>
    <row r="3118" spans="1:2">
      <c r="A3118" s="103">
        <v>33576</v>
      </c>
      <c r="B3118" s="102">
        <v>7.84</v>
      </c>
    </row>
    <row r="3119" spans="1:2">
      <c r="A3119" s="103">
        <v>33577</v>
      </c>
      <c r="B3119" s="102">
        <v>7.86</v>
      </c>
    </row>
    <row r="3120" spans="1:2">
      <c r="A3120" s="103">
        <v>33578</v>
      </c>
      <c r="B3120" s="102">
        <v>7.78</v>
      </c>
    </row>
    <row r="3121" spans="1:2">
      <c r="A3121" s="103">
        <v>33581</v>
      </c>
      <c r="B3121" s="102">
        <v>7.78</v>
      </c>
    </row>
    <row r="3122" spans="1:2">
      <c r="A3122" s="103">
        <v>33582</v>
      </c>
      <c r="B3122" s="102">
        <v>7.79</v>
      </c>
    </row>
    <row r="3123" spans="1:2">
      <c r="A3123" s="103">
        <v>33583</v>
      </c>
      <c r="B3123" s="102">
        <v>7.81</v>
      </c>
    </row>
    <row r="3124" spans="1:2">
      <c r="A3124" s="103">
        <v>33584</v>
      </c>
      <c r="B3124" s="102">
        <v>7.77</v>
      </c>
    </row>
    <row r="3125" spans="1:2">
      <c r="A3125" s="103">
        <v>33585</v>
      </c>
      <c r="B3125" s="102">
        <v>7.79</v>
      </c>
    </row>
    <row r="3126" spans="1:2">
      <c r="A3126" s="103">
        <v>33588</v>
      </c>
      <c r="B3126" s="102">
        <v>7.77</v>
      </c>
    </row>
    <row r="3127" spans="1:2">
      <c r="A3127" s="103">
        <v>33589</v>
      </c>
      <c r="B3127" s="102">
        <v>7.75</v>
      </c>
    </row>
    <row r="3128" spans="1:2">
      <c r="A3128" s="103">
        <v>33590</v>
      </c>
      <c r="B3128" s="102">
        <v>7.76</v>
      </c>
    </row>
    <row r="3129" spans="1:2">
      <c r="A3129" s="103">
        <v>33591</v>
      </c>
      <c r="B3129" s="102">
        <v>7.68</v>
      </c>
    </row>
    <row r="3130" spans="1:2">
      <c r="A3130" s="103">
        <v>33592</v>
      </c>
      <c r="B3130" s="102">
        <v>7.59</v>
      </c>
    </row>
    <row r="3131" spans="1:2">
      <c r="A3131" s="103">
        <v>33595</v>
      </c>
      <c r="B3131" s="102">
        <v>7.53</v>
      </c>
    </row>
    <row r="3132" spans="1:2">
      <c r="A3132" s="103">
        <v>33596</v>
      </c>
      <c r="B3132" s="102">
        <v>7.53</v>
      </c>
    </row>
    <row r="3133" spans="1:2">
      <c r="A3133" s="103">
        <v>33597</v>
      </c>
      <c r="B3133" s="102" t="e">
        <f>NA()</f>
        <v>#N/A</v>
      </c>
    </row>
    <row r="3134" spans="1:2">
      <c r="A3134" s="103">
        <v>33598</v>
      </c>
      <c r="B3134" s="102">
        <v>7.51</v>
      </c>
    </row>
    <row r="3135" spans="1:2">
      <c r="A3135" s="103">
        <v>33599</v>
      </c>
      <c r="B3135" s="102">
        <v>7.52</v>
      </c>
    </row>
    <row r="3136" spans="1:2">
      <c r="A3136" s="103">
        <v>33602</v>
      </c>
      <c r="B3136" s="102">
        <v>7.45</v>
      </c>
    </row>
    <row r="3137" spans="1:2">
      <c r="A3137" s="103">
        <v>33603</v>
      </c>
      <c r="B3137" s="102">
        <v>7.41</v>
      </c>
    </row>
    <row r="3138" spans="1:2">
      <c r="A3138" s="103">
        <v>33604</v>
      </c>
      <c r="B3138" s="102" t="e">
        <f>NA()</f>
        <v>#N/A</v>
      </c>
    </row>
    <row r="3139" spans="1:2">
      <c r="A3139" s="103">
        <v>33605</v>
      </c>
      <c r="B3139" s="102">
        <v>7.46</v>
      </c>
    </row>
    <row r="3140" spans="1:2">
      <c r="A3140" s="103">
        <v>33606</v>
      </c>
      <c r="B3140" s="102">
        <v>7.48</v>
      </c>
    </row>
    <row r="3141" spans="1:2">
      <c r="A3141" s="103">
        <v>33609</v>
      </c>
      <c r="B3141" s="102">
        <v>7.44</v>
      </c>
    </row>
    <row r="3142" spans="1:2">
      <c r="A3142" s="103">
        <v>33610</v>
      </c>
      <c r="B3142" s="102">
        <v>7.39</v>
      </c>
    </row>
    <row r="3143" spans="1:2">
      <c r="A3143" s="103">
        <v>33611</v>
      </c>
      <c r="B3143" s="102">
        <v>7.41</v>
      </c>
    </row>
    <row r="3144" spans="1:2">
      <c r="A3144" s="103">
        <v>33612</v>
      </c>
      <c r="B3144" s="102">
        <v>7.42</v>
      </c>
    </row>
    <row r="3145" spans="1:2">
      <c r="A3145" s="103">
        <v>33613</v>
      </c>
      <c r="B3145" s="102">
        <v>7.47</v>
      </c>
    </row>
    <row r="3146" spans="1:2">
      <c r="A3146" s="103">
        <v>33616</v>
      </c>
      <c r="B3146" s="102">
        <v>7.49</v>
      </c>
    </row>
    <row r="3147" spans="1:2">
      <c r="A3147" s="103">
        <v>33617</v>
      </c>
      <c r="B3147" s="102">
        <v>7.54</v>
      </c>
    </row>
    <row r="3148" spans="1:2">
      <c r="A3148" s="103">
        <v>33618</v>
      </c>
      <c r="B3148" s="102">
        <v>7.57</v>
      </c>
    </row>
    <row r="3149" spans="1:2">
      <c r="A3149" s="103">
        <v>33619</v>
      </c>
      <c r="B3149" s="102">
        <v>7.65</v>
      </c>
    </row>
    <row r="3150" spans="1:2">
      <c r="A3150" s="103">
        <v>33620</v>
      </c>
      <c r="B3150" s="102">
        <v>7.61</v>
      </c>
    </row>
    <row r="3151" spans="1:2">
      <c r="A3151" s="103">
        <v>33623</v>
      </c>
      <c r="B3151" s="102" t="e">
        <f>NA()</f>
        <v>#N/A</v>
      </c>
    </row>
    <row r="3152" spans="1:2">
      <c r="A3152" s="103">
        <v>33624</v>
      </c>
      <c r="B3152" s="102">
        <v>7.57</v>
      </c>
    </row>
    <row r="3153" spans="1:2">
      <c r="A3153" s="103">
        <v>33625</v>
      </c>
      <c r="B3153" s="102">
        <v>7.62</v>
      </c>
    </row>
    <row r="3154" spans="1:2">
      <c r="A3154" s="103">
        <v>33626</v>
      </c>
      <c r="B3154" s="102">
        <v>7.71</v>
      </c>
    </row>
    <row r="3155" spans="1:2">
      <c r="A3155" s="103">
        <v>33627</v>
      </c>
      <c r="B3155" s="102">
        <v>7.71</v>
      </c>
    </row>
    <row r="3156" spans="1:2">
      <c r="A3156" s="103">
        <v>33630</v>
      </c>
      <c r="B3156" s="102">
        <v>7.71</v>
      </c>
    </row>
    <row r="3157" spans="1:2">
      <c r="A3157" s="103">
        <v>33631</v>
      </c>
      <c r="B3157" s="102">
        <v>7.66</v>
      </c>
    </row>
    <row r="3158" spans="1:2">
      <c r="A3158" s="103">
        <v>33632</v>
      </c>
      <c r="B3158" s="102">
        <v>7.75</v>
      </c>
    </row>
    <row r="3159" spans="1:2">
      <c r="A3159" s="103">
        <v>33633</v>
      </c>
      <c r="B3159" s="102">
        <v>7.79</v>
      </c>
    </row>
    <row r="3160" spans="1:2">
      <c r="A3160" s="103">
        <v>33634</v>
      </c>
      <c r="B3160" s="102">
        <v>7.77</v>
      </c>
    </row>
    <row r="3161" spans="1:2">
      <c r="A3161" s="103">
        <v>33637</v>
      </c>
      <c r="B3161" s="102">
        <v>7.82</v>
      </c>
    </row>
    <row r="3162" spans="1:2">
      <c r="A3162" s="103">
        <v>33638</v>
      </c>
      <c r="B3162" s="102">
        <v>7.76</v>
      </c>
    </row>
    <row r="3163" spans="1:2">
      <c r="A3163" s="103">
        <v>33639</v>
      </c>
      <c r="B3163" s="102">
        <v>7.74</v>
      </c>
    </row>
    <row r="3164" spans="1:2">
      <c r="A3164" s="103">
        <v>33640</v>
      </c>
      <c r="B3164" s="102">
        <v>7.75</v>
      </c>
    </row>
    <row r="3165" spans="1:2">
      <c r="A3165" s="103">
        <v>33641</v>
      </c>
      <c r="B3165" s="102">
        <v>7.77</v>
      </c>
    </row>
    <row r="3166" spans="1:2">
      <c r="A3166" s="103">
        <v>33644</v>
      </c>
      <c r="B3166" s="102">
        <v>7.79</v>
      </c>
    </row>
    <row r="3167" spans="1:2">
      <c r="A3167" s="103">
        <v>33645</v>
      </c>
      <c r="B3167" s="102">
        <v>7.79</v>
      </c>
    </row>
    <row r="3168" spans="1:2">
      <c r="A3168" s="103">
        <v>33646</v>
      </c>
      <c r="B3168" s="102">
        <v>7.81</v>
      </c>
    </row>
    <row r="3169" spans="1:2">
      <c r="A3169" s="103">
        <v>33647</v>
      </c>
      <c r="B3169" s="102">
        <v>7.92</v>
      </c>
    </row>
    <row r="3170" spans="1:2">
      <c r="A3170" s="103">
        <v>33648</v>
      </c>
      <c r="B3170" s="102">
        <v>7.91</v>
      </c>
    </row>
    <row r="3171" spans="1:2">
      <c r="A3171" s="103">
        <v>33651</v>
      </c>
      <c r="B3171" s="102" t="e">
        <f>NA()</f>
        <v>#N/A</v>
      </c>
    </row>
    <row r="3172" spans="1:2">
      <c r="A3172" s="103">
        <v>33652</v>
      </c>
      <c r="B3172" s="102">
        <v>7.97</v>
      </c>
    </row>
    <row r="3173" spans="1:2">
      <c r="A3173" s="103">
        <v>33653</v>
      </c>
      <c r="B3173" s="102">
        <v>7.93</v>
      </c>
    </row>
    <row r="3174" spans="1:2">
      <c r="A3174" s="103">
        <v>33654</v>
      </c>
      <c r="B3174" s="102">
        <v>7.91</v>
      </c>
    </row>
    <row r="3175" spans="1:2">
      <c r="A3175" s="103">
        <v>33655</v>
      </c>
      <c r="B3175" s="102">
        <v>7.95</v>
      </c>
    </row>
    <row r="3176" spans="1:2">
      <c r="A3176" s="103">
        <v>33658</v>
      </c>
      <c r="B3176" s="102">
        <v>7.97</v>
      </c>
    </row>
    <row r="3177" spans="1:2">
      <c r="A3177" s="103">
        <v>33659</v>
      </c>
      <c r="B3177" s="102">
        <v>7.94</v>
      </c>
    </row>
    <row r="3178" spans="1:2">
      <c r="A3178" s="103">
        <v>33660</v>
      </c>
      <c r="B3178" s="102">
        <v>7.85</v>
      </c>
    </row>
    <row r="3179" spans="1:2">
      <c r="A3179" s="103">
        <v>33661</v>
      </c>
      <c r="B3179" s="102">
        <v>7.86</v>
      </c>
    </row>
    <row r="3180" spans="1:2">
      <c r="A3180" s="103">
        <v>33662</v>
      </c>
      <c r="B3180" s="102">
        <v>7.8</v>
      </c>
    </row>
    <row r="3181" spans="1:2">
      <c r="A3181" s="103">
        <v>33665</v>
      </c>
      <c r="B3181" s="102">
        <v>7.9</v>
      </c>
    </row>
    <row r="3182" spans="1:2">
      <c r="A3182" s="103">
        <v>33666</v>
      </c>
      <c r="B3182" s="102">
        <v>7.93</v>
      </c>
    </row>
    <row r="3183" spans="1:2">
      <c r="A3183" s="103">
        <v>33667</v>
      </c>
      <c r="B3183" s="102">
        <v>7.9</v>
      </c>
    </row>
    <row r="3184" spans="1:2">
      <c r="A3184" s="103">
        <v>33668</v>
      </c>
      <c r="B3184" s="102">
        <v>7.95</v>
      </c>
    </row>
    <row r="3185" spans="1:2">
      <c r="A3185" s="103">
        <v>33669</v>
      </c>
      <c r="B3185" s="102">
        <v>7.93</v>
      </c>
    </row>
    <row r="3186" spans="1:2">
      <c r="A3186" s="103">
        <v>33672</v>
      </c>
      <c r="B3186" s="102">
        <v>7.88</v>
      </c>
    </row>
    <row r="3187" spans="1:2">
      <c r="A3187" s="103">
        <v>33673</v>
      </c>
      <c r="B3187" s="102">
        <v>7.89</v>
      </c>
    </row>
    <row r="3188" spans="1:2">
      <c r="A3188" s="103">
        <v>33674</v>
      </c>
      <c r="B3188" s="102">
        <v>7.96</v>
      </c>
    </row>
    <row r="3189" spans="1:2">
      <c r="A3189" s="103">
        <v>33675</v>
      </c>
      <c r="B3189" s="102">
        <v>8.0399999999999991</v>
      </c>
    </row>
    <row r="3190" spans="1:2">
      <c r="A3190" s="103">
        <v>33676</v>
      </c>
      <c r="B3190" s="102">
        <v>8.06</v>
      </c>
    </row>
    <row r="3191" spans="1:2">
      <c r="A3191" s="103">
        <v>33679</v>
      </c>
      <c r="B3191" s="102">
        <v>8.07</v>
      </c>
    </row>
    <row r="3192" spans="1:2">
      <c r="A3192" s="103">
        <v>33680</v>
      </c>
      <c r="B3192" s="102">
        <v>8.02</v>
      </c>
    </row>
    <row r="3193" spans="1:2">
      <c r="A3193" s="103">
        <v>33681</v>
      </c>
      <c r="B3193" s="102">
        <v>8.01</v>
      </c>
    </row>
    <row r="3194" spans="1:2">
      <c r="A3194" s="103">
        <v>33682</v>
      </c>
      <c r="B3194" s="102">
        <v>7.98</v>
      </c>
    </row>
    <row r="3195" spans="1:2">
      <c r="A3195" s="103">
        <v>33683</v>
      </c>
      <c r="B3195" s="102">
        <v>8.0500000000000007</v>
      </c>
    </row>
    <row r="3196" spans="1:2">
      <c r="A3196" s="103">
        <v>33686</v>
      </c>
      <c r="B3196" s="102">
        <v>8.0399999999999991</v>
      </c>
    </row>
    <row r="3197" spans="1:2">
      <c r="A3197" s="103">
        <v>33687</v>
      </c>
      <c r="B3197" s="102">
        <v>7.94</v>
      </c>
    </row>
    <row r="3198" spans="1:2">
      <c r="A3198" s="103">
        <v>33688</v>
      </c>
      <c r="B3198" s="102">
        <v>7.94</v>
      </c>
    </row>
    <row r="3199" spans="1:2">
      <c r="A3199" s="103">
        <v>33689</v>
      </c>
      <c r="B3199" s="102">
        <v>7.99</v>
      </c>
    </row>
    <row r="3200" spans="1:2">
      <c r="A3200" s="103">
        <v>33690</v>
      </c>
      <c r="B3200" s="102">
        <v>7.94</v>
      </c>
    </row>
    <row r="3201" spans="1:2">
      <c r="A3201" s="103">
        <v>33693</v>
      </c>
      <c r="B3201" s="102">
        <v>7.95</v>
      </c>
    </row>
    <row r="3202" spans="1:2">
      <c r="A3202" s="103">
        <v>33694</v>
      </c>
      <c r="B3202" s="102">
        <v>7.96</v>
      </c>
    </row>
    <row r="3203" spans="1:2">
      <c r="A3203" s="103">
        <v>33695</v>
      </c>
      <c r="B3203" s="102">
        <v>7.9</v>
      </c>
    </row>
    <row r="3204" spans="1:2">
      <c r="A3204" s="103">
        <v>33696</v>
      </c>
      <c r="B3204" s="102">
        <v>7.92</v>
      </c>
    </row>
    <row r="3205" spans="1:2">
      <c r="A3205" s="103">
        <v>33697</v>
      </c>
      <c r="B3205" s="102">
        <v>7.88</v>
      </c>
    </row>
    <row r="3206" spans="1:2">
      <c r="A3206" s="103">
        <v>33700</v>
      </c>
      <c r="B3206" s="102">
        <v>7.88</v>
      </c>
    </row>
    <row r="3207" spans="1:2">
      <c r="A3207" s="103">
        <v>33701</v>
      </c>
      <c r="B3207" s="102">
        <v>7.9</v>
      </c>
    </row>
    <row r="3208" spans="1:2">
      <c r="A3208" s="103">
        <v>33702</v>
      </c>
      <c r="B3208" s="102">
        <v>7.94</v>
      </c>
    </row>
    <row r="3209" spans="1:2">
      <c r="A3209" s="103">
        <v>33703</v>
      </c>
      <c r="B3209" s="102">
        <v>7.85</v>
      </c>
    </row>
    <row r="3210" spans="1:2">
      <c r="A3210" s="103">
        <v>33704</v>
      </c>
      <c r="B3210" s="102">
        <v>7.89</v>
      </c>
    </row>
    <row r="3211" spans="1:2">
      <c r="A3211" s="103">
        <v>33707</v>
      </c>
      <c r="B3211" s="102">
        <v>7.86</v>
      </c>
    </row>
    <row r="3212" spans="1:2">
      <c r="A3212" s="103">
        <v>33708</v>
      </c>
      <c r="B3212" s="102">
        <v>7.88</v>
      </c>
    </row>
    <row r="3213" spans="1:2">
      <c r="A3213" s="103">
        <v>33709</v>
      </c>
      <c r="B3213" s="102">
        <v>7.87</v>
      </c>
    </row>
    <row r="3214" spans="1:2">
      <c r="A3214" s="103">
        <v>33710</v>
      </c>
      <c r="B3214" s="102">
        <v>7.93</v>
      </c>
    </row>
    <row r="3215" spans="1:2">
      <c r="A3215" s="103">
        <v>33711</v>
      </c>
      <c r="B3215" s="102" t="e">
        <f>NA()</f>
        <v>#N/A</v>
      </c>
    </row>
    <row r="3216" spans="1:2">
      <c r="A3216" s="103">
        <v>33714</v>
      </c>
      <c r="B3216" s="102">
        <v>8.02</v>
      </c>
    </row>
    <row r="3217" spans="1:2">
      <c r="A3217" s="103">
        <v>33715</v>
      </c>
      <c r="B3217" s="102">
        <v>8.0299999999999994</v>
      </c>
    </row>
    <row r="3218" spans="1:2">
      <c r="A3218" s="103">
        <v>33716</v>
      </c>
      <c r="B3218" s="102">
        <v>8.0399999999999991</v>
      </c>
    </row>
    <row r="3219" spans="1:2">
      <c r="A3219" s="103">
        <v>33717</v>
      </c>
      <c r="B3219" s="102">
        <v>8.06</v>
      </c>
    </row>
    <row r="3220" spans="1:2">
      <c r="A3220" s="103">
        <v>33718</v>
      </c>
      <c r="B3220" s="102">
        <v>8.06</v>
      </c>
    </row>
    <row r="3221" spans="1:2">
      <c r="A3221" s="103">
        <v>33721</v>
      </c>
      <c r="B3221" s="102">
        <v>8.1</v>
      </c>
    </row>
    <row r="3222" spans="1:2">
      <c r="A3222" s="103">
        <v>33722</v>
      </c>
      <c r="B3222" s="102">
        <v>8.06</v>
      </c>
    </row>
    <row r="3223" spans="1:2">
      <c r="A3223" s="103">
        <v>33723</v>
      </c>
      <c r="B3223" s="102">
        <v>8.08</v>
      </c>
    </row>
    <row r="3224" spans="1:2">
      <c r="A3224" s="103">
        <v>33724</v>
      </c>
      <c r="B3224" s="102">
        <v>8.06</v>
      </c>
    </row>
    <row r="3225" spans="1:2">
      <c r="A3225" s="103">
        <v>33725</v>
      </c>
      <c r="B3225" s="102">
        <v>8.01</v>
      </c>
    </row>
    <row r="3226" spans="1:2">
      <c r="A3226" s="103">
        <v>33728</v>
      </c>
      <c r="B3226" s="102">
        <v>8.0299999999999994</v>
      </c>
    </row>
    <row r="3227" spans="1:2">
      <c r="A3227" s="103">
        <v>33729</v>
      </c>
      <c r="B3227" s="102">
        <v>8.01</v>
      </c>
    </row>
    <row r="3228" spans="1:2">
      <c r="A3228" s="103">
        <v>33730</v>
      </c>
      <c r="B3228" s="102">
        <v>7.97</v>
      </c>
    </row>
    <row r="3229" spans="1:2">
      <c r="A3229" s="103">
        <v>33731</v>
      </c>
      <c r="B3229" s="102">
        <v>8</v>
      </c>
    </row>
    <row r="3230" spans="1:2">
      <c r="A3230" s="103">
        <v>33732</v>
      </c>
      <c r="B3230" s="102">
        <v>7.9</v>
      </c>
    </row>
    <row r="3231" spans="1:2">
      <c r="A3231" s="103">
        <v>33735</v>
      </c>
      <c r="B3231" s="102">
        <v>7.9</v>
      </c>
    </row>
    <row r="3232" spans="1:2">
      <c r="A3232" s="103">
        <v>33736</v>
      </c>
      <c r="B3232" s="102">
        <v>7.86</v>
      </c>
    </row>
    <row r="3233" spans="1:2">
      <c r="A3233" s="103">
        <v>33737</v>
      </c>
      <c r="B3233" s="102">
        <v>7.85</v>
      </c>
    </row>
    <row r="3234" spans="1:2">
      <c r="A3234" s="103">
        <v>33738</v>
      </c>
      <c r="B3234" s="102">
        <v>7.87</v>
      </c>
    </row>
    <row r="3235" spans="1:2">
      <c r="A3235" s="103">
        <v>33739</v>
      </c>
      <c r="B3235" s="102">
        <v>7.81</v>
      </c>
    </row>
    <row r="3236" spans="1:2">
      <c r="A3236" s="103">
        <v>33742</v>
      </c>
      <c r="B3236" s="102">
        <v>7.82</v>
      </c>
    </row>
    <row r="3237" spans="1:2">
      <c r="A3237" s="103">
        <v>33743</v>
      </c>
      <c r="B3237" s="102">
        <v>7.77</v>
      </c>
    </row>
    <row r="3238" spans="1:2">
      <c r="A3238" s="103">
        <v>33744</v>
      </c>
      <c r="B3238" s="102">
        <v>7.79</v>
      </c>
    </row>
    <row r="3239" spans="1:2">
      <c r="A3239" s="103">
        <v>33745</v>
      </c>
      <c r="B3239" s="102">
        <v>7.86</v>
      </c>
    </row>
    <row r="3240" spans="1:2">
      <c r="A3240" s="103">
        <v>33746</v>
      </c>
      <c r="B3240" s="102">
        <v>7.83</v>
      </c>
    </row>
    <row r="3241" spans="1:2">
      <c r="A3241" s="103">
        <v>33749</v>
      </c>
      <c r="B3241" s="102" t="e">
        <f>NA()</f>
        <v>#N/A</v>
      </c>
    </row>
    <row r="3242" spans="1:2">
      <c r="A3242" s="103">
        <v>33750</v>
      </c>
      <c r="B3242" s="102">
        <v>7.92</v>
      </c>
    </row>
    <row r="3243" spans="1:2">
      <c r="A3243" s="103">
        <v>33751</v>
      </c>
      <c r="B3243" s="102">
        <v>7.91</v>
      </c>
    </row>
    <row r="3244" spans="1:2">
      <c r="A3244" s="103">
        <v>33752</v>
      </c>
      <c r="B3244" s="102">
        <v>7.87</v>
      </c>
    </row>
    <row r="3245" spans="1:2">
      <c r="A3245" s="103">
        <v>33753</v>
      </c>
      <c r="B3245" s="102">
        <v>7.84</v>
      </c>
    </row>
    <row r="3246" spans="1:2">
      <c r="A3246" s="103">
        <v>33756</v>
      </c>
      <c r="B3246" s="102">
        <v>7.9</v>
      </c>
    </row>
    <row r="3247" spans="1:2">
      <c r="A3247" s="103">
        <v>33757</v>
      </c>
      <c r="B3247" s="102">
        <v>7.87</v>
      </c>
    </row>
    <row r="3248" spans="1:2">
      <c r="A3248" s="103">
        <v>33758</v>
      </c>
      <c r="B3248" s="102">
        <v>7.88</v>
      </c>
    </row>
    <row r="3249" spans="1:2">
      <c r="A3249" s="103">
        <v>33759</v>
      </c>
      <c r="B3249" s="102">
        <v>7.88</v>
      </c>
    </row>
    <row r="3250" spans="1:2">
      <c r="A3250" s="103">
        <v>33760</v>
      </c>
      <c r="B3250" s="102">
        <v>7.84</v>
      </c>
    </row>
    <row r="3251" spans="1:2">
      <c r="A3251" s="103">
        <v>33763</v>
      </c>
      <c r="B3251" s="102">
        <v>7.84</v>
      </c>
    </row>
    <row r="3252" spans="1:2">
      <c r="A3252" s="103">
        <v>33764</v>
      </c>
      <c r="B3252" s="102">
        <v>7.88</v>
      </c>
    </row>
    <row r="3253" spans="1:2">
      <c r="A3253" s="103">
        <v>33765</v>
      </c>
      <c r="B3253" s="102">
        <v>7.9</v>
      </c>
    </row>
    <row r="3254" spans="1:2">
      <c r="A3254" s="103">
        <v>33766</v>
      </c>
      <c r="B3254" s="102">
        <v>7.88</v>
      </c>
    </row>
    <row r="3255" spans="1:2">
      <c r="A3255" s="103">
        <v>33767</v>
      </c>
      <c r="B3255" s="102">
        <v>7.85</v>
      </c>
    </row>
    <row r="3256" spans="1:2">
      <c r="A3256" s="103">
        <v>33770</v>
      </c>
      <c r="B3256" s="102">
        <v>7.85</v>
      </c>
    </row>
    <row r="3257" spans="1:2">
      <c r="A3257" s="103">
        <v>33771</v>
      </c>
      <c r="B3257" s="102">
        <v>7.84</v>
      </c>
    </row>
    <row r="3258" spans="1:2">
      <c r="A3258" s="103">
        <v>33772</v>
      </c>
      <c r="B3258" s="102">
        <v>7.82</v>
      </c>
    </row>
    <row r="3259" spans="1:2">
      <c r="A3259" s="103">
        <v>33773</v>
      </c>
      <c r="B3259" s="102">
        <v>7.8</v>
      </c>
    </row>
    <row r="3260" spans="1:2">
      <c r="A3260" s="103">
        <v>33774</v>
      </c>
      <c r="B3260" s="102">
        <v>7.83</v>
      </c>
    </row>
    <row r="3261" spans="1:2">
      <c r="A3261" s="103">
        <v>33777</v>
      </c>
      <c r="B3261" s="102">
        <v>7.84</v>
      </c>
    </row>
    <row r="3262" spans="1:2">
      <c r="A3262" s="103">
        <v>33778</v>
      </c>
      <c r="B3262" s="102">
        <v>7.85</v>
      </c>
    </row>
    <row r="3263" spans="1:2">
      <c r="A3263" s="103">
        <v>33779</v>
      </c>
      <c r="B3263" s="102">
        <v>7.83</v>
      </c>
    </row>
    <row r="3264" spans="1:2">
      <c r="A3264" s="103">
        <v>33780</v>
      </c>
      <c r="B3264" s="102">
        <v>7.78</v>
      </c>
    </row>
    <row r="3265" spans="1:2">
      <c r="A3265" s="103">
        <v>33781</v>
      </c>
      <c r="B3265" s="102">
        <v>7.79</v>
      </c>
    </row>
    <row r="3266" spans="1:2">
      <c r="A3266" s="103">
        <v>33784</v>
      </c>
      <c r="B3266" s="102">
        <v>7.78</v>
      </c>
    </row>
    <row r="3267" spans="1:2">
      <c r="A3267" s="103">
        <v>33785</v>
      </c>
      <c r="B3267" s="102">
        <v>7.79</v>
      </c>
    </row>
    <row r="3268" spans="1:2">
      <c r="A3268" s="103">
        <v>33786</v>
      </c>
      <c r="B3268" s="102">
        <v>7.76</v>
      </c>
    </row>
    <row r="3269" spans="1:2">
      <c r="A3269" s="103">
        <v>33787</v>
      </c>
      <c r="B3269" s="102">
        <v>7.63</v>
      </c>
    </row>
    <row r="3270" spans="1:2">
      <c r="A3270" s="103">
        <v>33788</v>
      </c>
      <c r="B3270" s="102" t="e">
        <f>NA()</f>
        <v>#N/A</v>
      </c>
    </row>
    <row r="3271" spans="1:2">
      <c r="A3271" s="103">
        <v>33791</v>
      </c>
      <c r="B3271" s="102">
        <v>7.62</v>
      </c>
    </row>
    <row r="3272" spans="1:2">
      <c r="A3272" s="103">
        <v>33792</v>
      </c>
      <c r="B3272" s="102">
        <v>7.61</v>
      </c>
    </row>
    <row r="3273" spans="1:2">
      <c r="A3273" s="103">
        <v>33793</v>
      </c>
      <c r="B3273" s="102">
        <v>7.61</v>
      </c>
    </row>
    <row r="3274" spans="1:2">
      <c r="A3274" s="103">
        <v>33794</v>
      </c>
      <c r="B3274" s="102">
        <v>7.61</v>
      </c>
    </row>
    <row r="3275" spans="1:2">
      <c r="A3275" s="103">
        <v>33795</v>
      </c>
      <c r="B3275" s="102">
        <v>7.64</v>
      </c>
    </row>
    <row r="3276" spans="1:2">
      <c r="A3276" s="103">
        <v>33798</v>
      </c>
      <c r="B3276" s="102">
        <v>7.67</v>
      </c>
    </row>
    <row r="3277" spans="1:2">
      <c r="A3277" s="103">
        <v>33799</v>
      </c>
      <c r="B3277" s="102">
        <v>7.69</v>
      </c>
    </row>
    <row r="3278" spans="1:2">
      <c r="A3278" s="103">
        <v>33800</v>
      </c>
      <c r="B3278" s="102">
        <v>7.64</v>
      </c>
    </row>
    <row r="3279" spans="1:2">
      <c r="A3279" s="103">
        <v>33801</v>
      </c>
      <c r="B3279" s="102">
        <v>7.62</v>
      </c>
    </row>
    <row r="3280" spans="1:2">
      <c r="A3280" s="103">
        <v>33802</v>
      </c>
      <c r="B3280" s="102">
        <v>7.68</v>
      </c>
    </row>
    <row r="3281" spans="1:2">
      <c r="A3281" s="103">
        <v>33805</v>
      </c>
      <c r="B3281" s="102">
        <v>7.66</v>
      </c>
    </row>
    <row r="3282" spans="1:2">
      <c r="A3282" s="103">
        <v>33806</v>
      </c>
      <c r="B3282" s="102">
        <v>7.67</v>
      </c>
    </row>
    <row r="3283" spans="1:2">
      <c r="A3283" s="103">
        <v>33807</v>
      </c>
      <c r="B3283" s="102">
        <v>7.62</v>
      </c>
    </row>
    <row r="3284" spans="1:2">
      <c r="A3284" s="103">
        <v>33808</v>
      </c>
      <c r="B3284" s="102">
        <v>7.54</v>
      </c>
    </row>
    <row r="3285" spans="1:2">
      <c r="A3285" s="103">
        <v>33809</v>
      </c>
      <c r="B3285" s="102">
        <v>7.57</v>
      </c>
    </row>
    <row r="3286" spans="1:2">
      <c r="A3286" s="103">
        <v>33812</v>
      </c>
      <c r="B3286" s="102">
        <v>7.53</v>
      </c>
    </row>
    <row r="3287" spans="1:2">
      <c r="A3287" s="103">
        <v>33813</v>
      </c>
      <c r="B3287" s="102">
        <v>7.44</v>
      </c>
    </row>
    <row r="3288" spans="1:2">
      <c r="A3288" s="103">
        <v>33814</v>
      </c>
      <c r="B3288" s="102">
        <v>7.43</v>
      </c>
    </row>
    <row r="3289" spans="1:2">
      <c r="A3289" s="103">
        <v>33815</v>
      </c>
      <c r="B3289" s="102">
        <v>7.46</v>
      </c>
    </row>
    <row r="3290" spans="1:2">
      <c r="A3290" s="103">
        <v>33816</v>
      </c>
      <c r="B3290" s="102">
        <v>7.46</v>
      </c>
    </row>
    <row r="3291" spans="1:2">
      <c r="A3291" s="103">
        <v>33819</v>
      </c>
      <c r="B3291" s="102">
        <v>7.46</v>
      </c>
    </row>
    <row r="3292" spans="1:2">
      <c r="A3292" s="103">
        <v>33820</v>
      </c>
      <c r="B3292" s="102">
        <v>7.43</v>
      </c>
    </row>
    <row r="3293" spans="1:2">
      <c r="A3293" s="103">
        <v>33821</v>
      </c>
      <c r="B3293" s="102">
        <v>7.43</v>
      </c>
    </row>
    <row r="3294" spans="1:2">
      <c r="A3294" s="103">
        <v>33822</v>
      </c>
      <c r="B3294" s="102">
        <v>7.45</v>
      </c>
    </row>
    <row r="3295" spans="1:2">
      <c r="A3295" s="103">
        <v>33823</v>
      </c>
      <c r="B3295" s="102">
        <v>7.4</v>
      </c>
    </row>
    <row r="3296" spans="1:2">
      <c r="A3296" s="103">
        <v>33826</v>
      </c>
      <c r="B3296" s="102">
        <v>7.37</v>
      </c>
    </row>
    <row r="3297" spans="1:2">
      <c r="A3297" s="103">
        <v>33827</v>
      </c>
      <c r="B3297" s="102">
        <v>7.33</v>
      </c>
    </row>
    <row r="3298" spans="1:2">
      <c r="A3298" s="103">
        <v>33828</v>
      </c>
      <c r="B3298" s="102">
        <v>7.33</v>
      </c>
    </row>
    <row r="3299" spans="1:2">
      <c r="A3299" s="103">
        <v>33829</v>
      </c>
      <c r="B3299" s="102">
        <v>7.36</v>
      </c>
    </row>
    <row r="3300" spans="1:2">
      <c r="A3300" s="103">
        <v>33830</v>
      </c>
      <c r="B3300" s="102">
        <v>7.33</v>
      </c>
    </row>
    <row r="3301" spans="1:2">
      <c r="A3301" s="103">
        <v>33833</v>
      </c>
      <c r="B3301" s="102">
        <v>7.37</v>
      </c>
    </row>
    <row r="3302" spans="1:2">
      <c r="A3302" s="103">
        <v>33834</v>
      </c>
      <c r="B3302" s="102">
        <v>7.33</v>
      </c>
    </row>
    <row r="3303" spans="1:2">
      <c r="A3303" s="103">
        <v>33835</v>
      </c>
      <c r="B3303" s="102">
        <v>7.33</v>
      </c>
    </row>
    <row r="3304" spans="1:2">
      <c r="A3304" s="103">
        <v>33836</v>
      </c>
      <c r="B3304" s="102">
        <v>7.32</v>
      </c>
    </row>
    <row r="3305" spans="1:2">
      <c r="A3305" s="103">
        <v>33837</v>
      </c>
      <c r="B3305" s="102">
        <v>7.36</v>
      </c>
    </row>
    <row r="3306" spans="1:2">
      <c r="A3306" s="103">
        <v>33840</v>
      </c>
      <c r="B3306" s="102">
        <v>7.44</v>
      </c>
    </row>
    <row r="3307" spans="1:2">
      <c r="A3307" s="103">
        <v>33841</v>
      </c>
      <c r="B3307" s="102">
        <v>7.47</v>
      </c>
    </row>
    <row r="3308" spans="1:2">
      <c r="A3308" s="103">
        <v>33842</v>
      </c>
      <c r="B3308" s="102">
        <v>7.43</v>
      </c>
    </row>
    <row r="3309" spans="1:2">
      <c r="A3309" s="103">
        <v>33843</v>
      </c>
      <c r="B3309" s="102">
        <v>7.42</v>
      </c>
    </row>
    <row r="3310" spans="1:2">
      <c r="A3310" s="103">
        <v>33844</v>
      </c>
      <c r="B3310" s="102">
        <v>7.42</v>
      </c>
    </row>
    <row r="3311" spans="1:2">
      <c r="A3311" s="103">
        <v>33847</v>
      </c>
      <c r="B3311" s="102">
        <v>7.42</v>
      </c>
    </row>
    <row r="3312" spans="1:2">
      <c r="A3312" s="103">
        <v>33848</v>
      </c>
      <c r="B3312" s="102">
        <v>7.38</v>
      </c>
    </row>
    <row r="3313" spans="1:2">
      <c r="A3313" s="103">
        <v>33849</v>
      </c>
      <c r="B3313" s="102">
        <v>7.37</v>
      </c>
    </row>
    <row r="3314" spans="1:2">
      <c r="A3314" s="103">
        <v>33850</v>
      </c>
      <c r="B3314" s="102">
        <v>7.37</v>
      </c>
    </row>
    <row r="3315" spans="1:2">
      <c r="A3315" s="103">
        <v>33851</v>
      </c>
      <c r="B3315" s="102">
        <v>7.29</v>
      </c>
    </row>
    <row r="3316" spans="1:2">
      <c r="A3316" s="103">
        <v>33854</v>
      </c>
      <c r="B3316" s="102" t="e">
        <f>NA()</f>
        <v>#N/A</v>
      </c>
    </row>
    <row r="3317" spans="1:2">
      <c r="A3317" s="103">
        <v>33855</v>
      </c>
      <c r="B3317" s="102">
        <v>7.23</v>
      </c>
    </row>
    <row r="3318" spans="1:2">
      <c r="A3318" s="103">
        <v>33856</v>
      </c>
      <c r="B3318" s="102">
        <v>7.25</v>
      </c>
    </row>
    <row r="3319" spans="1:2">
      <c r="A3319" s="103">
        <v>33857</v>
      </c>
      <c r="B3319" s="102">
        <v>7.24</v>
      </c>
    </row>
    <row r="3320" spans="1:2">
      <c r="A3320" s="103">
        <v>33858</v>
      </c>
      <c r="B3320" s="102">
        <v>7.3</v>
      </c>
    </row>
    <row r="3321" spans="1:2">
      <c r="A3321" s="103">
        <v>33861</v>
      </c>
      <c r="B3321" s="102">
        <v>7.26</v>
      </c>
    </row>
    <row r="3322" spans="1:2">
      <c r="A3322" s="103">
        <v>33862</v>
      </c>
      <c r="B3322" s="102">
        <v>7.33</v>
      </c>
    </row>
    <row r="3323" spans="1:2">
      <c r="A3323" s="103">
        <v>33863</v>
      </c>
      <c r="B3323" s="102">
        <v>7.35</v>
      </c>
    </row>
    <row r="3324" spans="1:2">
      <c r="A3324" s="103">
        <v>33864</v>
      </c>
      <c r="B3324" s="102">
        <v>7.34</v>
      </c>
    </row>
    <row r="3325" spans="1:2">
      <c r="A3325" s="103">
        <v>33865</v>
      </c>
      <c r="B3325" s="102">
        <v>7.32</v>
      </c>
    </row>
    <row r="3326" spans="1:2">
      <c r="A3326" s="103">
        <v>33868</v>
      </c>
      <c r="B3326" s="102">
        <v>7.35</v>
      </c>
    </row>
    <row r="3327" spans="1:2">
      <c r="A3327" s="103">
        <v>33869</v>
      </c>
      <c r="B3327" s="102">
        <v>7.45</v>
      </c>
    </row>
    <row r="3328" spans="1:2">
      <c r="A3328" s="103">
        <v>33870</v>
      </c>
      <c r="B3328" s="102">
        <v>7.48</v>
      </c>
    </row>
    <row r="3329" spans="1:2">
      <c r="A3329" s="103">
        <v>33871</v>
      </c>
      <c r="B3329" s="102">
        <v>7.42</v>
      </c>
    </row>
    <row r="3330" spans="1:2">
      <c r="A3330" s="103">
        <v>33872</v>
      </c>
      <c r="B3330" s="102">
        <v>7.35</v>
      </c>
    </row>
    <row r="3331" spans="1:2">
      <c r="A3331" s="103">
        <v>33875</v>
      </c>
      <c r="B3331" s="102">
        <v>7.34</v>
      </c>
    </row>
    <row r="3332" spans="1:2">
      <c r="A3332" s="103">
        <v>33876</v>
      </c>
      <c r="B3332" s="102">
        <v>7.36</v>
      </c>
    </row>
    <row r="3333" spans="1:2">
      <c r="A3333" s="103">
        <v>33877</v>
      </c>
      <c r="B3333" s="102">
        <v>7.38</v>
      </c>
    </row>
    <row r="3334" spans="1:2">
      <c r="A3334" s="103">
        <v>33878</v>
      </c>
      <c r="B3334" s="102">
        <v>7.3</v>
      </c>
    </row>
    <row r="3335" spans="1:2">
      <c r="A3335" s="103">
        <v>33879</v>
      </c>
      <c r="B3335" s="102">
        <v>7.33</v>
      </c>
    </row>
    <row r="3336" spans="1:2">
      <c r="A3336" s="103">
        <v>33882</v>
      </c>
      <c r="B3336" s="102">
        <v>7.34</v>
      </c>
    </row>
    <row r="3337" spans="1:2">
      <c r="A3337" s="103">
        <v>33883</v>
      </c>
      <c r="B3337" s="102">
        <v>7.41</v>
      </c>
    </row>
    <row r="3338" spans="1:2">
      <c r="A3338" s="103">
        <v>33884</v>
      </c>
      <c r="B3338" s="102">
        <v>7.48</v>
      </c>
    </row>
    <row r="3339" spans="1:2">
      <c r="A3339" s="103">
        <v>33885</v>
      </c>
      <c r="B3339" s="102">
        <v>7.45</v>
      </c>
    </row>
    <row r="3340" spans="1:2">
      <c r="A3340" s="103">
        <v>33886</v>
      </c>
      <c r="B3340" s="102">
        <v>7.52</v>
      </c>
    </row>
    <row r="3341" spans="1:2">
      <c r="A3341" s="103">
        <v>33889</v>
      </c>
      <c r="B3341" s="102" t="e">
        <f>NA()</f>
        <v>#N/A</v>
      </c>
    </row>
    <row r="3342" spans="1:2">
      <c r="A3342" s="103">
        <v>33890</v>
      </c>
      <c r="B3342" s="102">
        <v>7.53</v>
      </c>
    </row>
    <row r="3343" spans="1:2">
      <c r="A3343" s="103">
        <v>33891</v>
      </c>
      <c r="B3343" s="102">
        <v>7.5</v>
      </c>
    </row>
    <row r="3344" spans="1:2">
      <c r="A3344" s="103">
        <v>33892</v>
      </c>
      <c r="B3344" s="102">
        <v>7.51</v>
      </c>
    </row>
    <row r="3345" spans="1:2">
      <c r="A3345" s="103">
        <v>33893</v>
      </c>
      <c r="B3345" s="102">
        <v>7.54</v>
      </c>
    </row>
    <row r="3346" spans="1:2">
      <c r="A3346" s="103">
        <v>33896</v>
      </c>
      <c r="B3346" s="102">
        <v>7.57</v>
      </c>
    </row>
    <row r="3347" spans="1:2">
      <c r="A3347" s="103">
        <v>33897</v>
      </c>
      <c r="B3347" s="102">
        <v>7.65</v>
      </c>
    </row>
    <row r="3348" spans="1:2">
      <c r="A3348" s="103">
        <v>33898</v>
      </c>
      <c r="B3348" s="102">
        <v>7.63</v>
      </c>
    </row>
    <row r="3349" spans="1:2">
      <c r="A3349" s="103">
        <v>33899</v>
      </c>
      <c r="B3349" s="102">
        <v>7.61</v>
      </c>
    </row>
    <row r="3350" spans="1:2">
      <c r="A3350" s="103">
        <v>33900</v>
      </c>
      <c r="B3350" s="102">
        <v>7.65</v>
      </c>
    </row>
    <row r="3351" spans="1:2">
      <c r="A3351" s="103">
        <v>33903</v>
      </c>
      <c r="B3351" s="102">
        <v>7.66</v>
      </c>
    </row>
    <row r="3352" spans="1:2">
      <c r="A3352" s="103">
        <v>33904</v>
      </c>
      <c r="B3352" s="102">
        <v>7.62</v>
      </c>
    </row>
    <row r="3353" spans="1:2">
      <c r="A3353" s="103">
        <v>33905</v>
      </c>
      <c r="B3353" s="102">
        <v>7.64</v>
      </c>
    </row>
    <row r="3354" spans="1:2">
      <c r="A3354" s="103">
        <v>33906</v>
      </c>
      <c r="B3354" s="102">
        <v>7.6</v>
      </c>
    </row>
    <row r="3355" spans="1:2">
      <c r="A3355" s="103">
        <v>33907</v>
      </c>
      <c r="B3355" s="102">
        <v>7.63</v>
      </c>
    </row>
    <row r="3356" spans="1:2">
      <c r="A3356" s="103">
        <v>33910</v>
      </c>
      <c r="B3356" s="102">
        <v>7.66</v>
      </c>
    </row>
    <row r="3357" spans="1:2">
      <c r="A3357" s="103">
        <v>33911</v>
      </c>
      <c r="B3357" s="102">
        <v>7.65</v>
      </c>
    </row>
    <row r="3358" spans="1:2">
      <c r="A3358" s="103">
        <v>33912</v>
      </c>
      <c r="B3358" s="102">
        <v>7.69</v>
      </c>
    </row>
    <row r="3359" spans="1:2">
      <c r="A3359" s="103">
        <v>33913</v>
      </c>
      <c r="B3359" s="102">
        <v>7.69</v>
      </c>
    </row>
    <row r="3360" spans="1:2">
      <c r="A3360" s="103">
        <v>33914</v>
      </c>
      <c r="B3360" s="102">
        <v>7.76</v>
      </c>
    </row>
    <row r="3361" spans="1:2">
      <c r="A3361" s="103">
        <v>33917</v>
      </c>
      <c r="B3361" s="102">
        <v>7.75</v>
      </c>
    </row>
    <row r="3362" spans="1:2">
      <c r="A3362" s="103">
        <v>33918</v>
      </c>
      <c r="B3362" s="102">
        <v>7.68</v>
      </c>
    </row>
    <row r="3363" spans="1:2">
      <c r="A3363" s="103">
        <v>33919</v>
      </c>
      <c r="B3363" s="102" t="e">
        <f>NA()</f>
        <v>#N/A</v>
      </c>
    </row>
    <row r="3364" spans="1:2">
      <c r="A3364" s="103">
        <v>33920</v>
      </c>
      <c r="B3364" s="102">
        <v>7.57</v>
      </c>
    </row>
    <row r="3365" spans="1:2">
      <c r="A3365" s="103">
        <v>33921</v>
      </c>
      <c r="B3365" s="102">
        <v>7.57</v>
      </c>
    </row>
    <row r="3366" spans="1:2">
      <c r="A3366" s="103">
        <v>33924</v>
      </c>
      <c r="B3366" s="102">
        <v>7.56</v>
      </c>
    </row>
    <row r="3367" spans="1:2">
      <c r="A3367" s="103">
        <v>33925</v>
      </c>
      <c r="B3367" s="102">
        <v>7.55</v>
      </c>
    </row>
    <row r="3368" spans="1:2">
      <c r="A3368" s="103">
        <v>33926</v>
      </c>
      <c r="B3368" s="102">
        <v>7.51</v>
      </c>
    </row>
    <row r="3369" spans="1:2">
      <c r="A3369" s="103">
        <v>33927</v>
      </c>
      <c r="B3369" s="102">
        <v>7.54</v>
      </c>
    </row>
    <row r="3370" spans="1:2">
      <c r="A3370" s="103">
        <v>33928</v>
      </c>
      <c r="B3370" s="102">
        <v>7.54</v>
      </c>
    </row>
    <row r="3371" spans="1:2">
      <c r="A3371" s="103">
        <v>33931</v>
      </c>
      <c r="B3371" s="102">
        <v>7.56</v>
      </c>
    </row>
    <row r="3372" spans="1:2">
      <c r="A3372" s="103">
        <v>33932</v>
      </c>
      <c r="B3372" s="102">
        <v>7.53</v>
      </c>
    </row>
    <row r="3373" spans="1:2">
      <c r="A3373" s="103">
        <v>33933</v>
      </c>
      <c r="B3373" s="102">
        <v>7.54</v>
      </c>
    </row>
    <row r="3374" spans="1:2">
      <c r="A3374" s="103">
        <v>33934</v>
      </c>
      <c r="B3374" s="102" t="e">
        <f>NA()</f>
        <v>#N/A</v>
      </c>
    </row>
    <row r="3375" spans="1:2">
      <c r="A3375" s="103">
        <v>33935</v>
      </c>
      <c r="B3375" s="102">
        <v>7.59</v>
      </c>
    </row>
    <row r="3376" spans="1:2">
      <c r="A3376" s="103">
        <v>33938</v>
      </c>
      <c r="B3376" s="102">
        <v>7.59</v>
      </c>
    </row>
    <row r="3377" spans="1:2">
      <c r="A3377" s="103">
        <v>33939</v>
      </c>
      <c r="B3377" s="102">
        <v>7.57</v>
      </c>
    </row>
    <row r="3378" spans="1:2">
      <c r="A3378" s="103">
        <v>33940</v>
      </c>
      <c r="B3378" s="102">
        <v>7.57</v>
      </c>
    </row>
    <row r="3379" spans="1:2">
      <c r="A3379" s="103">
        <v>33941</v>
      </c>
      <c r="B3379" s="102">
        <v>7.57</v>
      </c>
    </row>
    <row r="3380" spans="1:2">
      <c r="A3380" s="103">
        <v>33942</v>
      </c>
      <c r="B3380" s="102">
        <v>7.5</v>
      </c>
    </row>
    <row r="3381" spans="1:2">
      <c r="A3381" s="103">
        <v>33945</v>
      </c>
      <c r="B3381" s="102">
        <v>7.45</v>
      </c>
    </row>
    <row r="3382" spans="1:2">
      <c r="A3382" s="103">
        <v>33946</v>
      </c>
      <c r="B3382" s="102">
        <v>7.44</v>
      </c>
    </row>
    <row r="3383" spans="1:2">
      <c r="A3383" s="103">
        <v>33947</v>
      </c>
      <c r="B3383" s="102">
        <v>7.44</v>
      </c>
    </row>
    <row r="3384" spans="1:2">
      <c r="A3384" s="103">
        <v>33948</v>
      </c>
      <c r="B3384" s="102">
        <v>7.42</v>
      </c>
    </row>
    <row r="3385" spans="1:2">
      <c r="A3385" s="103">
        <v>33949</v>
      </c>
      <c r="B3385" s="102">
        <v>7.44</v>
      </c>
    </row>
    <row r="3386" spans="1:2">
      <c r="A3386" s="103">
        <v>33952</v>
      </c>
      <c r="B3386" s="102">
        <v>7.45</v>
      </c>
    </row>
    <row r="3387" spans="1:2">
      <c r="A3387" s="103">
        <v>33953</v>
      </c>
      <c r="B3387" s="102">
        <v>7.45</v>
      </c>
    </row>
    <row r="3388" spans="1:2">
      <c r="A3388" s="103">
        <v>33954</v>
      </c>
      <c r="B3388" s="102">
        <v>7.44</v>
      </c>
    </row>
    <row r="3389" spans="1:2">
      <c r="A3389" s="103">
        <v>33955</v>
      </c>
      <c r="B3389" s="102">
        <v>7.43</v>
      </c>
    </row>
    <row r="3390" spans="1:2">
      <c r="A3390" s="103">
        <v>33956</v>
      </c>
      <c r="B3390" s="102">
        <v>7.43</v>
      </c>
    </row>
    <row r="3391" spans="1:2">
      <c r="A3391" s="103">
        <v>33959</v>
      </c>
      <c r="B3391" s="102">
        <v>7.38</v>
      </c>
    </row>
    <row r="3392" spans="1:2">
      <c r="A3392" s="103">
        <v>33960</v>
      </c>
      <c r="B3392" s="102">
        <v>7.34</v>
      </c>
    </row>
    <row r="3393" spans="1:2">
      <c r="A3393" s="103">
        <v>33961</v>
      </c>
      <c r="B3393" s="102">
        <v>7.36</v>
      </c>
    </row>
    <row r="3394" spans="1:2">
      <c r="A3394" s="103">
        <v>33962</v>
      </c>
      <c r="B3394" s="102">
        <v>7.36</v>
      </c>
    </row>
    <row r="3395" spans="1:2">
      <c r="A3395" s="103">
        <v>33963</v>
      </c>
      <c r="B3395" s="102" t="e">
        <f>NA()</f>
        <v>#N/A</v>
      </c>
    </row>
    <row r="3396" spans="1:2">
      <c r="A3396" s="103">
        <v>33966</v>
      </c>
      <c r="B3396" s="102">
        <v>7.4</v>
      </c>
    </row>
    <row r="3397" spans="1:2">
      <c r="A3397" s="103">
        <v>33967</v>
      </c>
      <c r="B3397" s="102">
        <v>7.37</v>
      </c>
    </row>
    <row r="3398" spans="1:2">
      <c r="A3398" s="103">
        <v>33968</v>
      </c>
      <c r="B3398" s="102">
        <v>7.39</v>
      </c>
    </row>
    <row r="3399" spans="1:2">
      <c r="A3399" s="103">
        <v>33969</v>
      </c>
      <c r="B3399" s="102">
        <v>7.4</v>
      </c>
    </row>
    <row r="3400" spans="1:2">
      <c r="A3400" s="103">
        <v>33970</v>
      </c>
      <c r="B3400" s="102" t="e">
        <f>NA()</f>
        <v>#N/A</v>
      </c>
    </row>
    <row r="3401" spans="1:2">
      <c r="A3401" s="103">
        <v>33973</v>
      </c>
      <c r="B3401" s="102">
        <v>7.33</v>
      </c>
    </row>
    <row r="3402" spans="1:2">
      <c r="A3402" s="103">
        <v>33974</v>
      </c>
      <c r="B3402" s="102">
        <v>7.33</v>
      </c>
    </row>
    <row r="3403" spans="1:2">
      <c r="A3403" s="103">
        <v>33975</v>
      </c>
      <c r="B3403" s="102">
        <v>7.34</v>
      </c>
    </row>
    <row r="3404" spans="1:2">
      <c r="A3404" s="103">
        <v>33976</v>
      </c>
      <c r="B3404" s="102">
        <v>7.45</v>
      </c>
    </row>
    <row r="3405" spans="1:2">
      <c r="A3405" s="103">
        <v>33977</v>
      </c>
      <c r="B3405" s="102">
        <v>7.47</v>
      </c>
    </row>
    <row r="3406" spans="1:2">
      <c r="A3406" s="103">
        <v>33980</v>
      </c>
      <c r="B3406" s="102">
        <v>7.47</v>
      </c>
    </row>
    <row r="3407" spans="1:2">
      <c r="A3407" s="103">
        <v>33981</v>
      </c>
      <c r="B3407" s="102">
        <v>7.48</v>
      </c>
    </row>
    <row r="3408" spans="1:2">
      <c r="A3408" s="103">
        <v>33982</v>
      </c>
      <c r="B3408" s="102">
        <v>7.45</v>
      </c>
    </row>
    <row r="3409" spans="1:2">
      <c r="A3409" s="103">
        <v>33983</v>
      </c>
      <c r="B3409" s="102">
        <v>7.41</v>
      </c>
    </row>
    <row r="3410" spans="1:2">
      <c r="A3410" s="103">
        <v>33984</v>
      </c>
      <c r="B3410" s="102">
        <v>7.35</v>
      </c>
    </row>
    <row r="3411" spans="1:2">
      <c r="A3411" s="103">
        <v>33987</v>
      </c>
      <c r="B3411" s="102" t="e">
        <f>NA()</f>
        <v>#N/A</v>
      </c>
    </row>
    <row r="3412" spans="1:2">
      <c r="A3412" s="103">
        <v>33988</v>
      </c>
      <c r="B3412" s="102">
        <v>7.31</v>
      </c>
    </row>
    <row r="3413" spans="1:2">
      <c r="A3413" s="103">
        <v>33989</v>
      </c>
      <c r="B3413" s="102">
        <v>7.32</v>
      </c>
    </row>
    <row r="3414" spans="1:2">
      <c r="A3414" s="103">
        <v>33990</v>
      </c>
      <c r="B3414" s="102">
        <v>7.31</v>
      </c>
    </row>
    <row r="3415" spans="1:2">
      <c r="A3415" s="103">
        <v>33991</v>
      </c>
      <c r="B3415" s="102">
        <v>7.3</v>
      </c>
    </row>
    <row r="3416" spans="1:2">
      <c r="A3416" s="103">
        <v>33994</v>
      </c>
      <c r="B3416" s="102">
        <v>7.22</v>
      </c>
    </row>
    <row r="3417" spans="1:2">
      <c r="A3417" s="103">
        <v>33995</v>
      </c>
      <c r="B3417" s="102">
        <v>7.26</v>
      </c>
    </row>
    <row r="3418" spans="1:2">
      <c r="A3418" s="103">
        <v>33996</v>
      </c>
      <c r="B3418" s="102">
        <v>7.25</v>
      </c>
    </row>
    <row r="3419" spans="1:2">
      <c r="A3419" s="103">
        <v>33997</v>
      </c>
      <c r="B3419" s="102">
        <v>7.23</v>
      </c>
    </row>
    <row r="3420" spans="1:2">
      <c r="A3420" s="103">
        <v>33998</v>
      </c>
      <c r="B3420" s="102">
        <v>7.21</v>
      </c>
    </row>
    <row r="3421" spans="1:2">
      <c r="A3421" s="103">
        <v>34001</v>
      </c>
      <c r="B3421" s="102">
        <v>7.21</v>
      </c>
    </row>
    <row r="3422" spans="1:2">
      <c r="A3422" s="103">
        <v>34002</v>
      </c>
      <c r="B3422" s="102">
        <v>7.25</v>
      </c>
    </row>
    <row r="3423" spans="1:2">
      <c r="A3423" s="103">
        <v>34003</v>
      </c>
      <c r="B3423" s="102">
        <v>7.23</v>
      </c>
    </row>
    <row r="3424" spans="1:2">
      <c r="A3424" s="103">
        <v>34004</v>
      </c>
      <c r="B3424" s="102">
        <v>7.19</v>
      </c>
    </row>
    <row r="3425" spans="1:2">
      <c r="A3425" s="103">
        <v>34005</v>
      </c>
      <c r="B3425" s="102">
        <v>7.17</v>
      </c>
    </row>
    <row r="3426" spans="1:2">
      <c r="A3426" s="103">
        <v>34008</v>
      </c>
      <c r="B3426" s="102">
        <v>7.18</v>
      </c>
    </row>
    <row r="3427" spans="1:2">
      <c r="A3427" s="103">
        <v>34009</v>
      </c>
      <c r="B3427" s="102">
        <v>7.2</v>
      </c>
    </row>
    <row r="3428" spans="1:2">
      <c r="A3428" s="103">
        <v>34010</v>
      </c>
      <c r="B3428" s="102">
        <v>7.26</v>
      </c>
    </row>
    <row r="3429" spans="1:2">
      <c r="A3429" s="103">
        <v>34011</v>
      </c>
      <c r="B3429" s="102">
        <v>7.15</v>
      </c>
    </row>
    <row r="3430" spans="1:2">
      <c r="A3430" s="103">
        <v>34012</v>
      </c>
      <c r="B3430" s="102">
        <v>7.13</v>
      </c>
    </row>
    <row r="3431" spans="1:2">
      <c r="A3431" s="103">
        <v>34015</v>
      </c>
      <c r="B3431" s="102" t="e">
        <f>NA()</f>
        <v>#N/A</v>
      </c>
    </row>
    <row r="3432" spans="1:2">
      <c r="A3432" s="103">
        <v>34016</v>
      </c>
      <c r="B3432" s="102">
        <v>7.14</v>
      </c>
    </row>
    <row r="3433" spans="1:2">
      <c r="A3433" s="103">
        <v>34017</v>
      </c>
      <c r="B3433" s="102">
        <v>7.11</v>
      </c>
    </row>
    <row r="3434" spans="1:2">
      <c r="A3434" s="103">
        <v>34018</v>
      </c>
      <c r="B3434" s="102">
        <v>7.02</v>
      </c>
    </row>
    <row r="3435" spans="1:2">
      <c r="A3435" s="103">
        <v>34019</v>
      </c>
      <c r="B3435" s="102">
        <v>7.01</v>
      </c>
    </row>
    <row r="3436" spans="1:2">
      <c r="A3436" s="103">
        <v>34022</v>
      </c>
      <c r="B3436" s="102">
        <v>6.95</v>
      </c>
    </row>
    <row r="3437" spans="1:2">
      <c r="A3437" s="103">
        <v>34023</v>
      </c>
      <c r="B3437" s="102">
        <v>6.83</v>
      </c>
    </row>
    <row r="3438" spans="1:2">
      <c r="A3438" s="103">
        <v>34024</v>
      </c>
      <c r="B3438" s="102">
        <v>6.88</v>
      </c>
    </row>
    <row r="3439" spans="1:2">
      <c r="A3439" s="103">
        <v>34025</v>
      </c>
      <c r="B3439" s="102">
        <v>6.89</v>
      </c>
    </row>
    <row r="3440" spans="1:2">
      <c r="A3440" s="103">
        <v>34026</v>
      </c>
      <c r="B3440" s="102">
        <v>6.9</v>
      </c>
    </row>
    <row r="3441" spans="1:2">
      <c r="A3441" s="103">
        <v>34029</v>
      </c>
      <c r="B3441" s="102">
        <v>6.83</v>
      </c>
    </row>
    <row r="3442" spans="1:2">
      <c r="A3442" s="103">
        <v>34030</v>
      </c>
      <c r="B3442" s="102">
        <v>6.84</v>
      </c>
    </row>
    <row r="3443" spans="1:2">
      <c r="A3443" s="103">
        <v>34031</v>
      </c>
      <c r="B3443" s="102">
        <v>6.78</v>
      </c>
    </row>
    <row r="3444" spans="1:2">
      <c r="A3444" s="103">
        <v>34032</v>
      </c>
      <c r="B3444" s="102">
        <v>6.73</v>
      </c>
    </row>
    <row r="3445" spans="1:2">
      <c r="A3445" s="103">
        <v>34033</v>
      </c>
      <c r="B3445" s="102">
        <v>6.76</v>
      </c>
    </row>
    <row r="3446" spans="1:2">
      <c r="A3446" s="103">
        <v>34036</v>
      </c>
      <c r="B3446" s="102">
        <v>6.72</v>
      </c>
    </row>
    <row r="3447" spans="1:2">
      <c r="A3447" s="103">
        <v>34037</v>
      </c>
      <c r="B3447" s="102">
        <v>6.73</v>
      </c>
    </row>
    <row r="3448" spans="1:2">
      <c r="A3448" s="103">
        <v>34038</v>
      </c>
      <c r="B3448" s="102">
        <v>6.75</v>
      </c>
    </row>
    <row r="3449" spans="1:2">
      <c r="A3449" s="103">
        <v>34039</v>
      </c>
      <c r="B3449" s="102">
        <v>6.75</v>
      </c>
    </row>
    <row r="3450" spans="1:2">
      <c r="A3450" s="103">
        <v>34040</v>
      </c>
      <c r="B3450" s="102">
        <v>6.86</v>
      </c>
    </row>
    <row r="3451" spans="1:2">
      <c r="A3451" s="103">
        <v>34043</v>
      </c>
      <c r="B3451" s="102">
        <v>6.91</v>
      </c>
    </row>
    <row r="3452" spans="1:2">
      <c r="A3452" s="103">
        <v>34044</v>
      </c>
      <c r="B3452" s="102">
        <v>6.87</v>
      </c>
    </row>
    <row r="3453" spans="1:2">
      <c r="A3453" s="103">
        <v>34045</v>
      </c>
      <c r="B3453" s="102">
        <v>6.86</v>
      </c>
    </row>
    <row r="3454" spans="1:2">
      <c r="A3454" s="103">
        <v>34046</v>
      </c>
      <c r="B3454" s="102">
        <v>6.8</v>
      </c>
    </row>
    <row r="3455" spans="1:2">
      <c r="A3455" s="103">
        <v>34047</v>
      </c>
      <c r="B3455" s="102">
        <v>6.81</v>
      </c>
    </row>
    <row r="3456" spans="1:2">
      <c r="A3456" s="103">
        <v>34050</v>
      </c>
      <c r="B3456" s="102">
        <v>6.81</v>
      </c>
    </row>
    <row r="3457" spans="1:2">
      <c r="A3457" s="103">
        <v>34051</v>
      </c>
      <c r="B3457" s="102">
        <v>6.77</v>
      </c>
    </row>
    <row r="3458" spans="1:2">
      <c r="A3458" s="103">
        <v>34052</v>
      </c>
      <c r="B3458" s="102">
        <v>6.81</v>
      </c>
    </row>
    <row r="3459" spans="1:2">
      <c r="A3459" s="103">
        <v>34053</v>
      </c>
      <c r="B3459" s="102">
        <v>6.83</v>
      </c>
    </row>
    <row r="3460" spans="1:2">
      <c r="A3460" s="103">
        <v>34054</v>
      </c>
      <c r="B3460" s="102">
        <v>6.94</v>
      </c>
    </row>
    <row r="3461" spans="1:2">
      <c r="A3461" s="103">
        <v>34057</v>
      </c>
      <c r="B3461" s="102">
        <v>6.9</v>
      </c>
    </row>
    <row r="3462" spans="1:2">
      <c r="A3462" s="103">
        <v>34058</v>
      </c>
      <c r="B3462" s="102">
        <v>6.91</v>
      </c>
    </row>
    <row r="3463" spans="1:2">
      <c r="A3463" s="103">
        <v>34059</v>
      </c>
      <c r="B3463" s="102">
        <v>6.93</v>
      </c>
    </row>
    <row r="3464" spans="1:2">
      <c r="A3464" s="103">
        <v>34060</v>
      </c>
      <c r="B3464" s="102">
        <v>6.97</v>
      </c>
    </row>
    <row r="3465" spans="1:2">
      <c r="A3465" s="103">
        <v>34061</v>
      </c>
      <c r="B3465" s="102">
        <v>7.06</v>
      </c>
    </row>
    <row r="3466" spans="1:2">
      <c r="A3466" s="103">
        <v>34064</v>
      </c>
      <c r="B3466" s="102">
        <v>7.04</v>
      </c>
    </row>
    <row r="3467" spans="1:2">
      <c r="A3467" s="103">
        <v>34065</v>
      </c>
      <c r="B3467" s="102">
        <v>6.97</v>
      </c>
    </row>
    <row r="3468" spans="1:2">
      <c r="A3468" s="103">
        <v>34066</v>
      </c>
      <c r="B3468" s="102">
        <v>6.96</v>
      </c>
    </row>
    <row r="3469" spans="1:2">
      <c r="A3469" s="103">
        <v>34067</v>
      </c>
      <c r="B3469" s="102">
        <v>6.85</v>
      </c>
    </row>
    <row r="3470" spans="1:2">
      <c r="A3470" s="103">
        <v>34068</v>
      </c>
      <c r="B3470" s="102" t="e">
        <f>NA()</f>
        <v>#N/A</v>
      </c>
    </row>
    <row r="3471" spans="1:2">
      <c r="A3471" s="103">
        <v>34071</v>
      </c>
      <c r="B3471" s="102">
        <v>6.79</v>
      </c>
    </row>
    <row r="3472" spans="1:2">
      <c r="A3472" s="103">
        <v>34072</v>
      </c>
      <c r="B3472" s="102">
        <v>6.8</v>
      </c>
    </row>
    <row r="3473" spans="1:2">
      <c r="A3473" s="103">
        <v>34073</v>
      </c>
      <c r="B3473" s="102">
        <v>6.76</v>
      </c>
    </row>
    <row r="3474" spans="1:2">
      <c r="A3474" s="103">
        <v>34074</v>
      </c>
      <c r="B3474" s="102">
        <v>6.73</v>
      </c>
    </row>
    <row r="3475" spans="1:2">
      <c r="A3475" s="103">
        <v>34075</v>
      </c>
      <c r="B3475" s="102">
        <v>6.76</v>
      </c>
    </row>
    <row r="3476" spans="1:2">
      <c r="A3476" s="103">
        <v>34078</v>
      </c>
      <c r="B3476" s="102">
        <v>6.73</v>
      </c>
    </row>
    <row r="3477" spans="1:2">
      <c r="A3477" s="103">
        <v>34079</v>
      </c>
      <c r="B3477" s="102">
        <v>6.76</v>
      </c>
    </row>
    <row r="3478" spans="1:2">
      <c r="A3478" s="103">
        <v>34080</v>
      </c>
      <c r="B3478" s="102">
        <v>6.75</v>
      </c>
    </row>
    <row r="3479" spans="1:2">
      <c r="A3479" s="103">
        <v>34081</v>
      </c>
      <c r="B3479" s="102">
        <v>6.75</v>
      </c>
    </row>
    <row r="3480" spans="1:2">
      <c r="A3480" s="103">
        <v>34082</v>
      </c>
      <c r="B3480" s="102">
        <v>6.79</v>
      </c>
    </row>
    <row r="3481" spans="1:2">
      <c r="A3481" s="103">
        <v>34085</v>
      </c>
      <c r="B3481" s="102">
        <v>6.83</v>
      </c>
    </row>
    <row r="3482" spans="1:2">
      <c r="A3482" s="103">
        <v>34086</v>
      </c>
      <c r="B3482" s="102">
        <v>6.9</v>
      </c>
    </row>
    <row r="3483" spans="1:2">
      <c r="A3483" s="103">
        <v>34087</v>
      </c>
      <c r="B3483" s="102">
        <v>6.91</v>
      </c>
    </row>
    <row r="3484" spans="1:2">
      <c r="A3484" s="103">
        <v>34088</v>
      </c>
      <c r="B3484" s="102">
        <v>6.88</v>
      </c>
    </row>
    <row r="3485" spans="1:2">
      <c r="A3485" s="103">
        <v>34089</v>
      </c>
      <c r="B3485" s="102">
        <v>6.95</v>
      </c>
    </row>
    <row r="3486" spans="1:2">
      <c r="A3486" s="103">
        <v>34092</v>
      </c>
      <c r="B3486" s="102">
        <v>6.86</v>
      </c>
    </row>
    <row r="3487" spans="1:2">
      <c r="A3487" s="103">
        <v>34093</v>
      </c>
      <c r="B3487" s="102">
        <v>6.81</v>
      </c>
    </row>
    <row r="3488" spans="1:2">
      <c r="A3488" s="103">
        <v>34094</v>
      </c>
      <c r="B3488" s="102">
        <v>6.82</v>
      </c>
    </row>
    <row r="3489" spans="1:2">
      <c r="A3489" s="103">
        <v>34095</v>
      </c>
      <c r="B3489" s="102">
        <v>6.8</v>
      </c>
    </row>
    <row r="3490" spans="1:2">
      <c r="A3490" s="103">
        <v>34096</v>
      </c>
      <c r="B3490" s="102">
        <v>6.85</v>
      </c>
    </row>
    <row r="3491" spans="1:2">
      <c r="A3491" s="103">
        <v>34099</v>
      </c>
      <c r="B3491" s="102">
        <v>6.81</v>
      </c>
    </row>
    <row r="3492" spans="1:2">
      <c r="A3492" s="103">
        <v>34100</v>
      </c>
      <c r="B3492" s="102">
        <v>6.82</v>
      </c>
    </row>
    <row r="3493" spans="1:2">
      <c r="A3493" s="103">
        <v>34101</v>
      </c>
      <c r="B3493" s="102">
        <v>6.86</v>
      </c>
    </row>
    <row r="3494" spans="1:2">
      <c r="A3494" s="103">
        <v>34102</v>
      </c>
      <c r="B3494" s="102">
        <v>6.96</v>
      </c>
    </row>
    <row r="3495" spans="1:2">
      <c r="A3495" s="103">
        <v>34103</v>
      </c>
      <c r="B3495" s="102">
        <v>6.95</v>
      </c>
    </row>
    <row r="3496" spans="1:2">
      <c r="A3496" s="103">
        <v>34106</v>
      </c>
      <c r="B3496" s="102">
        <v>6.97</v>
      </c>
    </row>
    <row r="3497" spans="1:2">
      <c r="A3497" s="103">
        <v>34107</v>
      </c>
      <c r="B3497" s="102">
        <v>7.02</v>
      </c>
    </row>
    <row r="3498" spans="1:2">
      <c r="A3498" s="103">
        <v>34108</v>
      </c>
      <c r="B3498" s="102">
        <v>6.98</v>
      </c>
    </row>
    <row r="3499" spans="1:2">
      <c r="A3499" s="103">
        <v>34109</v>
      </c>
      <c r="B3499" s="102">
        <v>6.99</v>
      </c>
    </row>
    <row r="3500" spans="1:2">
      <c r="A3500" s="103">
        <v>34110</v>
      </c>
      <c r="B3500" s="102">
        <v>7.03</v>
      </c>
    </row>
    <row r="3501" spans="1:2">
      <c r="A3501" s="103">
        <v>34113</v>
      </c>
      <c r="B3501" s="102">
        <v>6.99</v>
      </c>
    </row>
    <row r="3502" spans="1:2">
      <c r="A3502" s="103">
        <v>34114</v>
      </c>
      <c r="B3502" s="102">
        <v>7.01</v>
      </c>
    </row>
    <row r="3503" spans="1:2">
      <c r="A3503" s="103">
        <v>34115</v>
      </c>
      <c r="B3503" s="102">
        <v>6.94</v>
      </c>
    </row>
    <row r="3504" spans="1:2">
      <c r="A3504" s="103">
        <v>34116</v>
      </c>
      <c r="B3504" s="102">
        <v>6.93</v>
      </c>
    </row>
    <row r="3505" spans="1:2">
      <c r="A3505" s="103">
        <v>34117</v>
      </c>
      <c r="B3505" s="102">
        <v>6.98</v>
      </c>
    </row>
    <row r="3506" spans="1:2">
      <c r="A3506" s="103">
        <v>34120</v>
      </c>
      <c r="B3506" s="102" t="e">
        <f>NA()</f>
        <v>#N/A</v>
      </c>
    </row>
    <row r="3507" spans="1:2">
      <c r="A3507" s="103">
        <v>34121</v>
      </c>
      <c r="B3507" s="102">
        <v>6.88</v>
      </c>
    </row>
    <row r="3508" spans="1:2">
      <c r="A3508" s="103">
        <v>34122</v>
      </c>
      <c r="B3508" s="102">
        <v>6.88</v>
      </c>
    </row>
    <row r="3509" spans="1:2">
      <c r="A3509" s="103">
        <v>34123</v>
      </c>
      <c r="B3509" s="102">
        <v>6.86</v>
      </c>
    </row>
    <row r="3510" spans="1:2">
      <c r="A3510" s="103">
        <v>34124</v>
      </c>
      <c r="B3510" s="102">
        <v>6.91</v>
      </c>
    </row>
    <row r="3511" spans="1:2">
      <c r="A3511" s="103">
        <v>34127</v>
      </c>
      <c r="B3511" s="102">
        <v>6.88</v>
      </c>
    </row>
    <row r="3512" spans="1:2">
      <c r="A3512" s="103">
        <v>34128</v>
      </c>
      <c r="B3512" s="102">
        <v>6.91</v>
      </c>
    </row>
    <row r="3513" spans="1:2">
      <c r="A3513" s="103">
        <v>34129</v>
      </c>
      <c r="B3513" s="102">
        <v>6.87</v>
      </c>
    </row>
    <row r="3514" spans="1:2">
      <c r="A3514" s="103">
        <v>34130</v>
      </c>
      <c r="B3514" s="102">
        <v>6.88</v>
      </c>
    </row>
    <row r="3515" spans="1:2">
      <c r="A3515" s="103">
        <v>34131</v>
      </c>
      <c r="B3515" s="102">
        <v>6.8</v>
      </c>
    </row>
    <row r="3516" spans="1:2">
      <c r="A3516" s="103">
        <v>34134</v>
      </c>
      <c r="B3516" s="102">
        <v>6.81</v>
      </c>
    </row>
    <row r="3517" spans="1:2">
      <c r="A3517" s="103">
        <v>34135</v>
      </c>
      <c r="B3517" s="102">
        <v>6.83</v>
      </c>
    </row>
    <row r="3518" spans="1:2">
      <c r="A3518" s="103">
        <v>34136</v>
      </c>
      <c r="B3518" s="102">
        <v>6.82</v>
      </c>
    </row>
    <row r="3519" spans="1:2">
      <c r="A3519" s="103">
        <v>34137</v>
      </c>
      <c r="B3519" s="102">
        <v>6.81</v>
      </c>
    </row>
    <row r="3520" spans="1:2">
      <c r="A3520" s="103">
        <v>34138</v>
      </c>
      <c r="B3520" s="102">
        <v>6.82</v>
      </c>
    </row>
    <row r="3521" spans="1:2">
      <c r="A3521" s="103">
        <v>34141</v>
      </c>
      <c r="B3521" s="102">
        <v>6.78</v>
      </c>
    </row>
    <row r="3522" spans="1:2">
      <c r="A3522" s="103">
        <v>34142</v>
      </c>
      <c r="B3522" s="102">
        <v>6.78</v>
      </c>
    </row>
    <row r="3523" spans="1:2">
      <c r="A3523" s="103">
        <v>34143</v>
      </c>
      <c r="B3523" s="102">
        <v>6.77</v>
      </c>
    </row>
    <row r="3524" spans="1:2">
      <c r="A3524" s="103">
        <v>34144</v>
      </c>
      <c r="B3524" s="102">
        <v>6.74</v>
      </c>
    </row>
    <row r="3525" spans="1:2">
      <c r="A3525" s="103">
        <v>34145</v>
      </c>
      <c r="B3525" s="102">
        <v>6.71</v>
      </c>
    </row>
    <row r="3526" spans="1:2">
      <c r="A3526" s="103">
        <v>34148</v>
      </c>
      <c r="B3526" s="102">
        <v>6.67</v>
      </c>
    </row>
    <row r="3527" spans="1:2">
      <c r="A3527" s="103">
        <v>34149</v>
      </c>
      <c r="B3527" s="102">
        <v>6.67</v>
      </c>
    </row>
    <row r="3528" spans="1:2">
      <c r="A3528" s="103">
        <v>34150</v>
      </c>
      <c r="B3528" s="102">
        <v>6.68</v>
      </c>
    </row>
    <row r="3529" spans="1:2">
      <c r="A3529" s="103">
        <v>34151</v>
      </c>
      <c r="B3529" s="102">
        <v>6.69</v>
      </c>
    </row>
    <row r="3530" spans="1:2">
      <c r="A3530" s="103">
        <v>34152</v>
      </c>
      <c r="B3530" s="102">
        <v>6.67</v>
      </c>
    </row>
    <row r="3531" spans="1:2">
      <c r="A3531" s="103">
        <v>34155</v>
      </c>
      <c r="B3531" s="102" t="e">
        <f>NA()</f>
        <v>#N/A</v>
      </c>
    </row>
    <row r="3532" spans="1:2">
      <c r="A3532" s="103">
        <v>34156</v>
      </c>
      <c r="B3532" s="102">
        <v>6.68</v>
      </c>
    </row>
    <row r="3533" spans="1:2">
      <c r="A3533" s="103">
        <v>34157</v>
      </c>
      <c r="B3533" s="102">
        <v>6.68</v>
      </c>
    </row>
    <row r="3534" spans="1:2">
      <c r="A3534" s="103">
        <v>34158</v>
      </c>
      <c r="B3534" s="102">
        <v>6.66</v>
      </c>
    </row>
    <row r="3535" spans="1:2">
      <c r="A3535" s="103">
        <v>34159</v>
      </c>
      <c r="B3535" s="102">
        <v>6.64</v>
      </c>
    </row>
    <row r="3536" spans="1:2">
      <c r="A3536" s="103">
        <v>34162</v>
      </c>
      <c r="B3536" s="102">
        <v>6.62</v>
      </c>
    </row>
    <row r="3537" spans="1:2">
      <c r="A3537" s="103">
        <v>34163</v>
      </c>
      <c r="B3537" s="102">
        <v>6.62</v>
      </c>
    </row>
    <row r="3538" spans="1:2">
      <c r="A3538" s="103">
        <v>34164</v>
      </c>
      <c r="B3538" s="102">
        <v>6.56</v>
      </c>
    </row>
    <row r="3539" spans="1:2">
      <c r="A3539" s="103">
        <v>34165</v>
      </c>
      <c r="B3539" s="102">
        <v>6.55</v>
      </c>
    </row>
    <row r="3540" spans="1:2">
      <c r="A3540" s="103">
        <v>34166</v>
      </c>
      <c r="B3540" s="102">
        <v>6.54</v>
      </c>
    </row>
    <row r="3541" spans="1:2">
      <c r="A3541" s="103">
        <v>34169</v>
      </c>
      <c r="B3541" s="102">
        <v>6.54</v>
      </c>
    </row>
    <row r="3542" spans="1:2">
      <c r="A3542" s="103">
        <v>34170</v>
      </c>
      <c r="B3542" s="102">
        <v>6.55</v>
      </c>
    </row>
    <row r="3543" spans="1:2">
      <c r="A3543" s="103">
        <v>34171</v>
      </c>
      <c r="B3543" s="102">
        <v>6.62</v>
      </c>
    </row>
    <row r="3544" spans="1:2">
      <c r="A3544" s="103">
        <v>34172</v>
      </c>
      <c r="B3544" s="102">
        <v>6.65</v>
      </c>
    </row>
    <row r="3545" spans="1:2">
      <c r="A3545" s="103">
        <v>34173</v>
      </c>
      <c r="B3545" s="102">
        <v>6.71</v>
      </c>
    </row>
    <row r="3546" spans="1:2">
      <c r="A3546" s="103">
        <v>34176</v>
      </c>
      <c r="B3546" s="102">
        <v>6.68</v>
      </c>
    </row>
    <row r="3547" spans="1:2">
      <c r="A3547" s="103">
        <v>34177</v>
      </c>
      <c r="B3547" s="102">
        <v>6.68</v>
      </c>
    </row>
    <row r="3548" spans="1:2">
      <c r="A3548" s="103">
        <v>34178</v>
      </c>
      <c r="B3548" s="102">
        <v>6.66</v>
      </c>
    </row>
    <row r="3549" spans="1:2">
      <c r="A3549" s="103">
        <v>34179</v>
      </c>
      <c r="B3549" s="102">
        <v>6.57</v>
      </c>
    </row>
    <row r="3550" spans="1:2">
      <c r="A3550" s="103">
        <v>34180</v>
      </c>
      <c r="B3550" s="102">
        <v>6.57</v>
      </c>
    </row>
    <row r="3551" spans="1:2">
      <c r="A3551" s="103">
        <v>34183</v>
      </c>
      <c r="B3551" s="102">
        <v>6.56</v>
      </c>
    </row>
    <row r="3552" spans="1:2">
      <c r="A3552" s="103">
        <v>34184</v>
      </c>
      <c r="B3552" s="102">
        <v>6.53</v>
      </c>
    </row>
    <row r="3553" spans="1:2">
      <c r="A3553" s="103">
        <v>34185</v>
      </c>
      <c r="B3553" s="102">
        <v>6.54</v>
      </c>
    </row>
    <row r="3554" spans="1:2">
      <c r="A3554" s="103">
        <v>34186</v>
      </c>
      <c r="B3554" s="102">
        <v>6.53</v>
      </c>
    </row>
    <row r="3555" spans="1:2">
      <c r="A3555" s="103">
        <v>34187</v>
      </c>
      <c r="B3555" s="102">
        <v>6.53</v>
      </c>
    </row>
    <row r="3556" spans="1:2">
      <c r="A3556" s="103">
        <v>34190</v>
      </c>
      <c r="B3556" s="102">
        <v>6.47</v>
      </c>
    </row>
    <row r="3557" spans="1:2">
      <c r="A3557" s="103">
        <v>34191</v>
      </c>
      <c r="B3557" s="102">
        <v>6.45</v>
      </c>
    </row>
    <row r="3558" spans="1:2">
      <c r="A3558" s="103">
        <v>34192</v>
      </c>
      <c r="B3558" s="102">
        <v>6.44</v>
      </c>
    </row>
    <row r="3559" spans="1:2">
      <c r="A3559" s="103">
        <v>34193</v>
      </c>
      <c r="B3559" s="102">
        <v>6.37</v>
      </c>
    </row>
    <row r="3560" spans="1:2">
      <c r="A3560" s="103">
        <v>34194</v>
      </c>
      <c r="B3560" s="102">
        <v>6.35</v>
      </c>
    </row>
    <row r="3561" spans="1:2">
      <c r="A3561" s="103">
        <v>34197</v>
      </c>
      <c r="B3561" s="102">
        <v>6.31</v>
      </c>
    </row>
    <row r="3562" spans="1:2">
      <c r="A3562" s="103">
        <v>34198</v>
      </c>
      <c r="B3562" s="102">
        <v>6.31</v>
      </c>
    </row>
    <row r="3563" spans="1:2">
      <c r="A3563" s="103">
        <v>34199</v>
      </c>
      <c r="B3563" s="102">
        <v>6.26</v>
      </c>
    </row>
    <row r="3564" spans="1:2">
      <c r="A3564" s="103">
        <v>34200</v>
      </c>
      <c r="B3564" s="102">
        <v>6.21</v>
      </c>
    </row>
    <row r="3565" spans="1:2">
      <c r="A3565" s="103">
        <v>34201</v>
      </c>
      <c r="B3565" s="102">
        <v>6.22</v>
      </c>
    </row>
    <row r="3566" spans="1:2">
      <c r="A3566" s="103">
        <v>34204</v>
      </c>
      <c r="B3566" s="102">
        <v>6.22</v>
      </c>
    </row>
    <row r="3567" spans="1:2">
      <c r="A3567" s="103">
        <v>34205</v>
      </c>
      <c r="B3567" s="102">
        <v>6.2</v>
      </c>
    </row>
    <row r="3568" spans="1:2">
      <c r="A3568" s="103">
        <v>34206</v>
      </c>
      <c r="B3568" s="102">
        <v>6.18</v>
      </c>
    </row>
    <row r="3569" spans="1:2">
      <c r="A3569" s="103">
        <v>34207</v>
      </c>
      <c r="B3569" s="102">
        <v>6.09</v>
      </c>
    </row>
    <row r="3570" spans="1:2">
      <c r="A3570" s="103">
        <v>34208</v>
      </c>
      <c r="B3570" s="102">
        <v>6.13</v>
      </c>
    </row>
    <row r="3571" spans="1:2">
      <c r="A3571" s="103">
        <v>34211</v>
      </c>
      <c r="B3571" s="102">
        <v>6.12</v>
      </c>
    </row>
    <row r="3572" spans="1:2">
      <c r="A3572" s="103">
        <v>34212</v>
      </c>
      <c r="B3572" s="102">
        <v>6.09</v>
      </c>
    </row>
    <row r="3573" spans="1:2">
      <c r="A3573" s="103">
        <v>34213</v>
      </c>
      <c r="B3573" s="102">
        <v>6.09</v>
      </c>
    </row>
    <row r="3574" spans="1:2">
      <c r="A3574" s="103">
        <v>34214</v>
      </c>
      <c r="B3574" s="102">
        <v>6.04</v>
      </c>
    </row>
    <row r="3575" spans="1:2">
      <c r="A3575" s="103">
        <v>34215</v>
      </c>
      <c r="B3575" s="102">
        <v>5.95</v>
      </c>
    </row>
    <row r="3576" spans="1:2">
      <c r="A3576" s="103">
        <v>34218</v>
      </c>
      <c r="B3576" s="102" t="e">
        <f>NA()</f>
        <v>#N/A</v>
      </c>
    </row>
    <row r="3577" spans="1:2">
      <c r="A3577" s="103">
        <v>34219</v>
      </c>
      <c r="B3577" s="102">
        <v>5.88</v>
      </c>
    </row>
    <row r="3578" spans="1:2">
      <c r="A3578" s="103">
        <v>34220</v>
      </c>
      <c r="B3578" s="102">
        <v>5.86</v>
      </c>
    </row>
    <row r="3579" spans="1:2">
      <c r="A3579" s="103">
        <v>34221</v>
      </c>
      <c r="B3579" s="102">
        <v>5.96</v>
      </c>
    </row>
    <row r="3580" spans="1:2">
      <c r="A3580" s="103">
        <v>34222</v>
      </c>
      <c r="B3580" s="102">
        <v>5.89</v>
      </c>
    </row>
    <row r="3581" spans="1:2">
      <c r="A3581" s="103">
        <v>34225</v>
      </c>
      <c r="B3581" s="102">
        <v>5.86</v>
      </c>
    </row>
    <row r="3582" spans="1:2">
      <c r="A3582" s="103">
        <v>34226</v>
      </c>
      <c r="B3582" s="102">
        <v>5.97</v>
      </c>
    </row>
    <row r="3583" spans="1:2">
      <c r="A3583" s="103">
        <v>34227</v>
      </c>
      <c r="B3583" s="102">
        <v>6</v>
      </c>
    </row>
    <row r="3584" spans="1:2">
      <c r="A3584" s="103">
        <v>34228</v>
      </c>
      <c r="B3584" s="102">
        <v>6.01</v>
      </c>
    </row>
    <row r="3585" spans="1:2">
      <c r="A3585" s="103">
        <v>34229</v>
      </c>
      <c r="B3585" s="102">
        <v>6.04</v>
      </c>
    </row>
    <row r="3586" spans="1:2">
      <c r="A3586" s="103">
        <v>34232</v>
      </c>
      <c r="B3586" s="102">
        <v>6.08</v>
      </c>
    </row>
    <row r="3587" spans="1:2">
      <c r="A3587" s="103">
        <v>34233</v>
      </c>
      <c r="B3587" s="102">
        <v>6.14</v>
      </c>
    </row>
    <row r="3588" spans="1:2">
      <c r="A3588" s="103">
        <v>34234</v>
      </c>
      <c r="B3588" s="102">
        <v>6.1</v>
      </c>
    </row>
    <row r="3589" spans="1:2">
      <c r="A3589" s="103">
        <v>34235</v>
      </c>
      <c r="B3589" s="102">
        <v>6.06</v>
      </c>
    </row>
    <row r="3590" spans="1:2">
      <c r="A3590" s="103">
        <v>34236</v>
      </c>
      <c r="B3590" s="102">
        <v>6.06</v>
      </c>
    </row>
    <row r="3591" spans="1:2">
      <c r="A3591" s="103">
        <v>34239</v>
      </c>
      <c r="B3591" s="102">
        <v>5.97</v>
      </c>
    </row>
    <row r="3592" spans="1:2">
      <c r="A3592" s="103">
        <v>34240</v>
      </c>
      <c r="B3592" s="102">
        <v>5.94</v>
      </c>
    </row>
    <row r="3593" spans="1:2">
      <c r="A3593" s="103">
        <v>34241</v>
      </c>
      <c r="B3593" s="102">
        <v>6</v>
      </c>
    </row>
    <row r="3594" spans="1:2">
      <c r="A3594" s="103">
        <v>34242</v>
      </c>
      <c r="B3594" s="102">
        <v>6.04</v>
      </c>
    </row>
    <row r="3595" spans="1:2">
      <c r="A3595" s="103">
        <v>34243</v>
      </c>
      <c r="B3595" s="102">
        <v>5.98</v>
      </c>
    </row>
    <row r="3596" spans="1:2">
      <c r="A3596" s="103">
        <v>34246</v>
      </c>
      <c r="B3596" s="102">
        <v>5.99</v>
      </c>
    </row>
    <row r="3597" spans="1:2">
      <c r="A3597" s="103">
        <v>34247</v>
      </c>
      <c r="B3597" s="102">
        <v>6.01</v>
      </c>
    </row>
    <row r="3598" spans="1:2">
      <c r="A3598" s="103">
        <v>34248</v>
      </c>
      <c r="B3598" s="102">
        <v>6.01</v>
      </c>
    </row>
    <row r="3599" spans="1:2">
      <c r="A3599" s="103">
        <v>34249</v>
      </c>
      <c r="B3599" s="102">
        <v>6.01</v>
      </c>
    </row>
    <row r="3600" spans="1:2">
      <c r="A3600" s="103">
        <v>34250</v>
      </c>
      <c r="B3600" s="102">
        <v>5.92</v>
      </c>
    </row>
    <row r="3601" spans="1:2">
      <c r="A3601" s="103">
        <v>34253</v>
      </c>
      <c r="B3601" s="102" t="e">
        <f>NA()</f>
        <v>#N/A</v>
      </c>
    </row>
    <row r="3602" spans="1:2">
      <c r="A3602" s="103">
        <v>34254</v>
      </c>
      <c r="B3602" s="102">
        <v>5.92</v>
      </c>
    </row>
    <row r="3603" spans="1:2">
      <c r="A3603" s="103">
        <v>34255</v>
      </c>
      <c r="B3603" s="102">
        <v>5.92</v>
      </c>
    </row>
    <row r="3604" spans="1:2">
      <c r="A3604" s="103">
        <v>34256</v>
      </c>
      <c r="B3604" s="102">
        <v>5.86</v>
      </c>
    </row>
    <row r="3605" spans="1:2">
      <c r="A3605" s="103">
        <v>34257</v>
      </c>
      <c r="B3605" s="102">
        <v>5.78</v>
      </c>
    </row>
    <row r="3606" spans="1:2">
      <c r="A3606" s="103">
        <v>34260</v>
      </c>
      <c r="B3606" s="102">
        <v>5.85</v>
      </c>
    </row>
    <row r="3607" spans="1:2">
      <c r="A3607" s="103">
        <v>34261</v>
      </c>
      <c r="B3607" s="102">
        <v>5.85</v>
      </c>
    </row>
    <row r="3608" spans="1:2">
      <c r="A3608" s="103">
        <v>34262</v>
      </c>
      <c r="B3608" s="102">
        <v>5.83</v>
      </c>
    </row>
    <row r="3609" spans="1:2">
      <c r="A3609" s="103">
        <v>34263</v>
      </c>
      <c r="B3609" s="102">
        <v>5.92</v>
      </c>
    </row>
    <row r="3610" spans="1:2">
      <c r="A3610" s="103">
        <v>34264</v>
      </c>
      <c r="B3610" s="102">
        <v>5.98</v>
      </c>
    </row>
    <row r="3611" spans="1:2">
      <c r="A3611" s="103">
        <v>34267</v>
      </c>
      <c r="B3611" s="102">
        <v>6.02</v>
      </c>
    </row>
    <row r="3612" spans="1:2">
      <c r="A3612" s="103">
        <v>34268</v>
      </c>
      <c r="B3612" s="102">
        <v>6</v>
      </c>
    </row>
    <row r="3613" spans="1:2">
      <c r="A3613" s="103">
        <v>34269</v>
      </c>
      <c r="B3613" s="102">
        <v>6</v>
      </c>
    </row>
    <row r="3614" spans="1:2">
      <c r="A3614" s="103">
        <v>34270</v>
      </c>
      <c r="B3614" s="102">
        <v>5.97</v>
      </c>
    </row>
    <row r="3615" spans="1:2">
      <c r="A3615" s="103">
        <v>34271</v>
      </c>
      <c r="B3615" s="102">
        <v>5.96</v>
      </c>
    </row>
    <row r="3616" spans="1:2">
      <c r="A3616" s="103">
        <v>34274</v>
      </c>
      <c r="B3616" s="102">
        <v>6.02</v>
      </c>
    </row>
    <row r="3617" spans="1:2">
      <c r="A3617" s="103">
        <v>34275</v>
      </c>
      <c r="B3617" s="102">
        <v>6.07</v>
      </c>
    </row>
    <row r="3618" spans="1:2">
      <c r="A3618" s="103">
        <v>34276</v>
      </c>
      <c r="B3618" s="102">
        <v>6.11</v>
      </c>
    </row>
    <row r="3619" spans="1:2">
      <c r="A3619" s="103">
        <v>34277</v>
      </c>
      <c r="B3619" s="102">
        <v>6.19</v>
      </c>
    </row>
    <row r="3620" spans="1:2">
      <c r="A3620" s="103">
        <v>34278</v>
      </c>
      <c r="B3620" s="102">
        <v>6.22</v>
      </c>
    </row>
    <row r="3621" spans="1:2">
      <c r="A3621" s="103">
        <v>34281</v>
      </c>
      <c r="B3621" s="102">
        <v>6.22</v>
      </c>
    </row>
    <row r="3622" spans="1:2">
      <c r="A3622" s="103">
        <v>34282</v>
      </c>
      <c r="B3622" s="102">
        <v>6.16</v>
      </c>
    </row>
    <row r="3623" spans="1:2">
      <c r="A3623" s="103">
        <v>34283</v>
      </c>
      <c r="B3623" s="102">
        <v>6.21</v>
      </c>
    </row>
    <row r="3624" spans="1:2">
      <c r="A3624" s="103">
        <v>34284</v>
      </c>
      <c r="B3624" s="102" t="e">
        <f>NA()</f>
        <v>#N/A</v>
      </c>
    </row>
    <row r="3625" spans="1:2">
      <c r="A3625" s="103">
        <v>34285</v>
      </c>
      <c r="B3625" s="102">
        <v>6.15</v>
      </c>
    </row>
    <row r="3626" spans="1:2">
      <c r="A3626" s="103">
        <v>34288</v>
      </c>
      <c r="B3626" s="102">
        <v>6.17</v>
      </c>
    </row>
    <row r="3627" spans="1:2">
      <c r="A3627" s="103">
        <v>34289</v>
      </c>
      <c r="B3627" s="102">
        <v>6.17</v>
      </c>
    </row>
    <row r="3628" spans="1:2">
      <c r="A3628" s="103">
        <v>34290</v>
      </c>
      <c r="B3628" s="102">
        <v>6.19</v>
      </c>
    </row>
    <row r="3629" spans="1:2">
      <c r="A3629" s="103">
        <v>34291</v>
      </c>
      <c r="B3629" s="102">
        <v>6.23</v>
      </c>
    </row>
    <row r="3630" spans="1:2">
      <c r="A3630" s="103">
        <v>34292</v>
      </c>
      <c r="B3630" s="102">
        <v>6.34</v>
      </c>
    </row>
    <row r="3631" spans="1:2">
      <c r="A3631" s="103">
        <v>34295</v>
      </c>
      <c r="B3631" s="102">
        <v>6.36</v>
      </c>
    </row>
    <row r="3632" spans="1:2">
      <c r="A3632" s="103">
        <v>34296</v>
      </c>
      <c r="B3632" s="102">
        <v>6.3</v>
      </c>
    </row>
    <row r="3633" spans="1:2">
      <c r="A3633" s="103">
        <v>34297</v>
      </c>
      <c r="B3633" s="102">
        <v>6.31</v>
      </c>
    </row>
    <row r="3634" spans="1:2">
      <c r="A3634" s="103">
        <v>34298</v>
      </c>
      <c r="B3634" s="102" t="e">
        <f>NA()</f>
        <v>#N/A</v>
      </c>
    </row>
    <row r="3635" spans="1:2">
      <c r="A3635" s="103">
        <v>34299</v>
      </c>
      <c r="B3635" s="102">
        <v>6.26</v>
      </c>
    </row>
    <row r="3636" spans="1:2">
      <c r="A3636" s="103">
        <v>34302</v>
      </c>
      <c r="B3636" s="102">
        <v>6.23</v>
      </c>
    </row>
    <row r="3637" spans="1:2">
      <c r="A3637" s="103">
        <v>34303</v>
      </c>
      <c r="B3637" s="102">
        <v>6.29</v>
      </c>
    </row>
    <row r="3638" spans="1:2">
      <c r="A3638" s="103">
        <v>34304</v>
      </c>
      <c r="B3638" s="102">
        <v>6.28</v>
      </c>
    </row>
    <row r="3639" spans="1:2">
      <c r="A3639" s="103">
        <v>34305</v>
      </c>
      <c r="B3639" s="102">
        <v>6.27</v>
      </c>
    </row>
    <row r="3640" spans="1:2">
      <c r="A3640" s="103">
        <v>34306</v>
      </c>
      <c r="B3640" s="102">
        <v>6.25</v>
      </c>
    </row>
    <row r="3641" spans="1:2">
      <c r="A3641" s="103">
        <v>34309</v>
      </c>
      <c r="B3641" s="102">
        <v>6.17</v>
      </c>
    </row>
    <row r="3642" spans="1:2">
      <c r="A3642" s="103">
        <v>34310</v>
      </c>
      <c r="B3642" s="102">
        <v>6.17</v>
      </c>
    </row>
    <row r="3643" spans="1:2">
      <c r="A3643" s="103">
        <v>34311</v>
      </c>
      <c r="B3643" s="102">
        <v>6.17</v>
      </c>
    </row>
    <row r="3644" spans="1:2">
      <c r="A3644" s="103">
        <v>34312</v>
      </c>
      <c r="B3644" s="102">
        <v>6.15</v>
      </c>
    </row>
    <row r="3645" spans="1:2">
      <c r="A3645" s="103">
        <v>34313</v>
      </c>
      <c r="B3645" s="102">
        <v>6.19</v>
      </c>
    </row>
    <row r="3646" spans="1:2">
      <c r="A3646" s="103">
        <v>34316</v>
      </c>
      <c r="B3646" s="102">
        <v>6.24</v>
      </c>
    </row>
    <row r="3647" spans="1:2">
      <c r="A3647" s="103">
        <v>34317</v>
      </c>
      <c r="B3647" s="102">
        <v>6.29</v>
      </c>
    </row>
    <row r="3648" spans="1:2">
      <c r="A3648" s="103">
        <v>34318</v>
      </c>
      <c r="B3648" s="102">
        <v>6.29</v>
      </c>
    </row>
    <row r="3649" spans="1:2">
      <c r="A3649" s="103">
        <v>34319</v>
      </c>
      <c r="B3649" s="102">
        <v>6.31</v>
      </c>
    </row>
    <row r="3650" spans="1:2">
      <c r="A3650" s="103">
        <v>34320</v>
      </c>
      <c r="B3650" s="102">
        <v>6.29</v>
      </c>
    </row>
    <row r="3651" spans="1:2">
      <c r="A3651" s="103">
        <v>34323</v>
      </c>
      <c r="B3651" s="102">
        <v>6.3</v>
      </c>
    </row>
    <row r="3652" spans="1:2">
      <c r="A3652" s="103">
        <v>34324</v>
      </c>
      <c r="B3652" s="102">
        <v>6.32</v>
      </c>
    </row>
    <row r="3653" spans="1:2">
      <c r="A3653" s="103">
        <v>34325</v>
      </c>
      <c r="B3653" s="102">
        <v>6.22</v>
      </c>
    </row>
    <row r="3654" spans="1:2">
      <c r="A3654" s="103">
        <v>34326</v>
      </c>
      <c r="B3654" s="102">
        <v>6.22</v>
      </c>
    </row>
    <row r="3655" spans="1:2">
      <c r="A3655" s="103">
        <v>34327</v>
      </c>
      <c r="B3655" s="102" t="e">
        <f>NA()</f>
        <v>#N/A</v>
      </c>
    </row>
    <row r="3656" spans="1:2">
      <c r="A3656" s="103">
        <v>34330</v>
      </c>
      <c r="B3656" s="102">
        <v>6.23</v>
      </c>
    </row>
    <row r="3657" spans="1:2">
      <c r="A3657" s="103">
        <v>34331</v>
      </c>
      <c r="B3657" s="102">
        <v>6.24</v>
      </c>
    </row>
    <row r="3658" spans="1:2">
      <c r="A3658" s="103">
        <v>34332</v>
      </c>
      <c r="B3658" s="102">
        <v>6.25</v>
      </c>
    </row>
    <row r="3659" spans="1:2">
      <c r="A3659" s="103">
        <v>34333</v>
      </c>
      <c r="B3659" s="102">
        <v>6.34</v>
      </c>
    </row>
    <row r="3660" spans="1:2">
      <c r="A3660" s="103">
        <v>34334</v>
      </c>
      <c r="B3660" s="102">
        <v>6.35</v>
      </c>
    </row>
    <row r="3661" spans="1:2">
      <c r="A3661" s="103">
        <v>34337</v>
      </c>
      <c r="B3661" s="102">
        <v>6.41</v>
      </c>
    </row>
    <row r="3662" spans="1:2">
      <c r="A3662" s="103">
        <v>34338</v>
      </c>
      <c r="B3662" s="102">
        <v>6.37</v>
      </c>
    </row>
    <row r="3663" spans="1:2">
      <c r="A3663" s="103">
        <v>34339</v>
      </c>
      <c r="B3663" s="102">
        <v>6.4</v>
      </c>
    </row>
    <row r="3664" spans="1:2">
      <c r="A3664" s="103">
        <v>34340</v>
      </c>
      <c r="B3664" s="102">
        <v>6.36</v>
      </c>
    </row>
    <row r="3665" spans="1:2">
      <c r="A3665" s="103">
        <v>34341</v>
      </c>
      <c r="B3665" s="102">
        <v>6.24</v>
      </c>
    </row>
    <row r="3666" spans="1:2">
      <c r="A3666" s="103">
        <v>34344</v>
      </c>
      <c r="B3666" s="102">
        <v>6.24</v>
      </c>
    </row>
    <row r="3667" spans="1:2">
      <c r="A3667" s="103">
        <v>34345</v>
      </c>
      <c r="B3667" s="102">
        <v>6.25</v>
      </c>
    </row>
    <row r="3668" spans="1:2">
      <c r="A3668" s="103">
        <v>34346</v>
      </c>
      <c r="B3668" s="102">
        <v>6.17</v>
      </c>
    </row>
    <row r="3669" spans="1:2">
      <c r="A3669" s="103">
        <v>34347</v>
      </c>
      <c r="B3669" s="102">
        <v>6.26</v>
      </c>
    </row>
    <row r="3670" spans="1:2">
      <c r="A3670" s="103">
        <v>34348</v>
      </c>
      <c r="B3670" s="102">
        <v>6.3</v>
      </c>
    </row>
    <row r="3671" spans="1:2">
      <c r="A3671" s="103">
        <v>34351</v>
      </c>
      <c r="B3671" s="102" t="e">
        <f>NA()</f>
        <v>#N/A</v>
      </c>
    </row>
    <row r="3672" spans="1:2">
      <c r="A3672" s="103">
        <v>34352</v>
      </c>
      <c r="B3672" s="102">
        <v>6.28</v>
      </c>
    </row>
    <row r="3673" spans="1:2">
      <c r="A3673" s="103">
        <v>34353</v>
      </c>
      <c r="B3673" s="102">
        <v>6.3</v>
      </c>
    </row>
    <row r="3674" spans="1:2">
      <c r="A3674" s="103">
        <v>34354</v>
      </c>
      <c r="B3674" s="102">
        <v>6.27</v>
      </c>
    </row>
    <row r="3675" spans="1:2">
      <c r="A3675" s="103">
        <v>34355</v>
      </c>
      <c r="B3675" s="102">
        <v>6.29</v>
      </c>
    </row>
    <row r="3676" spans="1:2">
      <c r="A3676" s="103">
        <v>34358</v>
      </c>
      <c r="B3676" s="102">
        <v>6.3</v>
      </c>
    </row>
    <row r="3677" spans="1:2">
      <c r="A3677" s="103">
        <v>34359</v>
      </c>
      <c r="B3677" s="102">
        <v>6.34</v>
      </c>
    </row>
    <row r="3678" spans="1:2">
      <c r="A3678" s="103">
        <v>34360</v>
      </c>
      <c r="B3678" s="102">
        <v>6.33</v>
      </c>
    </row>
    <row r="3679" spans="1:2">
      <c r="A3679" s="103">
        <v>34361</v>
      </c>
      <c r="B3679" s="102">
        <v>6.27</v>
      </c>
    </row>
    <row r="3680" spans="1:2">
      <c r="A3680" s="103">
        <v>34362</v>
      </c>
      <c r="B3680" s="102">
        <v>6.21</v>
      </c>
    </row>
    <row r="3681" spans="1:2">
      <c r="A3681" s="103">
        <v>34365</v>
      </c>
      <c r="B3681" s="102">
        <v>6.23</v>
      </c>
    </row>
    <row r="3682" spans="1:2">
      <c r="A3682" s="103">
        <v>34366</v>
      </c>
      <c r="B3682" s="102">
        <v>6.31</v>
      </c>
    </row>
    <row r="3683" spans="1:2">
      <c r="A3683" s="103">
        <v>34367</v>
      </c>
      <c r="B3683" s="102">
        <v>6.29</v>
      </c>
    </row>
    <row r="3684" spans="1:2">
      <c r="A3684" s="103">
        <v>34368</v>
      </c>
      <c r="B3684" s="102">
        <v>6.31</v>
      </c>
    </row>
    <row r="3685" spans="1:2">
      <c r="A3685" s="103">
        <v>34369</v>
      </c>
      <c r="B3685" s="102">
        <v>6.37</v>
      </c>
    </row>
    <row r="3686" spans="1:2">
      <c r="A3686" s="103">
        <v>34372</v>
      </c>
      <c r="B3686" s="102">
        <v>6.38</v>
      </c>
    </row>
    <row r="3687" spans="1:2">
      <c r="A3687" s="103">
        <v>34373</v>
      </c>
      <c r="B3687" s="102">
        <v>6.44</v>
      </c>
    </row>
    <row r="3688" spans="1:2">
      <c r="A3688" s="103">
        <v>34374</v>
      </c>
      <c r="B3688" s="102">
        <v>6.43</v>
      </c>
    </row>
    <row r="3689" spans="1:2">
      <c r="A3689" s="103">
        <v>34375</v>
      </c>
      <c r="B3689" s="102">
        <v>6.45</v>
      </c>
    </row>
    <row r="3690" spans="1:2">
      <c r="A3690" s="103">
        <v>34376</v>
      </c>
      <c r="B3690" s="102">
        <v>6.41</v>
      </c>
    </row>
    <row r="3691" spans="1:2">
      <c r="A3691" s="103">
        <v>34379</v>
      </c>
      <c r="B3691" s="102">
        <v>6.45</v>
      </c>
    </row>
    <row r="3692" spans="1:2">
      <c r="A3692" s="103">
        <v>34380</v>
      </c>
      <c r="B3692" s="102">
        <v>6.45</v>
      </c>
    </row>
    <row r="3693" spans="1:2">
      <c r="A3693" s="103">
        <v>34381</v>
      </c>
      <c r="B3693" s="102">
        <v>6.46</v>
      </c>
    </row>
    <row r="3694" spans="1:2">
      <c r="A3694" s="103">
        <v>34382</v>
      </c>
      <c r="B3694" s="102">
        <v>6.54</v>
      </c>
    </row>
    <row r="3695" spans="1:2">
      <c r="A3695" s="103">
        <v>34383</v>
      </c>
      <c r="B3695" s="102">
        <v>6.63</v>
      </c>
    </row>
    <row r="3696" spans="1:2">
      <c r="A3696" s="103">
        <v>34386</v>
      </c>
      <c r="B3696" s="102" t="e">
        <f>NA()</f>
        <v>#N/A</v>
      </c>
    </row>
    <row r="3697" spans="1:2">
      <c r="A3697" s="103">
        <v>34387</v>
      </c>
      <c r="B3697" s="102">
        <v>6.6</v>
      </c>
    </row>
    <row r="3698" spans="1:2">
      <c r="A3698" s="103">
        <v>34388</v>
      </c>
      <c r="B3698" s="102">
        <v>6.65</v>
      </c>
    </row>
    <row r="3699" spans="1:2">
      <c r="A3699" s="103">
        <v>34389</v>
      </c>
      <c r="B3699" s="102">
        <v>6.75</v>
      </c>
    </row>
    <row r="3700" spans="1:2">
      <c r="A3700" s="103">
        <v>34390</v>
      </c>
      <c r="B3700" s="102">
        <v>6.73</v>
      </c>
    </row>
    <row r="3701" spans="1:2">
      <c r="A3701" s="103">
        <v>34393</v>
      </c>
      <c r="B3701" s="102">
        <v>6.67</v>
      </c>
    </row>
    <row r="3702" spans="1:2">
      <c r="A3702" s="103">
        <v>34394</v>
      </c>
      <c r="B3702" s="102">
        <v>6.79</v>
      </c>
    </row>
    <row r="3703" spans="1:2">
      <c r="A3703" s="103">
        <v>34395</v>
      </c>
      <c r="B3703" s="102">
        <v>6.79</v>
      </c>
    </row>
    <row r="3704" spans="1:2">
      <c r="A3704" s="103">
        <v>34396</v>
      </c>
      <c r="B3704" s="102">
        <v>6.84</v>
      </c>
    </row>
    <row r="3705" spans="1:2">
      <c r="A3705" s="103">
        <v>34397</v>
      </c>
      <c r="B3705" s="102">
        <v>6.85</v>
      </c>
    </row>
    <row r="3706" spans="1:2">
      <c r="A3706" s="103">
        <v>34400</v>
      </c>
      <c r="B3706" s="102">
        <v>6.8</v>
      </c>
    </row>
    <row r="3707" spans="1:2">
      <c r="A3707" s="103">
        <v>34401</v>
      </c>
      <c r="B3707" s="102">
        <v>6.85</v>
      </c>
    </row>
    <row r="3708" spans="1:2">
      <c r="A3708" s="103">
        <v>34402</v>
      </c>
      <c r="B3708" s="102">
        <v>6.85</v>
      </c>
    </row>
    <row r="3709" spans="1:2">
      <c r="A3709" s="103">
        <v>34403</v>
      </c>
      <c r="B3709" s="102">
        <v>6.94</v>
      </c>
    </row>
    <row r="3710" spans="1:2">
      <c r="A3710" s="103">
        <v>34404</v>
      </c>
      <c r="B3710" s="102">
        <v>6.91</v>
      </c>
    </row>
    <row r="3711" spans="1:2">
      <c r="A3711" s="103">
        <v>34407</v>
      </c>
      <c r="B3711" s="102">
        <v>6.93</v>
      </c>
    </row>
    <row r="3712" spans="1:2">
      <c r="A3712" s="103">
        <v>34408</v>
      </c>
      <c r="B3712" s="102">
        <v>6.9</v>
      </c>
    </row>
    <row r="3713" spans="1:2">
      <c r="A3713" s="103">
        <v>34409</v>
      </c>
      <c r="B3713" s="102">
        <v>6.82</v>
      </c>
    </row>
    <row r="3714" spans="1:2">
      <c r="A3714" s="103">
        <v>34410</v>
      </c>
      <c r="B3714" s="102">
        <v>6.82</v>
      </c>
    </row>
    <row r="3715" spans="1:2">
      <c r="A3715" s="103">
        <v>34411</v>
      </c>
      <c r="B3715" s="102">
        <v>6.9</v>
      </c>
    </row>
    <row r="3716" spans="1:2">
      <c r="A3716" s="103">
        <v>34414</v>
      </c>
      <c r="B3716" s="102">
        <v>6.94</v>
      </c>
    </row>
    <row r="3717" spans="1:2">
      <c r="A3717" s="103">
        <v>34415</v>
      </c>
      <c r="B3717" s="102">
        <v>6.85</v>
      </c>
    </row>
    <row r="3718" spans="1:2">
      <c r="A3718" s="103">
        <v>34416</v>
      </c>
      <c r="B3718" s="102">
        <v>6.85</v>
      </c>
    </row>
    <row r="3719" spans="1:2">
      <c r="A3719" s="103">
        <v>34417</v>
      </c>
      <c r="B3719" s="102">
        <v>6.98</v>
      </c>
    </row>
    <row r="3720" spans="1:2">
      <c r="A3720" s="103">
        <v>34418</v>
      </c>
      <c r="B3720" s="102">
        <v>6.99</v>
      </c>
    </row>
    <row r="3721" spans="1:2">
      <c r="A3721" s="103">
        <v>34421</v>
      </c>
      <c r="B3721" s="102">
        <v>6.98</v>
      </c>
    </row>
    <row r="3722" spans="1:2">
      <c r="A3722" s="103">
        <v>34422</v>
      </c>
      <c r="B3722" s="102">
        <v>7.06</v>
      </c>
    </row>
    <row r="3723" spans="1:2">
      <c r="A3723" s="103">
        <v>34423</v>
      </c>
      <c r="B3723" s="102">
        <v>7.1</v>
      </c>
    </row>
    <row r="3724" spans="1:2">
      <c r="A3724" s="103">
        <v>34424</v>
      </c>
      <c r="B3724" s="102">
        <v>7.11</v>
      </c>
    </row>
    <row r="3725" spans="1:2">
      <c r="A3725" s="103">
        <v>34425</v>
      </c>
      <c r="B3725" s="102" t="e">
        <f>NA()</f>
        <v>#N/A</v>
      </c>
    </row>
    <row r="3726" spans="1:2">
      <c r="A3726" s="103">
        <v>34428</v>
      </c>
      <c r="B3726" s="102">
        <v>7.43</v>
      </c>
    </row>
    <row r="3727" spans="1:2">
      <c r="A3727" s="103">
        <v>34429</v>
      </c>
      <c r="B3727" s="102">
        <v>7.28</v>
      </c>
    </row>
    <row r="3728" spans="1:2">
      <c r="A3728" s="103">
        <v>34430</v>
      </c>
      <c r="B3728" s="102">
        <v>7.25</v>
      </c>
    </row>
    <row r="3729" spans="1:2">
      <c r="A3729" s="103">
        <v>34431</v>
      </c>
      <c r="B3729" s="102">
        <v>7.21</v>
      </c>
    </row>
    <row r="3730" spans="1:2">
      <c r="A3730" s="103">
        <v>34432</v>
      </c>
      <c r="B3730" s="102">
        <v>7.26</v>
      </c>
    </row>
    <row r="3731" spans="1:2">
      <c r="A3731" s="103">
        <v>34435</v>
      </c>
      <c r="B3731" s="102">
        <v>7.24</v>
      </c>
    </row>
    <row r="3732" spans="1:2">
      <c r="A3732" s="103">
        <v>34436</v>
      </c>
      <c r="B3732" s="102">
        <v>7.2</v>
      </c>
    </row>
    <row r="3733" spans="1:2">
      <c r="A3733" s="103">
        <v>34437</v>
      </c>
      <c r="B3733" s="102">
        <v>7.26</v>
      </c>
    </row>
    <row r="3734" spans="1:2">
      <c r="A3734" s="103">
        <v>34438</v>
      </c>
      <c r="B3734" s="102">
        <v>7.29</v>
      </c>
    </row>
    <row r="3735" spans="1:2">
      <c r="A3735" s="103">
        <v>34439</v>
      </c>
      <c r="B3735" s="102">
        <v>7.29</v>
      </c>
    </row>
    <row r="3736" spans="1:2">
      <c r="A3736" s="103">
        <v>34442</v>
      </c>
      <c r="B3736" s="102">
        <v>7.41</v>
      </c>
    </row>
    <row r="3737" spans="1:2">
      <c r="A3737" s="103">
        <v>34443</v>
      </c>
      <c r="B3737" s="102">
        <v>7.37</v>
      </c>
    </row>
    <row r="3738" spans="1:2">
      <c r="A3738" s="103">
        <v>34444</v>
      </c>
      <c r="B3738" s="102">
        <v>7.33</v>
      </c>
    </row>
    <row r="3739" spans="1:2">
      <c r="A3739" s="103">
        <v>34445</v>
      </c>
      <c r="B3739" s="102">
        <v>7.22</v>
      </c>
    </row>
    <row r="3740" spans="1:2">
      <c r="A3740" s="103">
        <v>34446</v>
      </c>
      <c r="B3740" s="102">
        <v>7.21</v>
      </c>
    </row>
    <row r="3741" spans="1:2">
      <c r="A3741" s="103">
        <v>34449</v>
      </c>
      <c r="B3741" s="102">
        <v>7.14</v>
      </c>
    </row>
    <row r="3742" spans="1:2">
      <c r="A3742" s="103">
        <v>34450</v>
      </c>
      <c r="B3742" s="102">
        <v>7.12</v>
      </c>
    </row>
    <row r="3743" spans="1:2">
      <c r="A3743" s="103">
        <v>34451</v>
      </c>
      <c r="B3743" s="102" t="e">
        <f>NA()</f>
        <v>#N/A</v>
      </c>
    </row>
    <row r="3744" spans="1:2">
      <c r="A3744" s="103">
        <v>34452</v>
      </c>
      <c r="B3744" s="102">
        <v>7.29</v>
      </c>
    </row>
    <row r="3745" spans="1:2">
      <c r="A3745" s="103">
        <v>34453</v>
      </c>
      <c r="B3745" s="102">
        <v>7.31</v>
      </c>
    </row>
    <row r="3746" spans="1:2">
      <c r="A3746" s="103">
        <v>34456</v>
      </c>
      <c r="B3746" s="102">
        <v>7.33</v>
      </c>
    </row>
    <row r="3747" spans="1:2">
      <c r="A3747" s="103">
        <v>34457</v>
      </c>
      <c r="B3747" s="102">
        <v>7.35</v>
      </c>
    </row>
    <row r="3748" spans="1:2">
      <c r="A3748" s="103">
        <v>34458</v>
      </c>
      <c r="B3748" s="102">
        <v>7.35</v>
      </c>
    </row>
    <row r="3749" spans="1:2">
      <c r="A3749" s="103">
        <v>34459</v>
      </c>
      <c r="B3749" s="102">
        <v>7.33</v>
      </c>
    </row>
    <row r="3750" spans="1:2">
      <c r="A3750" s="103">
        <v>34460</v>
      </c>
      <c r="B3750" s="102">
        <v>7.53</v>
      </c>
    </row>
    <row r="3751" spans="1:2">
      <c r="A3751" s="103">
        <v>34463</v>
      </c>
      <c r="B3751" s="102">
        <v>7.63</v>
      </c>
    </row>
    <row r="3752" spans="1:2">
      <c r="A3752" s="103">
        <v>34464</v>
      </c>
      <c r="B3752" s="102">
        <v>7.5</v>
      </c>
    </row>
    <row r="3753" spans="1:2">
      <c r="A3753" s="103">
        <v>34465</v>
      </c>
      <c r="B3753" s="102">
        <v>7.6</v>
      </c>
    </row>
    <row r="3754" spans="1:2">
      <c r="A3754" s="103">
        <v>34466</v>
      </c>
      <c r="B3754" s="102">
        <v>7.57</v>
      </c>
    </row>
    <row r="3755" spans="1:2">
      <c r="A3755" s="103">
        <v>34467</v>
      </c>
      <c r="B3755" s="102">
        <v>7.5</v>
      </c>
    </row>
    <row r="3756" spans="1:2">
      <c r="A3756" s="103">
        <v>34470</v>
      </c>
      <c r="B3756" s="102">
        <v>7.46</v>
      </c>
    </row>
    <row r="3757" spans="1:2">
      <c r="A3757" s="103">
        <v>34471</v>
      </c>
      <c r="B3757" s="102">
        <v>7.27</v>
      </c>
    </row>
    <row r="3758" spans="1:2">
      <c r="A3758" s="103">
        <v>34472</v>
      </c>
      <c r="B3758" s="102">
        <v>7.27</v>
      </c>
    </row>
    <row r="3759" spans="1:2">
      <c r="A3759" s="103">
        <v>34473</v>
      </c>
      <c r="B3759" s="102">
        <v>7.24</v>
      </c>
    </row>
    <row r="3760" spans="1:2">
      <c r="A3760" s="103">
        <v>34474</v>
      </c>
      <c r="B3760" s="102">
        <v>7.3</v>
      </c>
    </row>
    <row r="3761" spans="1:2">
      <c r="A3761" s="103">
        <v>34477</v>
      </c>
      <c r="B3761" s="102">
        <v>7.44</v>
      </c>
    </row>
    <row r="3762" spans="1:2">
      <c r="A3762" s="103">
        <v>34478</v>
      </c>
      <c r="B3762" s="102">
        <v>7.41</v>
      </c>
    </row>
    <row r="3763" spans="1:2">
      <c r="A3763" s="103">
        <v>34479</v>
      </c>
      <c r="B3763" s="102">
        <v>7.37</v>
      </c>
    </row>
    <row r="3764" spans="1:2">
      <c r="A3764" s="103">
        <v>34480</v>
      </c>
      <c r="B3764" s="102">
        <v>7.37</v>
      </c>
    </row>
    <row r="3765" spans="1:2">
      <c r="A3765" s="103">
        <v>34481</v>
      </c>
      <c r="B3765" s="102">
        <v>7.4</v>
      </c>
    </row>
    <row r="3766" spans="1:2">
      <c r="A3766" s="103">
        <v>34484</v>
      </c>
      <c r="B3766" s="102" t="e">
        <f>NA()</f>
        <v>#N/A</v>
      </c>
    </row>
    <row r="3767" spans="1:2">
      <c r="A3767" s="103">
        <v>34485</v>
      </c>
      <c r="B3767" s="102">
        <v>7.44</v>
      </c>
    </row>
    <row r="3768" spans="1:2">
      <c r="A3768" s="103">
        <v>34486</v>
      </c>
      <c r="B3768" s="102">
        <v>7.39</v>
      </c>
    </row>
    <row r="3769" spans="1:2">
      <c r="A3769" s="103">
        <v>34487</v>
      </c>
      <c r="B3769" s="102">
        <v>7.35</v>
      </c>
    </row>
    <row r="3770" spans="1:2">
      <c r="A3770" s="103">
        <v>34488</v>
      </c>
      <c r="B3770" s="102">
        <v>7.26</v>
      </c>
    </row>
    <row r="3771" spans="1:2">
      <c r="A3771" s="103">
        <v>34491</v>
      </c>
      <c r="B3771" s="102">
        <v>7.21</v>
      </c>
    </row>
    <row r="3772" spans="1:2">
      <c r="A3772" s="103">
        <v>34492</v>
      </c>
      <c r="B3772" s="102">
        <v>7.26</v>
      </c>
    </row>
    <row r="3773" spans="1:2">
      <c r="A3773" s="103">
        <v>34493</v>
      </c>
      <c r="B3773" s="102">
        <v>7.28</v>
      </c>
    </row>
    <row r="3774" spans="1:2">
      <c r="A3774" s="103">
        <v>34494</v>
      </c>
      <c r="B3774" s="102">
        <v>7.28</v>
      </c>
    </row>
    <row r="3775" spans="1:2">
      <c r="A3775" s="103">
        <v>34495</v>
      </c>
      <c r="B3775" s="102">
        <v>7.32</v>
      </c>
    </row>
    <row r="3776" spans="1:2">
      <c r="A3776" s="103">
        <v>34498</v>
      </c>
      <c r="B3776" s="102">
        <v>7.36</v>
      </c>
    </row>
    <row r="3777" spans="1:2">
      <c r="A3777" s="103">
        <v>34499</v>
      </c>
      <c r="B3777" s="102">
        <v>7.31</v>
      </c>
    </row>
    <row r="3778" spans="1:2">
      <c r="A3778" s="103">
        <v>34500</v>
      </c>
      <c r="B3778" s="102">
        <v>7.41</v>
      </c>
    </row>
    <row r="3779" spans="1:2">
      <c r="A3779" s="103">
        <v>34501</v>
      </c>
      <c r="B3779" s="102">
        <v>7.38</v>
      </c>
    </row>
    <row r="3780" spans="1:2">
      <c r="A3780" s="103">
        <v>34502</v>
      </c>
      <c r="B3780" s="102">
        <v>7.45</v>
      </c>
    </row>
    <row r="3781" spans="1:2">
      <c r="A3781" s="103">
        <v>34505</v>
      </c>
      <c r="B3781" s="102">
        <v>7.46</v>
      </c>
    </row>
    <row r="3782" spans="1:2">
      <c r="A3782" s="103">
        <v>34506</v>
      </c>
      <c r="B3782" s="102">
        <v>7.51</v>
      </c>
    </row>
    <row r="3783" spans="1:2">
      <c r="A3783" s="103">
        <v>34507</v>
      </c>
      <c r="B3783" s="102">
        <v>7.41</v>
      </c>
    </row>
    <row r="3784" spans="1:2">
      <c r="A3784" s="103">
        <v>34508</v>
      </c>
      <c r="B3784" s="102">
        <v>7.4</v>
      </c>
    </row>
    <row r="3785" spans="1:2">
      <c r="A3785" s="103">
        <v>34509</v>
      </c>
      <c r="B3785" s="102">
        <v>7.52</v>
      </c>
    </row>
    <row r="3786" spans="1:2">
      <c r="A3786" s="103">
        <v>34512</v>
      </c>
      <c r="B3786" s="102">
        <v>7.46</v>
      </c>
    </row>
    <row r="3787" spans="1:2">
      <c r="A3787" s="103">
        <v>34513</v>
      </c>
      <c r="B3787" s="102">
        <v>7.53</v>
      </c>
    </row>
    <row r="3788" spans="1:2">
      <c r="A3788" s="103">
        <v>34514</v>
      </c>
      <c r="B3788" s="102">
        <v>7.51</v>
      </c>
    </row>
    <row r="3789" spans="1:2">
      <c r="A3789" s="103">
        <v>34515</v>
      </c>
      <c r="B3789" s="102">
        <v>7.63</v>
      </c>
    </row>
    <row r="3790" spans="1:2">
      <c r="A3790" s="103">
        <v>34516</v>
      </c>
      <c r="B3790" s="102">
        <v>7.62</v>
      </c>
    </row>
    <row r="3791" spans="1:2">
      <c r="A3791" s="103">
        <v>34519</v>
      </c>
      <c r="B3791" s="102" t="e">
        <f>NA()</f>
        <v>#N/A</v>
      </c>
    </row>
    <row r="3792" spans="1:2">
      <c r="A3792" s="103">
        <v>34520</v>
      </c>
      <c r="B3792" s="102">
        <v>7.6</v>
      </c>
    </row>
    <row r="3793" spans="1:2">
      <c r="A3793" s="103">
        <v>34521</v>
      </c>
      <c r="B3793" s="102">
        <v>7.61</v>
      </c>
    </row>
    <row r="3794" spans="1:2">
      <c r="A3794" s="103">
        <v>34522</v>
      </c>
      <c r="B3794" s="102">
        <v>7.6</v>
      </c>
    </row>
    <row r="3795" spans="1:2">
      <c r="A3795" s="103">
        <v>34523</v>
      </c>
      <c r="B3795" s="102">
        <v>7.7</v>
      </c>
    </row>
    <row r="3796" spans="1:2">
      <c r="A3796" s="103">
        <v>34526</v>
      </c>
      <c r="B3796" s="102">
        <v>7.73</v>
      </c>
    </row>
    <row r="3797" spans="1:2">
      <c r="A3797" s="103">
        <v>34527</v>
      </c>
      <c r="B3797" s="102">
        <v>7.69</v>
      </c>
    </row>
    <row r="3798" spans="1:2">
      <c r="A3798" s="103">
        <v>34528</v>
      </c>
      <c r="B3798" s="102">
        <v>7.68</v>
      </c>
    </row>
    <row r="3799" spans="1:2">
      <c r="A3799" s="103">
        <v>34529</v>
      </c>
      <c r="B3799" s="102">
        <v>7.54</v>
      </c>
    </row>
    <row r="3800" spans="1:2">
      <c r="A3800" s="103">
        <v>34530</v>
      </c>
      <c r="B3800" s="102">
        <v>7.55</v>
      </c>
    </row>
    <row r="3801" spans="1:2">
      <c r="A3801" s="103">
        <v>34533</v>
      </c>
      <c r="B3801" s="102">
        <v>7.51</v>
      </c>
    </row>
    <row r="3802" spans="1:2">
      <c r="A3802" s="103">
        <v>34534</v>
      </c>
      <c r="B3802" s="102">
        <v>7.47</v>
      </c>
    </row>
    <row r="3803" spans="1:2">
      <c r="A3803" s="103">
        <v>34535</v>
      </c>
      <c r="B3803" s="102">
        <v>7.55</v>
      </c>
    </row>
    <row r="3804" spans="1:2">
      <c r="A3804" s="103">
        <v>34536</v>
      </c>
      <c r="B3804" s="102">
        <v>7.55</v>
      </c>
    </row>
    <row r="3805" spans="1:2">
      <c r="A3805" s="103">
        <v>34537</v>
      </c>
      <c r="B3805" s="102">
        <v>7.56</v>
      </c>
    </row>
    <row r="3806" spans="1:2">
      <c r="A3806" s="103">
        <v>34540</v>
      </c>
      <c r="B3806" s="102">
        <v>7.53</v>
      </c>
    </row>
    <row r="3807" spans="1:2">
      <c r="A3807" s="103">
        <v>34541</v>
      </c>
      <c r="B3807" s="102">
        <v>7.55</v>
      </c>
    </row>
    <row r="3808" spans="1:2">
      <c r="A3808" s="103">
        <v>34542</v>
      </c>
      <c r="B3808" s="102">
        <v>7.6</v>
      </c>
    </row>
    <row r="3809" spans="1:2">
      <c r="A3809" s="103">
        <v>34543</v>
      </c>
      <c r="B3809" s="102">
        <v>7.55</v>
      </c>
    </row>
    <row r="3810" spans="1:2">
      <c r="A3810" s="103">
        <v>34544</v>
      </c>
      <c r="B3810" s="102">
        <v>7.39</v>
      </c>
    </row>
    <row r="3811" spans="1:2">
      <c r="A3811" s="103">
        <v>34547</v>
      </c>
      <c r="B3811" s="102">
        <v>7.41</v>
      </c>
    </row>
    <row r="3812" spans="1:2">
      <c r="A3812" s="103">
        <v>34548</v>
      </c>
      <c r="B3812" s="102">
        <v>7.4</v>
      </c>
    </row>
    <row r="3813" spans="1:2">
      <c r="A3813" s="103">
        <v>34549</v>
      </c>
      <c r="B3813" s="102">
        <v>7.38</v>
      </c>
    </row>
    <row r="3814" spans="1:2">
      <c r="A3814" s="103">
        <v>34550</v>
      </c>
      <c r="B3814" s="102">
        <v>7.4</v>
      </c>
    </row>
    <row r="3815" spans="1:2">
      <c r="A3815" s="103">
        <v>34551</v>
      </c>
      <c r="B3815" s="102">
        <v>7.54</v>
      </c>
    </row>
    <row r="3816" spans="1:2">
      <c r="A3816" s="103">
        <v>34554</v>
      </c>
      <c r="B3816" s="102">
        <v>7.53</v>
      </c>
    </row>
    <row r="3817" spans="1:2">
      <c r="A3817" s="103">
        <v>34555</v>
      </c>
      <c r="B3817" s="102">
        <v>7.57</v>
      </c>
    </row>
    <row r="3818" spans="1:2">
      <c r="A3818" s="103">
        <v>34556</v>
      </c>
      <c r="B3818" s="102">
        <v>7.58</v>
      </c>
    </row>
    <row r="3819" spans="1:2">
      <c r="A3819" s="103">
        <v>34557</v>
      </c>
      <c r="B3819" s="102">
        <v>7.56</v>
      </c>
    </row>
    <row r="3820" spans="1:2">
      <c r="A3820" s="103">
        <v>34558</v>
      </c>
      <c r="B3820" s="102">
        <v>7.48</v>
      </c>
    </row>
    <row r="3821" spans="1:2">
      <c r="A3821" s="103">
        <v>34561</v>
      </c>
      <c r="B3821" s="102">
        <v>7.51</v>
      </c>
    </row>
    <row r="3822" spans="1:2">
      <c r="A3822" s="103">
        <v>34562</v>
      </c>
      <c r="B3822" s="102">
        <v>7.39</v>
      </c>
    </row>
    <row r="3823" spans="1:2">
      <c r="A3823" s="103">
        <v>34563</v>
      </c>
      <c r="B3823" s="102">
        <v>7.39</v>
      </c>
    </row>
    <row r="3824" spans="1:2">
      <c r="A3824" s="103">
        <v>34564</v>
      </c>
      <c r="B3824" s="102">
        <v>7.5</v>
      </c>
    </row>
    <row r="3825" spans="1:2">
      <c r="A3825" s="103">
        <v>34565</v>
      </c>
      <c r="B3825" s="102">
        <v>7.5</v>
      </c>
    </row>
    <row r="3826" spans="1:2">
      <c r="A3826" s="103">
        <v>34568</v>
      </c>
      <c r="B3826" s="102">
        <v>7.56</v>
      </c>
    </row>
    <row r="3827" spans="1:2">
      <c r="A3827" s="103">
        <v>34569</v>
      </c>
      <c r="B3827" s="102">
        <v>7.54</v>
      </c>
    </row>
    <row r="3828" spans="1:2">
      <c r="A3828" s="103">
        <v>34570</v>
      </c>
      <c r="B3828" s="102">
        <v>7.47</v>
      </c>
    </row>
    <row r="3829" spans="1:2">
      <c r="A3829" s="103">
        <v>34571</v>
      </c>
      <c r="B3829" s="102">
        <v>7.55</v>
      </c>
    </row>
    <row r="3830" spans="1:2">
      <c r="A3830" s="103">
        <v>34572</v>
      </c>
      <c r="B3830" s="102">
        <v>7.49</v>
      </c>
    </row>
    <row r="3831" spans="1:2">
      <c r="A3831" s="103">
        <v>34575</v>
      </c>
      <c r="B3831" s="102">
        <v>7.5</v>
      </c>
    </row>
    <row r="3832" spans="1:2">
      <c r="A3832" s="103">
        <v>34576</v>
      </c>
      <c r="B3832" s="102">
        <v>7.47</v>
      </c>
    </row>
    <row r="3833" spans="1:2">
      <c r="A3833" s="103">
        <v>34577</v>
      </c>
      <c r="B3833" s="102">
        <v>7.46</v>
      </c>
    </row>
    <row r="3834" spans="1:2">
      <c r="A3834" s="103">
        <v>34578</v>
      </c>
      <c r="B3834" s="102">
        <v>7.46</v>
      </c>
    </row>
    <row r="3835" spans="1:2">
      <c r="A3835" s="103">
        <v>34579</v>
      </c>
      <c r="B3835" s="102">
        <v>7.5</v>
      </c>
    </row>
    <row r="3836" spans="1:2">
      <c r="A3836" s="103">
        <v>34582</v>
      </c>
      <c r="B3836" s="102" t="e">
        <f>NA()</f>
        <v>#N/A</v>
      </c>
    </row>
    <row r="3837" spans="1:2">
      <c r="A3837" s="103">
        <v>34583</v>
      </c>
      <c r="B3837" s="102">
        <v>7.55</v>
      </c>
    </row>
    <row r="3838" spans="1:2">
      <c r="A3838" s="103">
        <v>34584</v>
      </c>
      <c r="B3838" s="102">
        <v>7.58</v>
      </c>
    </row>
    <row r="3839" spans="1:2">
      <c r="A3839" s="103">
        <v>34585</v>
      </c>
      <c r="B3839" s="102">
        <v>7.58</v>
      </c>
    </row>
    <row r="3840" spans="1:2">
      <c r="A3840" s="103">
        <v>34586</v>
      </c>
      <c r="B3840" s="102">
        <v>7.71</v>
      </c>
    </row>
    <row r="3841" spans="1:2">
      <c r="A3841" s="103">
        <v>34589</v>
      </c>
      <c r="B3841" s="102">
        <v>7.72</v>
      </c>
    </row>
    <row r="3842" spans="1:2">
      <c r="A3842" s="103">
        <v>34590</v>
      </c>
      <c r="B3842" s="102">
        <v>7.7</v>
      </c>
    </row>
    <row r="3843" spans="1:2">
      <c r="A3843" s="103">
        <v>34591</v>
      </c>
      <c r="B3843" s="102">
        <v>7.68</v>
      </c>
    </row>
    <row r="3844" spans="1:2">
      <c r="A3844" s="103">
        <v>34592</v>
      </c>
      <c r="B3844" s="102">
        <v>7.64</v>
      </c>
    </row>
    <row r="3845" spans="1:2">
      <c r="A3845" s="103">
        <v>34593</v>
      </c>
      <c r="B3845" s="102">
        <v>7.78</v>
      </c>
    </row>
    <row r="3846" spans="1:2">
      <c r="A3846" s="103">
        <v>34596</v>
      </c>
      <c r="B3846" s="102">
        <v>7.75</v>
      </c>
    </row>
    <row r="3847" spans="1:2">
      <c r="A3847" s="103">
        <v>34597</v>
      </c>
      <c r="B3847" s="102">
        <v>7.78</v>
      </c>
    </row>
    <row r="3848" spans="1:2">
      <c r="A3848" s="103">
        <v>34598</v>
      </c>
      <c r="B3848" s="102">
        <v>7.8</v>
      </c>
    </row>
    <row r="3849" spans="1:2">
      <c r="A3849" s="103">
        <v>34599</v>
      </c>
      <c r="B3849" s="102">
        <v>7.79</v>
      </c>
    </row>
    <row r="3850" spans="1:2">
      <c r="A3850" s="103">
        <v>34600</v>
      </c>
      <c r="B3850" s="102">
        <v>7.8</v>
      </c>
    </row>
    <row r="3851" spans="1:2">
      <c r="A3851" s="103">
        <v>34603</v>
      </c>
      <c r="B3851" s="102">
        <v>7.8</v>
      </c>
    </row>
    <row r="3852" spans="1:2">
      <c r="A3852" s="103">
        <v>34604</v>
      </c>
      <c r="B3852" s="102">
        <v>7.85</v>
      </c>
    </row>
    <row r="3853" spans="1:2">
      <c r="A3853" s="103">
        <v>34605</v>
      </c>
      <c r="B3853" s="102">
        <v>7.81</v>
      </c>
    </row>
    <row r="3854" spans="1:2">
      <c r="A3854" s="103">
        <v>34606</v>
      </c>
      <c r="B3854" s="102">
        <v>7.86</v>
      </c>
    </row>
    <row r="3855" spans="1:2">
      <c r="A3855" s="103">
        <v>34607</v>
      </c>
      <c r="B3855" s="102">
        <v>7.82</v>
      </c>
    </row>
    <row r="3856" spans="1:2">
      <c r="A3856" s="103">
        <v>34610</v>
      </c>
      <c r="B3856" s="102">
        <v>7.86</v>
      </c>
    </row>
    <row r="3857" spans="1:2">
      <c r="A3857" s="103">
        <v>34611</v>
      </c>
      <c r="B3857" s="102">
        <v>7.89</v>
      </c>
    </row>
    <row r="3858" spans="1:2">
      <c r="A3858" s="103">
        <v>34612</v>
      </c>
      <c r="B3858" s="102">
        <v>7.95</v>
      </c>
    </row>
    <row r="3859" spans="1:2">
      <c r="A3859" s="103">
        <v>34613</v>
      </c>
      <c r="B3859" s="102">
        <v>7.95</v>
      </c>
    </row>
    <row r="3860" spans="1:2">
      <c r="A3860" s="103">
        <v>34614</v>
      </c>
      <c r="B3860" s="102">
        <v>7.91</v>
      </c>
    </row>
    <row r="3861" spans="1:2">
      <c r="A3861" s="103">
        <v>34617</v>
      </c>
      <c r="B3861" s="102" t="e">
        <f>NA()</f>
        <v>#N/A</v>
      </c>
    </row>
    <row r="3862" spans="1:2">
      <c r="A3862" s="103">
        <v>34618</v>
      </c>
      <c r="B3862" s="102">
        <v>7.86</v>
      </c>
    </row>
    <row r="3863" spans="1:2">
      <c r="A3863" s="103">
        <v>34619</v>
      </c>
      <c r="B3863" s="102">
        <v>7.89</v>
      </c>
    </row>
    <row r="3864" spans="1:2">
      <c r="A3864" s="103">
        <v>34620</v>
      </c>
      <c r="B3864" s="102">
        <v>7.84</v>
      </c>
    </row>
    <row r="3865" spans="1:2">
      <c r="A3865" s="103">
        <v>34621</v>
      </c>
      <c r="B3865" s="102">
        <v>7.83</v>
      </c>
    </row>
    <row r="3866" spans="1:2">
      <c r="A3866" s="103">
        <v>34624</v>
      </c>
      <c r="B3866" s="102">
        <v>7.83</v>
      </c>
    </row>
    <row r="3867" spans="1:2">
      <c r="A3867" s="103">
        <v>34625</v>
      </c>
      <c r="B3867" s="102">
        <v>7.86</v>
      </c>
    </row>
    <row r="3868" spans="1:2">
      <c r="A3868" s="103">
        <v>34626</v>
      </c>
      <c r="B3868" s="102">
        <v>7.9</v>
      </c>
    </row>
    <row r="3869" spans="1:2">
      <c r="A3869" s="103">
        <v>34627</v>
      </c>
      <c r="B3869" s="102">
        <v>8</v>
      </c>
    </row>
    <row r="3870" spans="1:2">
      <c r="A3870" s="103">
        <v>34628</v>
      </c>
      <c r="B3870" s="102">
        <v>7.99</v>
      </c>
    </row>
    <row r="3871" spans="1:2">
      <c r="A3871" s="103">
        <v>34631</v>
      </c>
      <c r="B3871" s="102">
        <v>8.0399999999999991</v>
      </c>
    </row>
    <row r="3872" spans="1:2">
      <c r="A3872" s="103">
        <v>34632</v>
      </c>
      <c r="B3872" s="102">
        <v>8.06</v>
      </c>
    </row>
    <row r="3873" spans="1:2">
      <c r="A3873" s="103">
        <v>34633</v>
      </c>
      <c r="B3873" s="102">
        <v>8.06</v>
      </c>
    </row>
    <row r="3874" spans="1:2">
      <c r="A3874" s="103">
        <v>34634</v>
      </c>
      <c r="B3874" s="102">
        <v>8.0500000000000007</v>
      </c>
    </row>
    <row r="3875" spans="1:2">
      <c r="A3875" s="103">
        <v>34635</v>
      </c>
      <c r="B3875" s="102">
        <v>7.96</v>
      </c>
    </row>
    <row r="3876" spans="1:2">
      <c r="A3876" s="103">
        <v>34638</v>
      </c>
      <c r="B3876" s="102">
        <v>7.97</v>
      </c>
    </row>
    <row r="3877" spans="1:2">
      <c r="A3877" s="103">
        <v>34639</v>
      </c>
      <c r="B3877" s="102">
        <v>8.06</v>
      </c>
    </row>
    <row r="3878" spans="1:2">
      <c r="A3878" s="103">
        <v>34640</v>
      </c>
      <c r="B3878" s="102">
        <v>8.09</v>
      </c>
    </row>
    <row r="3879" spans="1:2">
      <c r="A3879" s="103">
        <v>34641</v>
      </c>
      <c r="B3879" s="102">
        <v>8.11</v>
      </c>
    </row>
    <row r="3880" spans="1:2">
      <c r="A3880" s="103">
        <v>34642</v>
      </c>
      <c r="B3880" s="102">
        <v>8.16</v>
      </c>
    </row>
    <row r="3881" spans="1:2">
      <c r="A3881" s="103">
        <v>34645</v>
      </c>
      <c r="B3881" s="102">
        <v>8.16</v>
      </c>
    </row>
    <row r="3882" spans="1:2">
      <c r="A3882" s="103">
        <v>34646</v>
      </c>
      <c r="B3882" s="102">
        <v>8.1199999999999992</v>
      </c>
    </row>
    <row r="3883" spans="1:2">
      <c r="A3883" s="103">
        <v>34647</v>
      </c>
      <c r="B3883" s="102">
        <v>8.09</v>
      </c>
    </row>
    <row r="3884" spans="1:2">
      <c r="A3884" s="103">
        <v>34648</v>
      </c>
      <c r="B3884" s="102">
        <v>8.15</v>
      </c>
    </row>
    <row r="3885" spans="1:2">
      <c r="A3885" s="103">
        <v>34649</v>
      </c>
      <c r="B3885" s="102" t="e">
        <f>NA()</f>
        <v>#N/A</v>
      </c>
    </row>
    <row r="3886" spans="1:2">
      <c r="A3886" s="103">
        <v>34652</v>
      </c>
      <c r="B3886" s="102">
        <v>8.09</v>
      </c>
    </row>
    <row r="3887" spans="1:2">
      <c r="A3887" s="103">
        <v>34653</v>
      </c>
      <c r="B3887" s="102">
        <v>8.0500000000000007</v>
      </c>
    </row>
    <row r="3888" spans="1:2">
      <c r="A3888" s="103">
        <v>34654</v>
      </c>
      <c r="B3888" s="102">
        <v>8.09</v>
      </c>
    </row>
    <row r="3889" spans="1:2">
      <c r="A3889" s="103">
        <v>34655</v>
      </c>
      <c r="B3889" s="102">
        <v>8.14</v>
      </c>
    </row>
    <row r="3890" spans="1:2">
      <c r="A3890" s="103">
        <v>34656</v>
      </c>
      <c r="B3890" s="102">
        <v>8.14</v>
      </c>
    </row>
    <row r="3891" spans="1:2">
      <c r="A3891" s="103">
        <v>34659</v>
      </c>
      <c r="B3891" s="102">
        <v>8.14</v>
      </c>
    </row>
    <row r="3892" spans="1:2">
      <c r="A3892" s="103">
        <v>34660</v>
      </c>
      <c r="B3892" s="102">
        <v>8.11</v>
      </c>
    </row>
    <row r="3893" spans="1:2">
      <c r="A3893" s="103">
        <v>34661</v>
      </c>
      <c r="B3893" s="102">
        <v>7.96</v>
      </c>
    </row>
    <row r="3894" spans="1:2">
      <c r="A3894" s="103">
        <v>34662</v>
      </c>
      <c r="B3894" s="102" t="e">
        <f>NA()</f>
        <v>#N/A</v>
      </c>
    </row>
    <row r="3895" spans="1:2">
      <c r="A3895" s="103">
        <v>34663</v>
      </c>
      <c r="B3895" s="102">
        <v>7.94</v>
      </c>
    </row>
    <row r="3896" spans="1:2">
      <c r="A3896" s="103">
        <v>34666</v>
      </c>
      <c r="B3896" s="102">
        <v>7.99</v>
      </c>
    </row>
    <row r="3897" spans="1:2">
      <c r="A3897" s="103">
        <v>34667</v>
      </c>
      <c r="B3897" s="102">
        <v>8.0500000000000007</v>
      </c>
    </row>
    <row r="3898" spans="1:2">
      <c r="A3898" s="103">
        <v>34668</v>
      </c>
      <c r="B3898" s="102">
        <v>7.99</v>
      </c>
    </row>
    <row r="3899" spans="1:2">
      <c r="A3899" s="103">
        <v>34669</v>
      </c>
      <c r="B3899" s="102">
        <v>8.02</v>
      </c>
    </row>
    <row r="3900" spans="1:2">
      <c r="A3900" s="103">
        <v>34670</v>
      </c>
      <c r="B3900" s="102">
        <v>7.92</v>
      </c>
    </row>
    <row r="3901" spans="1:2">
      <c r="A3901" s="103">
        <v>34673</v>
      </c>
      <c r="B3901" s="102">
        <v>7.94</v>
      </c>
    </row>
    <row r="3902" spans="1:2">
      <c r="A3902" s="103">
        <v>34674</v>
      </c>
      <c r="B3902" s="102">
        <v>7.84</v>
      </c>
    </row>
    <row r="3903" spans="1:2">
      <c r="A3903" s="103">
        <v>34675</v>
      </c>
      <c r="B3903" s="102">
        <v>7.9</v>
      </c>
    </row>
    <row r="3904" spans="1:2">
      <c r="A3904" s="103">
        <v>34676</v>
      </c>
      <c r="B3904" s="102">
        <v>7.88</v>
      </c>
    </row>
    <row r="3905" spans="1:2">
      <c r="A3905" s="103">
        <v>34677</v>
      </c>
      <c r="B3905" s="102">
        <v>7.86</v>
      </c>
    </row>
    <row r="3906" spans="1:2">
      <c r="A3906" s="103">
        <v>34680</v>
      </c>
      <c r="B3906" s="102">
        <v>7.92</v>
      </c>
    </row>
    <row r="3907" spans="1:2">
      <c r="A3907" s="103">
        <v>34681</v>
      </c>
      <c r="B3907" s="102">
        <v>7.86</v>
      </c>
    </row>
    <row r="3908" spans="1:2">
      <c r="A3908" s="103">
        <v>34682</v>
      </c>
      <c r="B3908" s="102">
        <v>7.86</v>
      </c>
    </row>
    <row r="3909" spans="1:2">
      <c r="A3909" s="103">
        <v>34683</v>
      </c>
      <c r="B3909" s="102">
        <v>7.86</v>
      </c>
    </row>
    <row r="3910" spans="1:2">
      <c r="A3910" s="103">
        <v>34684</v>
      </c>
      <c r="B3910" s="102">
        <v>7.86</v>
      </c>
    </row>
    <row r="3911" spans="1:2">
      <c r="A3911" s="103">
        <v>34687</v>
      </c>
      <c r="B3911" s="102">
        <v>7.84</v>
      </c>
    </row>
    <row r="3912" spans="1:2">
      <c r="A3912" s="103">
        <v>34688</v>
      </c>
      <c r="B3912" s="102">
        <v>7.85</v>
      </c>
    </row>
    <row r="3913" spans="1:2">
      <c r="A3913" s="103">
        <v>34689</v>
      </c>
      <c r="B3913" s="102">
        <v>7.84</v>
      </c>
    </row>
    <row r="3914" spans="1:2">
      <c r="A3914" s="103">
        <v>34690</v>
      </c>
      <c r="B3914" s="102">
        <v>7.87</v>
      </c>
    </row>
    <row r="3915" spans="1:2">
      <c r="A3915" s="103">
        <v>34691</v>
      </c>
      <c r="B3915" s="102">
        <v>7.85</v>
      </c>
    </row>
    <row r="3916" spans="1:2">
      <c r="A3916" s="103">
        <v>34694</v>
      </c>
      <c r="B3916" s="102" t="e">
        <f>NA()</f>
        <v>#N/A</v>
      </c>
    </row>
    <row r="3917" spans="1:2">
      <c r="A3917" s="103">
        <v>34695</v>
      </c>
      <c r="B3917" s="102">
        <v>7.76</v>
      </c>
    </row>
    <row r="3918" spans="1:2">
      <c r="A3918" s="103">
        <v>34696</v>
      </c>
      <c r="B3918" s="102">
        <v>7.83</v>
      </c>
    </row>
    <row r="3919" spans="1:2">
      <c r="A3919" s="103">
        <v>34697</v>
      </c>
      <c r="B3919" s="102">
        <v>7.85</v>
      </c>
    </row>
    <row r="3920" spans="1:2">
      <c r="A3920" s="103">
        <v>34698</v>
      </c>
      <c r="B3920" s="102">
        <v>7.89</v>
      </c>
    </row>
    <row r="3921" spans="1:2">
      <c r="A3921" s="103">
        <v>34701</v>
      </c>
      <c r="B3921" s="102" t="e">
        <f>NA()</f>
        <v>#N/A</v>
      </c>
    </row>
    <row r="3922" spans="1:2">
      <c r="A3922" s="103">
        <v>34702</v>
      </c>
      <c r="B3922" s="102">
        <v>7.93</v>
      </c>
    </row>
    <row r="3923" spans="1:2">
      <c r="A3923" s="103">
        <v>34703</v>
      </c>
      <c r="B3923" s="102">
        <v>7.85</v>
      </c>
    </row>
    <row r="3924" spans="1:2">
      <c r="A3924" s="103">
        <v>34704</v>
      </c>
      <c r="B3924" s="102">
        <v>7.91</v>
      </c>
    </row>
    <row r="3925" spans="1:2">
      <c r="A3925" s="103">
        <v>34705</v>
      </c>
      <c r="B3925" s="102">
        <v>7.87</v>
      </c>
    </row>
    <row r="3926" spans="1:2">
      <c r="A3926" s="103">
        <v>34708</v>
      </c>
      <c r="B3926" s="102">
        <v>7.9</v>
      </c>
    </row>
    <row r="3927" spans="1:2">
      <c r="A3927" s="103">
        <v>34709</v>
      </c>
      <c r="B3927" s="102">
        <v>7.87</v>
      </c>
    </row>
    <row r="3928" spans="1:2">
      <c r="A3928" s="103">
        <v>34710</v>
      </c>
      <c r="B3928" s="102">
        <v>7.85</v>
      </c>
    </row>
    <row r="3929" spans="1:2">
      <c r="A3929" s="103">
        <v>34711</v>
      </c>
      <c r="B3929" s="102">
        <v>7.88</v>
      </c>
    </row>
    <row r="3930" spans="1:2">
      <c r="A3930" s="103">
        <v>34712</v>
      </c>
      <c r="B3930" s="102">
        <v>7.8</v>
      </c>
    </row>
    <row r="3931" spans="1:2">
      <c r="A3931" s="103">
        <v>34715</v>
      </c>
      <c r="B3931" s="102" t="e">
        <f>NA()</f>
        <v>#N/A</v>
      </c>
    </row>
    <row r="3932" spans="1:2">
      <c r="A3932" s="103">
        <v>34716</v>
      </c>
      <c r="B3932" s="102">
        <v>7.78</v>
      </c>
    </row>
    <row r="3933" spans="1:2">
      <c r="A3933" s="103">
        <v>34717</v>
      </c>
      <c r="B3933" s="102">
        <v>7.78</v>
      </c>
    </row>
    <row r="3934" spans="1:2">
      <c r="A3934" s="103">
        <v>34718</v>
      </c>
      <c r="B3934" s="102">
        <v>7.82</v>
      </c>
    </row>
    <row r="3935" spans="1:2">
      <c r="A3935" s="103">
        <v>34719</v>
      </c>
      <c r="B3935" s="102">
        <v>7.9</v>
      </c>
    </row>
    <row r="3936" spans="1:2">
      <c r="A3936" s="103">
        <v>34722</v>
      </c>
      <c r="B3936" s="102">
        <v>7.91</v>
      </c>
    </row>
    <row r="3937" spans="1:2">
      <c r="A3937" s="103">
        <v>34723</v>
      </c>
      <c r="B3937" s="102">
        <v>7.93</v>
      </c>
    </row>
    <row r="3938" spans="1:2">
      <c r="A3938" s="103">
        <v>34724</v>
      </c>
      <c r="B3938" s="102">
        <v>7.88</v>
      </c>
    </row>
    <row r="3939" spans="1:2">
      <c r="A3939" s="103">
        <v>34725</v>
      </c>
      <c r="B3939" s="102">
        <v>7.85</v>
      </c>
    </row>
    <row r="3940" spans="1:2">
      <c r="A3940" s="103">
        <v>34726</v>
      </c>
      <c r="B3940" s="102">
        <v>7.75</v>
      </c>
    </row>
    <row r="3941" spans="1:2">
      <c r="A3941" s="103">
        <v>34729</v>
      </c>
      <c r="B3941" s="102">
        <v>7.76</v>
      </c>
    </row>
    <row r="3942" spans="1:2">
      <c r="A3942" s="103">
        <v>34730</v>
      </c>
      <c r="B3942" s="102">
        <v>7.71</v>
      </c>
    </row>
    <row r="3943" spans="1:2">
      <c r="A3943" s="103">
        <v>34731</v>
      </c>
      <c r="B3943" s="102">
        <v>7.75</v>
      </c>
    </row>
    <row r="3944" spans="1:2">
      <c r="A3944" s="103">
        <v>34732</v>
      </c>
      <c r="B3944" s="102">
        <v>7.76</v>
      </c>
    </row>
    <row r="3945" spans="1:2">
      <c r="A3945" s="103">
        <v>34733</v>
      </c>
      <c r="B3945" s="102">
        <v>7.61</v>
      </c>
    </row>
    <row r="3946" spans="1:2">
      <c r="A3946" s="103">
        <v>34736</v>
      </c>
      <c r="B3946" s="102">
        <v>7.64</v>
      </c>
    </row>
    <row r="3947" spans="1:2">
      <c r="A3947" s="103">
        <v>34737</v>
      </c>
      <c r="B3947" s="102">
        <v>7.65</v>
      </c>
    </row>
    <row r="3948" spans="1:2">
      <c r="A3948" s="103">
        <v>34738</v>
      </c>
      <c r="B3948" s="102">
        <v>7.66</v>
      </c>
    </row>
    <row r="3949" spans="1:2">
      <c r="A3949" s="103">
        <v>34739</v>
      </c>
      <c r="B3949" s="102">
        <v>7.65</v>
      </c>
    </row>
    <row r="3950" spans="1:2">
      <c r="A3950" s="103">
        <v>34740</v>
      </c>
      <c r="B3950" s="102">
        <v>7.68</v>
      </c>
    </row>
    <row r="3951" spans="1:2">
      <c r="A3951" s="103">
        <v>34743</v>
      </c>
      <c r="B3951" s="102">
        <v>7.67</v>
      </c>
    </row>
    <row r="3952" spans="1:2">
      <c r="A3952" s="103">
        <v>34744</v>
      </c>
      <c r="B3952" s="102">
        <v>7.61</v>
      </c>
    </row>
    <row r="3953" spans="1:2">
      <c r="A3953" s="103">
        <v>34745</v>
      </c>
      <c r="B3953" s="102">
        <v>7.58</v>
      </c>
    </row>
    <row r="3954" spans="1:2">
      <c r="A3954" s="103">
        <v>34746</v>
      </c>
      <c r="B3954" s="102">
        <v>7.57</v>
      </c>
    </row>
    <row r="3955" spans="1:2">
      <c r="A3955" s="103">
        <v>34747</v>
      </c>
      <c r="B3955" s="102">
        <v>7.59</v>
      </c>
    </row>
    <row r="3956" spans="1:2">
      <c r="A3956" s="103">
        <v>34750</v>
      </c>
      <c r="B3956" s="102" t="e">
        <f>NA()</f>
        <v>#N/A</v>
      </c>
    </row>
    <row r="3957" spans="1:2">
      <c r="A3957" s="103">
        <v>34751</v>
      </c>
      <c r="B3957" s="102">
        <v>7.61</v>
      </c>
    </row>
    <row r="3958" spans="1:2">
      <c r="A3958" s="103">
        <v>34752</v>
      </c>
      <c r="B3958" s="102">
        <v>7.54</v>
      </c>
    </row>
    <row r="3959" spans="1:2">
      <c r="A3959" s="103">
        <v>34753</v>
      </c>
      <c r="B3959" s="102">
        <v>7.56</v>
      </c>
    </row>
    <row r="3960" spans="1:2">
      <c r="A3960" s="103">
        <v>34754</v>
      </c>
      <c r="B3960" s="102">
        <v>7.54</v>
      </c>
    </row>
    <row r="3961" spans="1:2">
      <c r="A3961" s="103">
        <v>34757</v>
      </c>
      <c r="B3961" s="102">
        <v>7.49</v>
      </c>
    </row>
    <row r="3962" spans="1:2">
      <c r="A3962" s="103">
        <v>34758</v>
      </c>
      <c r="B3962" s="102">
        <v>7.46</v>
      </c>
    </row>
    <row r="3963" spans="1:2">
      <c r="A3963" s="103">
        <v>34759</v>
      </c>
      <c r="B3963" s="102">
        <v>7.45</v>
      </c>
    </row>
    <row r="3964" spans="1:2">
      <c r="A3964" s="103">
        <v>34760</v>
      </c>
      <c r="B3964" s="102">
        <v>7.5</v>
      </c>
    </row>
    <row r="3965" spans="1:2">
      <c r="A3965" s="103">
        <v>34761</v>
      </c>
      <c r="B3965" s="102">
        <v>7.56</v>
      </c>
    </row>
    <row r="3966" spans="1:2">
      <c r="A3966" s="103">
        <v>34764</v>
      </c>
      <c r="B3966" s="102">
        <v>7.59</v>
      </c>
    </row>
    <row r="3967" spans="1:2">
      <c r="A3967" s="103">
        <v>34765</v>
      </c>
      <c r="B3967" s="102">
        <v>7.64</v>
      </c>
    </row>
    <row r="3968" spans="1:2">
      <c r="A3968" s="103">
        <v>34766</v>
      </c>
      <c r="B3968" s="102">
        <v>7.56</v>
      </c>
    </row>
    <row r="3969" spans="1:2">
      <c r="A3969" s="103">
        <v>34767</v>
      </c>
      <c r="B3969" s="102">
        <v>7.53</v>
      </c>
    </row>
    <row r="3970" spans="1:2">
      <c r="A3970" s="103">
        <v>34768</v>
      </c>
      <c r="B3970" s="102">
        <v>7.46</v>
      </c>
    </row>
    <row r="3971" spans="1:2">
      <c r="A3971" s="103">
        <v>34771</v>
      </c>
      <c r="B3971" s="102">
        <v>7.45</v>
      </c>
    </row>
    <row r="3972" spans="1:2">
      <c r="A3972" s="103">
        <v>34772</v>
      </c>
      <c r="B3972" s="102">
        <v>7.35</v>
      </c>
    </row>
    <row r="3973" spans="1:2">
      <c r="A3973" s="103">
        <v>34773</v>
      </c>
      <c r="B3973" s="102">
        <v>7.36</v>
      </c>
    </row>
    <row r="3974" spans="1:2">
      <c r="A3974" s="103">
        <v>34774</v>
      </c>
      <c r="B3974" s="102">
        <v>7.33</v>
      </c>
    </row>
    <row r="3975" spans="1:2">
      <c r="A3975" s="103">
        <v>34775</v>
      </c>
      <c r="B3975" s="102">
        <v>7.37</v>
      </c>
    </row>
    <row r="3976" spans="1:2">
      <c r="A3976" s="103">
        <v>34778</v>
      </c>
      <c r="B3976" s="102">
        <v>7.4</v>
      </c>
    </row>
    <row r="3977" spans="1:2">
      <c r="A3977" s="103">
        <v>34779</v>
      </c>
      <c r="B3977" s="102">
        <v>7.43</v>
      </c>
    </row>
    <row r="3978" spans="1:2">
      <c r="A3978" s="103">
        <v>34780</v>
      </c>
      <c r="B3978" s="102">
        <v>7.46</v>
      </c>
    </row>
    <row r="3979" spans="1:2">
      <c r="A3979" s="103">
        <v>34781</v>
      </c>
      <c r="B3979" s="102">
        <v>7.47</v>
      </c>
    </row>
    <row r="3980" spans="1:2">
      <c r="A3980" s="103">
        <v>34782</v>
      </c>
      <c r="B3980" s="102">
        <v>7.38</v>
      </c>
    </row>
    <row r="3981" spans="1:2">
      <c r="A3981" s="103">
        <v>34785</v>
      </c>
      <c r="B3981" s="102">
        <v>7.33</v>
      </c>
    </row>
    <row r="3982" spans="1:2">
      <c r="A3982" s="103">
        <v>34786</v>
      </c>
      <c r="B3982" s="102">
        <v>7.41</v>
      </c>
    </row>
    <row r="3983" spans="1:2">
      <c r="A3983" s="103">
        <v>34787</v>
      </c>
      <c r="B3983" s="102">
        <v>7.4</v>
      </c>
    </row>
    <row r="3984" spans="1:2">
      <c r="A3984" s="103">
        <v>34788</v>
      </c>
      <c r="B3984" s="102">
        <v>7.43</v>
      </c>
    </row>
    <row r="3985" spans="1:2">
      <c r="A3985" s="103">
        <v>34789</v>
      </c>
      <c r="B3985" s="102">
        <v>7.44</v>
      </c>
    </row>
    <row r="3986" spans="1:2">
      <c r="A3986" s="103">
        <v>34792</v>
      </c>
      <c r="B3986" s="102">
        <v>7.39</v>
      </c>
    </row>
    <row r="3987" spans="1:2">
      <c r="A3987" s="103">
        <v>34793</v>
      </c>
      <c r="B3987" s="102">
        <v>7.38</v>
      </c>
    </row>
    <row r="3988" spans="1:2">
      <c r="A3988" s="103">
        <v>34794</v>
      </c>
      <c r="B3988" s="102">
        <v>7.38</v>
      </c>
    </row>
    <row r="3989" spans="1:2">
      <c r="A3989" s="103">
        <v>34795</v>
      </c>
      <c r="B3989" s="102">
        <v>7.36</v>
      </c>
    </row>
    <row r="3990" spans="1:2">
      <c r="A3990" s="103">
        <v>34796</v>
      </c>
      <c r="B3990" s="102">
        <v>7.39</v>
      </c>
    </row>
    <row r="3991" spans="1:2">
      <c r="A3991" s="103">
        <v>34799</v>
      </c>
      <c r="B3991" s="102">
        <v>7.39</v>
      </c>
    </row>
    <row r="3992" spans="1:2">
      <c r="A3992" s="103">
        <v>34800</v>
      </c>
      <c r="B3992" s="102">
        <v>7.37</v>
      </c>
    </row>
    <row r="3993" spans="1:2">
      <c r="A3993" s="103">
        <v>34801</v>
      </c>
      <c r="B3993" s="102">
        <v>7.36</v>
      </c>
    </row>
    <row r="3994" spans="1:2">
      <c r="A3994" s="103">
        <v>34802</v>
      </c>
      <c r="B3994" s="102">
        <v>7.34</v>
      </c>
    </row>
    <row r="3995" spans="1:2">
      <c r="A3995" s="103">
        <v>34803</v>
      </c>
      <c r="B3995" s="102" t="e">
        <f>NA()</f>
        <v>#N/A</v>
      </c>
    </row>
    <row r="3996" spans="1:2">
      <c r="A3996" s="103">
        <v>34806</v>
      </c>
      <c r="B3996" s="102">
        <v>7.39</v>
      </c>
    </row>
    <row r="3997" spans="1:2">
      <c r="A3997" s="103">
        <v>34807</v>
      </c>
      <c r="B3997" s="102">
        <v>7.4</v>
      </c>
    </row>
    <row r="3998" spans="1:2">
      <c r="A3998" s="103">
        <v>34808</v>
      </c>
      <c r="B3998" s="102">
        <v>7.37</v>
      </c>
    </row>
    <row r="3999" spans="1:2">
      <c r="A3999" s="103">
        <v>34809</v>
      </c>
      <c r="B3999" s="102">
        <v>7.35</v>
      </c>
    </row>
    <row r="4000" spans="1:2">
      <c r="A4000" s="103">
        <v>34810</v>
      </c>
      <c r="B4000" s="102">
        <v>7.34</v>
      </c>
    </row>
    <row r="4001" spans="1:2">
      <c r="A4001" s="103">
        <v>34813</v>
      </c>
      <c r="B4001" s="102">
        <v>7.32</v>
      </c>
    </row>
    <row r="4002" spans="1:2">
      <c r="A4002" s="103">
        <v>34814</v>
      </c>
      <c r="B4002" s="102">
        <v>7.33</v>
      </c>
    </row>
    <row r="4003" spans="1:2">
      <c r="A4003" s="103">
        <v>34815</v>
      </c>
      <c r="B4003" s="102">
        <v>7.32</v>
      </c>
    </row>
    <row r="4004" spans="1:2">
      <c r="A4004" s="103">
        <v>34816</v>
      </c>
      <c r="B4004" s="102">
        <v>7.33</v>
      </c>
    </row>
    <row r="4005" spans="1:2">
      <c r="A4005" s="103">
        <v>34817</v>
      </c>
      <c r="B4005" s="102">
        <v>7.34</v>
      </c>
    </row>
    <row r="4006" spans="1:2">
      <c r="A4006" s="103">
        <v>34820</v>
      </c>
      <c r="B4006" s="102">
        <v>7.35</v>
      </c>
    </row>
    <row r="4007" spans="1:2">
      <c r="A4007" s="103">
        <v>34821</v>
      </c>
      <c r="B4007" s="102">
        <v>7.33</v>
      </c>
    </row>
    <row r="4008" spans="1:2">
      <c r="A4008" s="103">
        <v>34822</v>
      </c>
      <c r="B4008" s="102">
        <v>7.25</v>
      </c>
    </row>
    <row r="4009" spans="1:2">
      <c r="A4009" s="103">
        <v>34823</v>
      </c>
      <c r="B4009" s="102">
        <v>7.15</v>
      </c>
    </row>
    <row r="4010" spans="1:2">
      <c r="A4010" s="103">
        <v>34824</v>
      </c>
      <c r="B4010" s="102">
        <v>7.02</v>
      </c>
    </row>
    <row r="4011" spans="1:2">
      <c r="A4011" s="103">
        <v>34827</v>
      </c>
      <c r="B4011" s="102">
        <v>7.02</v>
      </c>
    </row>
    <row r="4012" spans="1:2">
      <c r="A4012" s="103">
        <v>34828</v>
      </c>
      <c r="B4012" s="102">
        <v>6.94</v>
      </c>
    </row>
    <row r="4013" spans="1:2">
      <c r="A4013" s="103">
        <v>34829</v>
      </c>
      <c r="B4013" s="102">
        <v>6.97</v>
      </c>
    </row>
    <row r="4014" spans="1:2">
      <c r="A4014" s="103">
        <v>34830</v>
      </c>
      <c r="B4014" s="102">
        <v>6.99</v>
      </c>
    </row>
    <row r="4015" spans="1:2">
      <c r="A4015" s="103">
        <v>34831</v>
      </c>
      <c r="B4015" s="102">
        <v>7</v>
      </c>
    </row>
    <row r="4016" spans="1:2">
      <c r="A4016" s="103">
        <v>34834</v>
      </c>
      <c r="B4016" s="102">
        <v>6.95</v>
      </c>
    </row>
    <row r="4017" spans="1:2">
      <c r="A4017" s="103">
        <v>34835</v>
      </c>
      <c r="B4017" s="102">
        <v>6.87</v>
      </c>
    </row>
    <row r="4018" spans="1:2">
      <c r="A4018" s="103">
        <v>34836</v>
      </c>
      <c r="B4018" s="102">
        <v>6.86</v>
      </c>
    </row>
    <row r="4019" spans="1:2">
      <c r="A4019" s="103">
        <v>34837</v>
      </c>
      <c r="B4019" s="102">
        <v>6.91</v>
      </c>
    </row>
    <row r="4020" spans="1:2">
      <c r="A4020" s="103">
        <v>34838</v>
      </c>
      <c r="B4020" s="102">
        <v>6.91</v>
      </c>
    </row>
    <row r="4021" spans="1:2">
      <c r="A4021" s="103">
        <v>34841</v>
      </c>
      <c r="B4021" s="102">
        <v>6.92</v>
      </c>
    </row>
    <row r="4022" spans="1:2">
      <c r="A4022" s="103">
        <v>34842</v>
      </c>
      <c r="B4022" s="102">
        <v>6.87</v>
      </c>
    </row>
    <row r="4023" spans="1:2">
      <c r="A4023" s="103">
        <v>34843</v>
      </c>
      <c r="B4023" s="102">
        <v>6.77</v>
      </c>
    </row>
    <row r="4024" spans="1:2">
      <c r="A4024" s="103">
        <v>34844</v>
      </c>
      <c r="B4024" s="102">
        <v>6.73</v>
      </c>
    </row>
    <row r="4025" spans="1:2">
      <c r="A4025" s="103">
        <v>34845</v>
      </c>
      <c r="B4025" s="102">
        <v>6.75</v>
      </c>
    </row>
    <row r="4026" spans="1:2">
      <c r="A4026" s="103">
        <v>34848</v>
      </c>
      <c r="B4026" s="102" t="e">
        <f>NA()</f>
        <v>#N/A</v>
      </c>
    </row>
    <row r="4027" spans="1:2">
      <c r="A4027" s="103">
        <v>34849</v>
      </c>
      <c r="B4027" s="102">
        <v>6.67</v>
      </c>
    </row>
    <row r="4028" spans="1:2">
      <c r="A4028" s="103">
        <v>34850</v>
      </c>
      <c r="B4028" s="102">
        <v>6.67</v>
      </c>
    </row>
    <row r="4029" spans="1:2">
      <c r="A4029" s="103">
        <v>34851</v>
      </c>
      <c r="B4029" s="102">
        <v>6.61</v>
      </c>
    </row>
    <row r="4030" spans="1:2">
      <c r="A4030" s="103">
        <v>34852</v>
      </c>
      <c r="B4030" s="102">
        <v>6.52</v>
      </c>
    </row>
    <row r="4031" spans="1:2">
      <c r="A4031" s="103">
        <v>34855</v>
      </c>
      <c r="B4031" s="102">
        <v>6.51</v>
      </c>
    </row>
    <row r="4032" spans="1:2">
      <c r="A4032" s="103">
        <v>34856</v>
      </c>
      <c r="B4032" s="102">
        <v>6.51</v>
      </c>
    </row>
    <row r="4033" spans="1:2">
      <c r="A4033" s="103">
        <v>34857</v>
      </c>
      <c r="B4033" s="102">
        <v>6.53</v>
      </c>
    </row>
    <row r="4034" spans="1:2">
      <c r="A4034" s="103">
        <v>34858</v>
      </c>
      <c r="B4034" s="102">
        <v>6.57</v>
      </c>
    </row>
    <row r="4035" spans="1:2">
      <c r="A4035" s="103">
        <v>34859</v>
      </c>
      <c r="B4035" s="102">
        <v>6.72</v>
      </c>
    </row>
    <row r="4036" spans="1:2">
      <c r="A4036" s="103">
        <v>34862</v>
      </c>
      <c r="B4036" s="102">
        <v>6.71</v>
      </c>
    </row>
    <row r="4037" spans="1:2">
      <c r="A4037" s="103">
        <v>34863</v>
      </c>
      <c r="B4037" s="102">
        <v>6.56</v>
      </c>
    </row>
    <row r="4038" spans="1:2">
      <c r="A4038" s="103">
        <v>34864</v>
      </c>
      <c r="B4038" s="102">
        <v>6.57</v>
      </c>
    </row>
    <row r="4039" spans="1:2">
      <c r="A4039" s="103">
        <v>34865</v>
      </c>
      <c r="B4039" s="102">
        <v>6.61</v>
      </c>
    </row>
    <row r="4040" spans="1:2">
      <c r="A4040" s="103">
        <v>34866</v>
      </c>
      <c r="B4040" s="102">
        <v>6.62</v>
      </c>
    </row>
    <row r="4041" spans="1:2">
      <c r="A4041" s="103">
        <v>34869</v>
      </c>
      <c r="B4041" s="102">
        <v>6.56</v>
      </c>
    </row>
    <row r="4042" spans="1:2">
      <c r="A4042" s="103">
        <v>34870</v>
      </c>
      <c r="B4042" s="102">
        <v>6.57</v>
      </c>
    </row>
    <row r="4043" spans="1:2">
      <c r="A4043" s="103">
        <v>34871</v>
      </c>
      <c r="B4043" s="102">
        <v>6.55</v>
      </c>
    </row>
    <row r="4044" spans="1:2">
      <c r="A4044" s="103">
        <v>34872</v>
      </c>
      <c r="B4044" s="102">
        <v>6.48</v>
      </c>
    </row>
    <row r="4045" spans="1:2">
      <c r="A4045" s="103">
        <v>34873</v>
      </c>
      <c r="B4045" s="102">
        <v>6.51</v>
      </c>
    </row>
    <row r="4046" spans="1:2">
      <c r="A4046" s="103">
        <v>34876</v>
      </c>
      <c r="B4046" s="102">
        <v>6.54</v>
      </c>
    </row>
    <row r="4047" spans="1:2">
      <c r="A4047" s="103">
        <v>34877</v>
      </c>
      <c r="B4047" s="102">
        <v>6.56</v>
      </c>
    </row>
    <row r="4048" spans="1:2">
      <c r="A4048" s="103">
        <v>34878</v>
      </c>
      <c r="B4048" s="102">
        <v>6.52</v>
      </c>
    </row>
    <row r="4049" spans="1:2">
      <c r="A4049" s="103">
        <v>34879</v>
      </c>
      <c r="B4049" s="102">
        <v>6.65</v>
      </c>
    </row>
    <row r="4050" spans="1:2">
      <c r="A4050" s="103">
        <v>34880</v>
      </c>
      <c r="B4050" s="102">
        <v>6.63</v>
      </c>
    </row>
    <row r="4051" spans="1:2">
      <c r="A4051" s="103">
        <v>34883</v>
      </c>
      <c r="B4051" s="102">
        <v>6.63</v>
      </c>
    </row>
    <row r="4052" spans="1:2">
      <c r="A4052" s="103">
        <v>34884</v>
      </c>
      <c r="B4052" s="102" t="e">
        <f>NA()</f>
        <v>#N/A</v>
      </c>
    </row>
    <row r="4053" spans="1:2">
      <c r="A4053" s="103">
        <v>34885</v>
      </c>
      <c r="B4053" s="102">
        <v>6.61</v>
      </c>
    </row>
    <row r="4054" spans="1:2">
      <c r="A4054" s="103">
        <v>34886</v>
      </c>
      <c r="B4054" s="102">
        <v>6.51</v>
      </c>
    </row>
    <row r="4055" spans="1:2">
      <c r="A4055" s="103">
        <v>34887</v>
      </c>
      <c r="B4055" s="102">
        <v>6.52</v>
      </c>
    </row>
    <row r="4056" spans="1:2">
      <c r="A4056" s="103">
        <v>34890</v>
      </c>
      <c r="B4056" s="102">
        <v>6.51</v>
      </c>
    </row>
    <row r="4057" spans="1:2">
      <c r="A4057" s="103">
        <v>34891</v>
      </c>
      <c r="B4057" s="102">
        <v>6.57</v>
      </c>
    </row>
    <row r="4058" spans="1:2">
      <c r="A4058" s="103">
        <v>34892</v>
      </c>
      <c r="B4058" s="102">
        <v>6.55</v>
      </c>
    </row>
    <row r="4059" spans="1:2">
      <c r="A4059" s="103">
        <v>34893</v>
      </c>
      <c r="B4059" s="102">
        <v>6.55</v>
      </c>
    </row>
    <row r="4060" spans="1:2">
      <c r="A4060" s="103">
        <v>34894</v>
      </c>
      <c r="B4060" s="102">
        <v>6.6</v>
      </c>
    </row>
    <row r="4061" spans="1:2">
      <c r="A4061" s="103">
        <v>34897</v>
      </c>
      <c r="B4061" s="102">
        <v>6.67</v>
      </c>
    </row>
    <row r="4062" spans="1:2">
      <c r="A4062" s="103">
        <v>34898</v>
      </c>
      <c r="B4062" s="102">
        <v>6.73</v>
      </c>
    </row>
    <row r="4063" spans="1:2">
      <c r="A4063" s="103">
        <v>34899</v>
      </c>
      <c r="B4063" s="102">
        <v>6.89</v>
      </c>
    </row>
    <row r="4064" spans="1:2">
      <c r="A4064" s="103">
        <v>34900</v>
      </c>
      <c r="B4064" s="102">
        <v>6.87</v>
      </c>
    </row>
    <row r="4065" spans="1:2">
      <c r="A4065" s="103">
        <v>34901</v>
      </c>
      <c r="B4065" s="102">
        <v>6.96</v>
      </c>
    </row>
    <row r="4066" spans="1:2">
      <c r="A4066" s="103">
        <v>34904</v>
      </c>
      <c r="B4066" s="102">
        <v>6.9</v>
      </c>
    </row>
    <row r="4067" spans="1:2">
      <c r="A4067" s="103">
        <v>34905</v>
      </c>
      <c r="B4067" s="102">
        <v>6.84</v>
      </c>
    </row>
    <row r="4068" spans="1:2">
      <c r="A4068" s="103">
        <v>34906</v>
      </c>
      <c r="B4068" s="102">
        <v>6.9</v>
      </c>
    </row>
    <row r="4069" spans="1:2">
      <c r="A4069" s="103">
        <v>34907</v>
      </c>
      <c r="B4069" s="102">
        <v>6.84</v>
      </c>
    </row>
    <row r="4070" spans="1:2">
      <c r="A4070" s="103">
        <v>34908</v>
      </c>
      <c r="B4070" s="102">
        <v>6.91</v>
      </c>
    </row>
    <row r="4071" spans="1:2">
      <c r="A4071" s="103">
        <v>34911</v>
      </c>
      <c r="B4071" s="102">
        <v>6.86</v>
      </c>
    </row>
    <row r="4072" spans="1:2">
      <c r="A4072" s="103">
        <v>34912</v>
      </c>
      <c r="B4072" s="102">
        <v>6.92</v>
      </c>
    </row>
    <row r="4073" spans="1:2">
      <c r="A4073" s="103">
        <v>34913</v>
      </c>
      <c r="B4073" s="102">
        <v>6.86</v>
      </c>
    </row>
    <row r="4074" spans="1:2">
      <c r="A4074" s="103">
        <v>34914</v>
      </c>
      <c r="B4074" s="102">
        <v>6.93</v>
      </c>
    </row>
    <row r="4075" spans="1:2">
      <c r="A4075" s="103">
        <v>34915</v>
      </c>
      <c r="B4075" s="102">
        <v>6.9</v>
      </c>
    </row>
    <row r="4076" spans="1:2">
      <c r="A4076" s="103">
        <v>34918</v>
      </c>
      <c r="B4076" s="102">
        <v>6.89</v>
      </c>
    </row>
    <row r="4077" spans="1:2">
      <c r="A4077" s="103">
        <v>34919</v>
      </c>
      <c r="B4077" s="102">
        <v>6.89</v>
      </c>
    </row>
    <row r="4078" spans="1:2">
      <c r="A4078" s="103">
        <v>34920</v>
      </c>
      <c r="B4078" s="102">
        <v>6.93</v>
      </c>
    </row>
    <row r="4079" spans="1:2">
      <c r="A4079" s="103">
        <v>34921</v>
      </c>
      <c r="B4079" s="102">
        <v>6.9</v>
      </c>
    </row>
    <row r="4080" spans="1:2">
      <c r="A4080" s="103">
        <v>34922</v>
      </c>
      <c r="B4080" s="102">
        <v>6.98</v>
      </c>
    </row>
    <row r="4081" spans="1:2">
      <c r="A4081" s="103">
        <v>34925</v>
      </c>
      <c r="B4081" s="102">
        <v>6.96</v>
      </c>
    </row>
    <row r="4082" spans="1:2">
      <c r="A4082" s="103">
        <v>34926</v>
      </c>
      <c r="B4082" s="102">
        <v>6.92</v>
      </c>
    </row>
    <row r="4083" spans="1:2">
      <c r="A4083" s="103">
        <v>34927</v>
      </c>
      <c r="B4083" s="102">
        <v>6.89</v>
      </c>
    </row>
    <row r="4084" spans="1:2">
      <c r="A4084" s="103">
        <v>34928</v>
      </c>
      <c r="B4084" s="102">
        <v>6.9</v>
      </c>
    </row>
    <row r="4085" spans="1:2">
      <c r="A4085" s="103">
        <v>34929</v>
      </c>
      <c r="B4085" s="102">
        <v>6.91</v>
      </c>
    </row>
    <row r="4086" spans="1:2">
      <c r="A4086" s="103">
        <v>34932</v>
      </c>
      <c r="B4086" s="102">
        <v>6.87</v>
      </c>
    </row>
    <row r="4087" spans="1:2">
      <c r="A4087" s="103">
        <v>34933</v>
      </c>
      <c r="B4087" s="102">
        <v>6.89</v>
      </c>
    </row>
    <row r="4088" spans="1:2">
      <c r="A4088" s="103">
        <v>34934</v>
      </c>
      <c r="B4088" s="102">
        <v>6.92</v>
      </c>
    </row>
    <row r="4089" spans="1:2">
      <c r="A4089" s="103">
        <v>34935</v>
      </c>
      <c r="B4089" s="102">
        <v>6.84</v>
      </c>
    </row>
    <row r="4090" spans="1:2">
      <c r="A4090" s="103">
        <v>34936</v>
      </c>
      <c r="B4090" s="102">
        <v>6.72</v>
      </c>
    </row>
    <row r="4091" spans="1:2">
      <c r="A4091" s="103">
        <v>34939</v>
      </c>
      <c r="B4091" s="102">
        <v>6.7</v>
      </c>
    </row>
    <row r="4092" spans="1:2">
      <c r="A4092" s="103">
        <v>34940</v>
      </c>
      <c r="B4092" s="102">
        <v>6.72</v>
      </c>
    </row>
    <row r="4093" spans="1:2">
      <c r="A4093" s="103">
        <v>34941</v>
      </c>
      <c r="B4093" s="102">
        <v>6.7</v>
      </c>
    </row>
    <row r="4094" spans="1:2">
      <c r="A4094" s="103">
        <v>34942</v>
      </c>
      <c r="B4094" s="102">
        <v>6.65</v>
      </c>
    </row>
    <row r="4095" spans="1:2">
      <c r="A4095" s="103">
        <v>34943</v>
      </c>
      <c r="B4095" s="102">
        <v>6.61</v>
      </c>
    </row>
    <row r="4096" spans="1:2">
      <c r="A4096" s="103">
        <v>34946</v>
      </c>
      <c r="B4096" s="102" t="e">
        <f>NA()</f>
        <v>#N/A</v>
      </c>
    </row>
    <row r="4097" spans="1:2">
      <c r="A4097" s="103">
        <v>34947</v>
      </c>
      <c r="B4097" s="102">
        <v>6.57</v>
      </c>
    </row>
    <row r="4098" spans="1:2">
      <c r="A4098" s="103">
        <v>34948</v>
      </c>
      <c r="B4098" s="102">
        <v>6.57</v>
      </c>
    </row>
    <row r="4099" spans="1:2">
      <c r="A4099" s="103">
        <v>34949</v>
      </c>
      <c r="B4099" s="102">
        <v>6.6</v>
      </c>
    </row>
    <row r="4100" spans="1:2">
      <c r="A4100" s="103">
        <v>34950</v>
      </c>
      <c r="B4100" s="102">
        <v>6.6</v>
      </c>
    </row>
    <row r="4101" spans="1:2">
      <c r="A4101" s="103">
        <v>34953</v>
      </c>
      <c r="B4101" s="102">
        <v>6.6</v>
      </c>
    </row>
    <row r="4102" spans="1:2">
      <c r="A4102" s="103">
        <v>34954</v>
      </c>
      <c r="B4102" s="102">
        <v>6.51</v>
      </c>
    </row>
    <row r="4103" spans="1:2">
      <c r="A4103" s="103">
        <v>34955</v>
      </c>
      <c r="B4103" s="102">
        <v>6.52</v>
      </c>
    </row>
    <row r="4104" spans="1:2">
      <c r="A4104" s="103">
        <v>34956</v>
      </c>
      <c r="B4104" s="102">
        <v>6.45</v>
      </c>
    </row>
    <row r="4105" spans="1:2">
      <c r="A4105" s="103">
        <v>34957</v>
      </c>
      <c r="B4105" s="102">
        <v>6.47</v>
      </c>
    </row>
    <row r="4106" spans="1:2">
      <c r="A4106" s="103">
        <v>34960</v>
      </c>
      <c r="B4106" s="102">
        <v>6.53</v>
      </c>
    </row>
    <row r="4107" spans="1:2">
      <c r="A4107" s="103">
        <v>34961</v>
      </c>
      <c r="B4107" s="102">
        <v>6.49</v>
      </c>
    </row>
    <row r="4108" spans="1:2">
      <c r="A4108" s="103">
        <v>34962</v>
      </c>
      <c r="B4108" s="102">
        <v>6.46</v>
      </c>
    </row>
    <row r="4109" spans="1:2">
      <c r="A4109" s="103">
        <v>34963</v>
      </c>
      <c r="B4109" s="102">
        <v>6.56</v>
      </c>
    </row>
    <row r="4110" spans="1:2">
      <c r="A4110" s="103">
        <v>34964</v>
      </c>
      <c r="B4110" s="102">
        <v>6.59</v>
      </c>
    </row>
    <row r="4111" spans="1:2">
      <c r="A4111" s="103">
        <v>34967</v>
      </c>
      <c r="B4111" s="102">
        <v>6.58</v>
      </c>
    </row>
    <row r="4112" spans="1:2">
      <c r="A4112" s="103">
        <v>34968</v>
      </c>
      <c r="B4112" s="102">
        <v>6.58</v>
      </c>
    </row>
    <row r="4113" spans="1:2">
      <c r="A4113" s="103">
        <v>34969</v>
      </c>
      <c r="B4113" s="102">
        <v>6.61</v>
      </c>
    </row>
    <row r="4114" spans="1:2">
      <c r="A4114" s="103">
        <v>34970</v>
      </c>
      <c r="B4114" s="102">
        <v>6.59</v>
      </c>
    </row>
    <row r="4115" spans="1:2">
      <c r="A4115" s="103">
        <v>34971</v>
      </c>
      <c r="B4115" s="102">
        <v>6.49</v>
      </c>
    </row>
    <row r="4116" spans="1:2">
      <c r="A4116" s="103">
        <v>34974</v>
      </c>
      <c r="B4116" s="102">
        <v>6.48</v>
      </c>
    </row>
    <row r="4117" spans="1:2">
      <c r="A4117" s="103">
        <v>34975</v>
      </c>
      <c r="B4117" s="102">
        <v>6.46</v>
      </c>
    </row>
    <row r="4118" spans="1:2">
      <c r="A4118" s="103">
        <v>34976</v>
      </c>
      <c r="B4118" s="102">
        <v>6.44</v>
      </c>
    </row>
    <row r="4119" spans="1:2">
      <c r="A4119" s="103">
        <v>34977</v>
      </c>
      <c r="B4119" s="102">
        <v>6.43</v>
      </c>
    </row>
    <row r="4120" spans="1:2">
      <c r="A4120" s="103">
        <v>34978</v>
      </c>
      <c r="B4120" s="102">
        <v>6.43</v>
      </c>
    </row>
    <row r="4121" spans="1:2">
      <c r="A4121" s="103">
        <v>34981</v>
      </c>
      <c r="B4121" s="102" t="e">
        <f>NA()</f>
        <v>#N/A</v>
      </c>
    </row>
    <row r="4122" spans="1:2">
      <c r="A4122" s="103">
        <v>34982</v>
      </c>
      <c r="B4122" s="102">
        <v>6.43</v>
      </c>
    </row>
    <row r="4123" spans="1:2">
      <c r="A4123" s="103">
        <v>34983</v>
      </c>
      <c r="B4123" s="102">
        <v>6.44</v>
      </c>
    </row>
    <row r="4124" spans="1:2">
      <c r="A4124" s="103">
        <v>34984</v>
      </c>
      <c r="B4124" s="102">
        <v>6.41</v>
      </c>
    </row>
    <row r="4125" spans="1:2">
      <c r="A4125" s="103">
        <v>34985</v>
      </c>
      <c r="B4125" s="102">
        <v>6.3</v>
      </c>
    </row>
    <row r="4126" spans="1:2">
      <c r="A4126" s="103">
        <v>34988</v>
      </c>
      <c r="B4126" s="102">
        <v>6.32</v>
      </c>
    </row>
    <row r="4127" spans="1:2">
      <c r="A4127" s="103">
        <v>34989</v>
      </c>
      <c r="B4127" s="102">
        <v>6.3</v>
      </c>
    </row>
    <row r="4128" spans="1:2">
      <c r="A4128" s="103">
        <v>34990</v>
      </c>
      <c r="B4128" s="102">
        <v>6.32</v>
      </c>
    </row>
    <row r="4129" spans="1:2">
      <c r="A4129" s="103">
        <v>34991</v>
      </c>
      <c r="B4129" s="102">
        <v>6.31</v>
      </c>
    </row>
    <row r="4130" spans="1:2">
      <c r="A4130" s="103">
        <v>34992</v>
      </c>
      <c r="B4130" s="102">
        <v>6.35</v>
      </c>
    </row>
    <row r="4131" spans="1:2">
      <c r="A4131" s="103">
        <v>34995</v>
      </c>
      <c r="B4131" s="102">
        <v>6.38</v>
      </c>
    </row>
    <row r="4132" spans="1:2">
      <c r="A4132" s="103">
        <v>34996</v>
      </c>
      <c r="B4132" s="102">
        <v>6.33</v>
      </c>
    </row>
    <row r="4133" spans="1:2">
      <c r="A4133" s="103">
        <v>34997</v>
      </c>
      <c r="B4133" s="102">
        <v>6.32</v>
      </c>
    </row>
    <row r="4134" spans="1:2">
      <c r="A4134" s="103">
        <v>34998</v>
      </c>
      <c r="B4134" s="102">
        <v>6.38</v>
      </c>
    </row>
    <row r="4135" spans="1:2">
      <c r="A4135" s="103">
        <v>34999</v>
      </c>
      <c r="B4135" s="102">
        <v>6.35</v>
      </c>
    </row>
    <row r="4136" spans="1:2">
      <c r="A4136" s="103">
        <v>35002</v>
      </c>
      <c r="B4136" s="102">
        <v>6.35</v>
      </c>
    </row>
    <row r="4137" spans="1:2">
      <c r="A4137" s="103">
        <v>35003</v>
      </c>
      <c r="B4137" s="102">
        <v>6.34</v>
      </c>
    </row>
    <row r="4138" spans="1:2">
      <c r="A4138" s="103">
        <v>35004</v>
      </c>
      <c r="B4138" s="102">
        <v>6.29</v>
      </c>
    </row>
    <row r="4139" spans="1:2">
      <c r="A4139" s="103">
        <v>35005</v>
      </c>
      <c r="B4139" s="102">
        <v>6.25</v>
      </c>
    </row>
    <row r="4140" spans="1:2">
      <c r="A4140" s="103">
        <v>35006</v>
      </c>
      <c r="B4140" s="102">
        <v>6.28</v>
      </c>
    </row>
    <row r="4141" spans="1:2">
      <c r="A4141" s="103">
        <v>35009</v>
      </c>
      <c r="B4141" s="102">
        <v>6.29</v>
      </c>
    </row>
    <row r="4142" spans="1:2">
      <c r="A4142" s="103">
        <v>35010</v>
      </c>
      <c r="B4142" s="102">
        <v>6.31</v>
      </c>
    </row>
    <row r="4143" spans="1:2">
      <c r="A4143" s="103">
        <v>35011</v>
      </c>
      <c r="B4143" s="102">
        <v>6.25</v>
      </c>
    </row>
    <row r="4144" spans="1:2">
      <c r="A4144" s="103">
        <v>35012</v>
      </c>
      <c r="B4144" s="102">
        <v>6.29</v>
      </c>
    </row>
    <row r="4145" spans="1:2">
      <c r="A4145" s="103">
        <v>35013</v>
      </c>
      <c r="B4145" s="102">
        <v>6.33</v>
      </c>
    </row>
    <row r="4146" spans="1:2">
      <c r="A4146" s="103">
        <v>35016</v>
      </c>
      <c r="B4146" s="102">
        <v>6.28</v>
      </c>
    </row>
    <row r="4147" spans="1:2">
      <c r="A4147" s="103">
        <v>35017</v>
      </c>
      <c r="B4147" s="102">
        <v>6.3</v>
      </c>
    </row>
    <row r="4148" spans="1:2">
      <c r="A4148" s="103">
        <v>35018</v>
      </c>
      <c r="B4148" s="102">
        <v>6.3</v>
      </c>
    </row>
    <row r="4149" spans="1:2">
      <c r="A4149" s="103">
        <v>35019</v>
      </c>
      <c r="B4149" s="102">
        <v>6.24</v>
      </c>
    </row>
    <row r="4150" spans="1:2">
      <c r="A4150" s="103">
        <v>35020</v>
      </c>
      <c r="B4150" s="102">
        <v>6.23</v>
      </c>
    </row>
    <row r="4151" spans="1:2">
      <c r="A4151" s="103">
        <v>35023</v>
      </c>
      <c r="B4151" s="102">
        <v>6.25</v>
      </c>
    </row>
    <row r="4152" spans="1:2">
      <c r="A4152" s="103">
        <v>35024</v>
      </c>
      <c r="B4152" s="102">
        <v>6.27</v>
      </c>
    </row>
    <row r="4153" spans="1:2">
      <c r="A4153" s="103">
        <v>35025</v>
      </c>
      <c r="B4153" s="102">
        <v>6.28</v>
      </c>
    </row>
    <row r="4154" spans="1:2">
      <c r="A4154" s="103">
        <v>35026</v>
      </c>
      <c r="B4154" s="102" t="e">
        <f>NA()</f>
        <v>#N/A</v>
      </c>
    </row>
    <row r="4155" spans="1:2">
      <c r="A4155" s="103">
        <v>35027</v>
      </c>
      <c r="B4155" s="102">
        <v>6.25</v>
      </c>
    </row>
    <row r="4156" spans="1:2">
      <c r="A4156" s="103">
        <v>35030</v>
      </c>
      <c r="B4156" s="102">
        <v>6.23</v>
      </c>
    </row>
    <row r="4157" spans="1:2">
      <c r="A4157" s="103">
        <v>35031</v>
      </c>
      <c r="B4157" s="102">
        <v>6.24</v>
      </c>
    </row>
    <row r="4158" spans="1:2">
      <c r="A4158" s="103">
        <v>35032</v>
      </c>
      <c r="B4158" s="102">
        <v>6.22</v>
      </c>
    </row>
    <row r="4159" spans="1:2">
      <c r="A4159" s="103">
        <v>35033</v>
      </c>
      <c r="B4159" s="102">
        <v>6.14</v>
      </c>
    </row>
    <row r="4160" spans="1:2">
      <c r="A4160" s="103">
        <v>35034</v>
      </c>
      <c r="B4160" s="102">
        <v>6.1</v>
      </c>
    </row>
    <row r="4161" spans="1:2">
      <c r="A4161" s="103">
        <v>35037</v>
      </c>
      <c r="B4161" s="102">
        <v>6.01</v>
      </c>
    </row>
    <row r="4162" spans="1:2">
      <c r="A4162" s="103">
        <v>35038</v>
      </c>
      <c r="B4162" s="102">
        <v>6.04</v>
      </c>
    </row>
    <row r="4163" spans="1:2">
      <c r="A4163" s="103">
        <v>35039</v>
      </c>
      <c r="B4163" s="102">
        <v>6.03</v>
      </c>
    </row>
    <row r="4164" spans="1:2">
      <c r="A4164" s="103">
        <v>35040</v>
      </c>
      <c r="B4164" s="102">
        <v>6.07</v>
      </c>
    </row>
    <row r="4165" spans="1:2">
      <c r="A4165" s="103">
        <v>35041</v>
      </c>
      <c r="B4165" s="102">
        <v>6.06</v>
      </c>
    </row>
    <row r="4166" spans="1:2">
      <c r="A4166" s="103">
        <v>35044</v>
      </c>
      <c r="B4166" s="102">
        <v>6.04</v>
      </c>
    </row>
    <row r="4167" spans="1:2">
      <c r="A4167" s="103">
        <v>35045</v>
      </c>
      <c r="B4167" s="102">
        <v>6.05</v>
      </c>
    </row>
    <row r="4168" spans="1:2">
      <c r="A4168" s="103">
        <v>35046</v>
      </c>
      <c r="B4168" s="102">
        <v>6.07</v>
      </c>
    </row>
    <row r="4169" spans="1:2">
      <c r="A4169" s="103">
        <v>35047</v>
      </c>
      <c r="B4169" s="102">
        <v>6.08</v>
      </c>
    </row>
    <row r="4170" spans="1:2">
      <c r="A4170" s="103">
        <v>35048</v>
      </c>
      <c r="B4170" s="102">
        <v>6.09</v>
      </c>
    </row>
    <row r="4171" spans="1:2">
      <c r="A4171" s="103">
        <v>35051</v>
      </c>
      <c r="B4171" s="102">
        <v>6.2</v>
      </c>
    </row>
    <row r="4172" spans="1:2">
      <c r="A4172" s="103">
        <v>35052</v>
      </c>
      <c r="B4172" s="102">
        <v>6.14</v>
      </c>
    </row>
    <row r="4173" spans="1:2">
      <c r="A4173" s="103">
        <v>35053</v>
      </c>
      <c r="B4173" s="102">
        <v>6.11</v>
      </c>
    </row>
    <row r="4174" spans="1:2">
      <c r="A4174" s="103">
        <v>35054</v>
      </c>
      <c r="B4174" s="102">
        <v>6.11</v>
      </c>
    </row>
    <row r="4175" spans="1:2">
      <c r="A4175" s="103">
        <v>35055</v>
      </c>
      <c r="B4175" s="102">
        <v>6.06</v>
      </c>
    </row>
    <row r="4176" spans="1:2">
      <c r="A4176" s="103">
        <v>35058</v>
      </c>
      <c r="B4176" s="102" t="e">
        <f>NA()</f>
        <v>#N/A</v>
      </c>
    </row>
    <row r="4177" spans="1:2">
      <c r="A4177" s="103">
        <v>35059</v>
      </c>
      <c r="B4177" s="102">
        <v>6.04</v>
      </c>
    </row>
    <row r="4178" spans="1:2">
      <c r="A4178" s="103">
        <v>35060</v>
      </c>
      <c r="B4178" s="102">
        <v>6.01</v>
      </c>
    </row>
    <row r="4179" spans="1:2">
      <c r="A4179" s="103">
        <v>35061</v>
      </c>
      <c r="B4179" s="102">
        <v>5.98</v>
      </c>
    </row>
    <row r="4180" spans="1:2">
      <c r="A4180" s="103">
        <v>35062</v>
      </c>
      <c r="B4180" s="102">
        <v>5.96</v>
      </c>
    </row>
    <row r="4181" spans="1:2">
      <c r="A4181" s="103">
        <v>35065</v>
      </c>
      <c r="B4181" s="102" t="e">
        <f>NA()</f>
        <v>#N/A</v>
      </c>
    </row>
    <row r="4182" spans="1:2">
      <c r="A4182" s="103">
        <v>35066</v>
      </c>
      <c r="B4182" s="102">
        <v>5.97</v>
      </c>
    </row>
    <row r="4183" spans="1:2">
      <c r="A4183" s="103">
        <v>35067</v>
      </c>
      <c r="B4183" s="102">
        <v>5.96</v>
      </c>
    </row>
    <row r="4184" spans="1:2">
      <c r="A4184" s="103">
        <v>35068</v>
      </c>
      <c r="B4184" s="102">
        <v>6.03</v>
      </c>
    </row>
    <row r="4185" spans="1:2">
      <c r="A4185" s="103">
        <v>35069</v>
      </c>
      <c r="B4185" s="102">
        <v>6.05</v>
      </c>
    </row>
    <row r="4186" spans="1:2">
      <c r="A4186" s="103">
        <v>35072</v>
      </c>
      <c r="B4186" s="102">
        <v>6.04</v>
      </c>
    </row>
    <row r="4187" spans="1:2">
      <c r="A4187" s="103">
        <v>35073</v>
      </c>
      <c r="B4187" s="102">
        <v>6.06</v>
      </c>
    </row>
    <row r="4188" spans="1:2">
      <c r="A4188" s="103">
        <v>35074</v>
      </c>
      <c r="B4188" s="102">
        <v>6.16</v>
      </c>
    </row>
    <row r="4189" spans="1:2">
      <c r="A4189" s="103">
        <v>35075</v>
      </c>
      <c r="B4189" s="102">
        <v>6.16</v>
      </c>
    </row>
    <row r="4190" spans="1:2">
      <c r="A4190" s="103">
        <v>35076</v>
      </c>
      <c r="B4190" s="102">
        <v>6.16</v>
      </c>
    </row>
    <row r="4191" spans="1:2">
      <c r="A4191" s="103">
        <v>35079</v>
      </c>
      <c r="B4191" s="102" t="e">
        <f>NA()</f>
        <v>#N/A</v>
      </c>
    </row>
    <row r="4192" spans="1:2">
      <c r="A4192" s="103">
        <v>35080</v>
      </c>
      <c r="B4192" s="102">
        <v>6.09</v>
      </c>
    </row>
    <row r="4193" spans="1:2">
      <c r="A4193" s="103">
        <v>35081</v>
      </c>
      <c r="B4193" s="102">
        <v>6</v>
      </c>
    </row>
    <row r="4194" spans="1:2">
      <c r="A4194" s="103">
        <v>35082</v>
      </c>
      <c r="B4194" s="102">
        <v>5.98</v>
      </c>
    </row>
    <row r="4195" spans="1:2">
      <c r="A4195" s="103">
        <v>35083</v>
      </c>
      <c r="B4195" s="102">
        <v>5.97</v>
      </c>
    </row>
    <row r="4196" spans="1:2">
      <c r="A4196" s="103">
        <v>35086</v>
      </c>
      <c r="B4196" s="102">
        <v>6.04</v>
      </c>
    </row>
    <row r="4197" spans="1:2">
      <c r="A4197" s="103">
        <v>35087</v>
      </c>
      <c r="B4197" s="102">
        <v>6.09</v>
      </c>
    </row>
    <row r="4198" spans="1:2">
      <c r="A4198" s="103">
        <v>35088</v>
      </c>
      <c r="B4198" s="102">
        <v>6.02</v>
      </c>
    </row>
    <row r="4199" spans="1:2">
      <c r="A4199" s="103">
        <v>35089</v>
      </c>
      <c r="B4199" s="102">
        <v>6.11</v>
      </c>
    </row>
    <row r="4200" spans="1:2">
      <c r="A4200" s="103">
        <v>35090</v>
      </c>
      <c r="B4200" s="102">
        <v>6.04</v>
      </c>
    </row>
    <row r="4201" spans="1:2">
      <c r="A4201" s="103">
        <v>35093</v>
      </c>
      <c r="B4201" s="102">
        <v>6.09</v>
      </c>
    </row>
    <row r="4202" spans="1:2">
      <c r="A4202" s="103">
        <v>35094</v>
      </c>
      <c r="B4202" s="102">
        <v>6.04</v>
      </c>
    </row>
    <row r="4203" spans="1:2">
      <c r="A4203" s="103">
        <v>35095</v>
      </c>
      <c r="B4203" s="102">
        <v>6.03</v>
      </c>
    </row>
    <row r="4204" spans="1:2">
      <c r="A4204" s="103">
        <v>35096</v>
      </c>
      <c r="B4204" s="102">
        <v>6.08</v>
      </c>
    </row>
    <row r="4205" spans="1:2">
      <c r="A4205" s="103">
        <v>35097</v>
      </c>
      <c r="B4205" s="102">
        <v>6.15</v>
      </c>
    </row>
    <row r="4206" spans="1:2">
      <c r="A4206" s="103">
        <v>35100</v>
      </c>
      <c r="B4206" s="102">
        <v>6.15</v>
      </c>
    </row>
    <row r="4207" spans="1:2">
      <c r="A4207" s="103">
        <v>35101</v>
      </c>
      <c r="B4207" s="102">
        <v>6.14</v>
      </c>
    </row>
    <row r="4208" spans="1:2">
      <c r="A4208" s="103">
        <v>35102</v>
      </c>
      <c r="B4208" s="102">
        <v>6.15</v>
      </c>
    </row>
    <row r="4209" spans="1:2">
      <c r="A4209" s="103">
        <v>35103</v>
      </c>
      <c r="B4209" s="102">
        <v>6.09</v>
      </c>
    </row>
    <row r="4210" spans="1:2">
      <c r="A4210" s="103">
        <v>35104</v>
      </c>
      <c r="B4210" s="102">
        <v>6.11</v>
      </c>
    </row>
    <row r="4211" spans="1:2">
      <c r="A4211" s="103">
        <v>35107</v>
      </c>
      <c r="B4211" s="102">
        <v>6.05</v>
      </c>
    </row>
    <row r="4212" spans="1:2">
      <c r="A4212" s="103">
        <v>35108</v>
      </c>
      <c r="B4212" s="102">
        <v>6.02</v>
      </c>
    </row>
    <row r="4213" spans="1:2">
      <c r="A4213" s="103">
        <v>35109</v>
      </c>
      <c r="B4213" s="102">
        <v>6.07</v>
      </c>
    </row>
    <row r="4214" spans="1:2">
      <c r="A4214" s="103">
        <v>35110</v>
      </c>
      <c r="B4214" s="102">
        <v>6.16</v>
      </c>
    </row>
    <row r="4215" spans="1:2">
      <c r="A4215" s="103">
        <v>35111</v>
      </c>
      <c r="B4215" s="102">
        <v>6.23</v>
      </c>
    </row>
    <row r="4216" spans="1:2">
      <c r="A4216" s="103">
        <v>35114</v>
      </c>
      <c r="B4216" s="102" t="e">
        <f>NA()</f>
        <v>#N/A</v>
      </c>
    </row>
    <row r="4217" spans="1:2">
      <c r="A4217" s="103">
        <v>35115</v>
      </c>
      <c r="B4217" s="102">
        <v>6.39</v>
      </c>
    </row>
    <row r="4218" spans="1:2">
      <c r="A4218" s="103">
        <v>35116</v>
      </c>
      <c r="B4218" s="102">
        <v>6.39</v>
      </c>
    </row>
    <row r="4219" spans="1:2">
      <c r="A4219" s="103">
        <v>35117</v>
      </c>
      <c r="B4219" s="102">
        <v>6.36</v>
      </c>
    </row>
    <row r="4220" spans="1:2">
      <c r="A4220" s="103">
        <v>35118</v>
      </c>
      <c r="B4220" s="102">
        <v>6.42</v>
      </c>
    </row>
    <row r="4221" spans="1:2">
      <c r="A4221" s="103">
        <v>35121</v>
      </c>
      <c r="B4221" s="102">
        <v>6.45</v>
      </c>
    </row>
    <row r="4222" spans="1:2">
      <c r="A4222" s="103">
        <v>35122</v>
      </c>
      <c r="B4222" s="102">
        <v>6.47</v>
      </c>
    </row>
    <row r="4223" spans="1:2">
      <c r="A4223" s="103">
        <v>35123</v>
      </c>
      <c r="B4223" s="102">
        <v>6.48</v>
      </c>
    </row>
    <row r="4224" spans="1:2">
      <c r="A4224" s="103">
        <v>35124</v>
      </c>
      <c r="B4224" s="102">
        <v>6.48</v>
      </c>
    </row>
    <row r="4225" spans="1:2">
      <c r="A4225" s="103">
        <v>35125</v>
      </c>
      <c r="B4225" s="102">
        <v>6.38</v>
      </c>
    </row>
    <row r="4226" spans="1:2">
      <c r="A4226" s="103">
        <v>35128</v>
      </c>
      <c r="B4226" s="102">
        <v>6.34</v>
      </c>
    </row>
    <row r="4227" spans="1:2">
      <c r="A4227" s="103">
        <v>35129</v>
      </c>
      <c r="B4227" s="102">
        <v>6.39</v>
      </c>
    </row>
    <row r="4228" spans="1:2">
      <c r="A4228" s="103">
        <v>35130</v>
      </c>
      <c r="B4228" s="102">
        <v>6.44</v>
      </c>
    </row>
    <row r="4229" spans="1:2">
      <c r="A4229" s="103">
        <v>35131</v>
      </c>
      <c r="B4229" s="102">
        <v>6.46</v>
      </c>
    </row>
    <row r="4230" spans="1:2">
      <c r="A4230" s="103">
        <v>35132</v>
      </c>
      <c r="B4230" s="102">
        <v>6.7</v>
      </c>
    </row>
    <row r="4231" spans="1:2">
      <c r="A4231" s="103">
        <v>35135</v>
      </c>
      <c r="B4231" s="102">
        <v>6.63</v>
      </c>
    </row>
    <row r="4232" spans="1:2">
      <c r="A4232" s="103">
        <v>35136</v>
      </c>
      <c r="B4232" s="102">
        <v>6.66</v>
      </c>
    </row>
    <row r="4233" spans="1:2">
      <c r="A4233" s="103">
        <v>35137</v>
      </c>
      <c r="B4233" s="102">
        <v>6.68</v>
      </c>
    </row>
    <row r="4234" spans="1:2">
      <c r="A4234" s="103">
        <v>35138</v>
      </c>
      <c r="B4234" s="102">
        <v>6.68</v>
      </c>
    </row>
    <row r="4235" spans="1:2">
      <c r="A4235" s="103">
        <v>35139</v>
      </c>
      <c r="B4235" s="102">
        <v>6.75</v>
      </c>
    </row>
    <row r="4236" spans="1:2">
      <c r="A4236" s="103">
        <v>35142</v>
      </c>
      <c r="B4236" s="102">
        <v>6.71</v>
      </c>
    </row>
    <row r="4237" spans="1:2">
      <c r="A4237" s="103">
        <v>35143</v>
      </c>
      <c r="B4237" s="102">
        <v>6.7</v>
      </c>
    </row>
    <row r="4238" spans="1:2">
      <c r="A4238" s="103">
        <v>35144</v>
      </c>
      <c r="B4238" s="102">
        <v>6.65</v>
      </c>
    </row>
    <row r="4239" spans="1:2">
      <c r="A4239" s="103">
        <v>35145</v>
      </c>
      <c r="B4239" s="102">
        <v>6.62</v>
      </c>
    </row>
    <row r="4240" spans="1:2">
      <c r="A4240" s="103">
        <v>35146</v>
      </c>
      <c r="B4240" s="102">
        <v>6.65</v>
      </c>
    </row>
    <row r="4241" spans="1:2">
      <c r="A4241" s="103">
        <v>35149</v>
      </c>
      <c r="B4241" s="102">
        <v>6.58</v>
      </c>
    </row>
    <row r="4242" spans="1:2">
      <c r="A4242" s="103">
        <v>35150</v>
      </c>
      <c r="B4242" s="102">
        <v>6.59</v>
      </c>
    </row>
    <row r="4243" spans="1:2">
      <c r="A4243" s="103">
        <v>35151</v>
      </c>
      <c r="B4243" s="102">
        <v>6.68</v>
      </c>
    </row>
    <row r="4244" spans="1:2">
      <c r="A4244" s="103">
        <v>35152</v>
      </c>
      <c r="B4244" s="102">
        <v>6.73</v>
      </c>
    </row>
    <row r="4245" spans="1:2">
      <c r="A4245" s="103">
        <v>35153</v>
      </c>
      <c r="B4245" s="102">
        <v>6.67</v>
      </c>
    </row>
    <row r="4246" spans="1:2">
      <c r="A4246" s="103">
        <v>35156</v>
      </c>
      <c r="B4246" s="102">
        <v>6.66</v>
      </c>
    </row>
    <row r="4247" spans="1:2">
      <c r="A4247" s="103">
        <v>35157</v>
      </c>
      <c r="B4247" s="102">
        <v>6.62</v>
      </c>
    </row>
    <row r="4248" spans="1:2">
      <c r="A4248" s="103">
        <v>35158</v>
      </c>
      <c r="B4248" s="102">
        <v>6.63</v>
      </c>
    </row>
    <row r="4249" spans="1:2">
      <c r="A4249" s="103">
        <v>35159</v>
      </c>
      <c r="B4249" s="102">
        <v>6.66</v>
      </c>
    </row>
    <row r="4250" spans="1:2">
      <c r="A4250" s="103">
        <v>35160</v>
      </c>
      <c r="B4250" s="102">
        <v>6.83</v>
      </c>
    </row>
    <row r="4251" spans="1:2">
      <c r="A4251" s="103">
        <v>35163</v>
      </c>
      <c r="B4251" s="102">
        <v>6.88</v>
      </c>
    </row>
    <row r="4252" spans="1:2">
      <c r="A4252" s="103">
        <v>35164</v>
      </c>
      <c r="B4252" s="102">
        <v>6.84</v>
      </c>
    </row>
    <row r="4253" spans="1:2">
      <c r="A4253" s="103">
        <v>35165</v>
      </c>
      <c r="B4253" s="102">
        <v>6.91</v>
      </c>
    </row>
    <row r="4254" spans="1:2">
      <c r="A4254" s="103">
        <v>35166</v>
      </c>
      <c r="B4254" s="102">
        <v>6.95</v>
      </c>
    </row>
    <row r="4255" spans="1:2">
      <c r="A4255" s="103">
        <v>35167</v>
      </c>
      <c r="B4255" s="102">
        <v>6.81</v>
      </c>
    </row>
    <row r="4256" spans="1:2">
      <c r="A4256" s="103">
        <v>35170</v>
      </c>
      <c r="B4256" s="102">
        <v>6.79</v>
      </c>
    </row>
    <row r="4257" spans="1:2">
      <c r="A4257" s="103">
        <v>35171</v>
      </c>
      <c r="B4257" s="102">
        <v>6.78</v>
      </c>
    </row>
    <row r="4258" spans="1:2">
      <c r="A4258" s="103">
        <v>35172</v>
      </c>
      <c r="B4258" s="102">
        <v>6.81</v>
      </c>
    </row>
    <row r="4259" spans="1:2">
      <c r="A4259" s="103">
        <v>35173</v>
      </c>
      <c r="B4259" s="102">
        <v>6.84</v>
      </c>
    </row>
    <row r="4260" spans="1:2">
      <c r="A4260" s="103">
        <v>35174</v>
      </c>
      <c r="B4260" s="102">
        <v>6.8</v>
      </c>
    </row>
    <row r="4261" spans="1:2">
      <c r="A4261" s="103">
        <v>35177</v>
      </c>
      <c r="B4261" s="102">
        <v>6.75</v>
      </c>
    </row>
    <row r="4262" spans="1:2">
      <c r="A4262" s="103">
        <v>35178</v>
      </c>
      <c r="B4262" s="102">
        <v>6.78</v>
      </c>
    </row>
    <row r="4263" spans="1:2">
      <c r="A4263" s="103">
        <v>35179</v>
      </c>
      <c r="B4263" s="102">
        <v>6.81</v>
      </c>
    </row>
    <row r="4264" spans="1:2">
      <c r="A4264" s="103">
        <v>35180</v>
      </c>
      <c r="B4264" s="102">
        <v>6.81</v>
      </c>
    </row>
    <row r="4265" spans="1:2">
      <c r="A4265" s="103">
        <v>35181</v>
      </c>
      <c r="B4265" s="102">
        <v>6.79</v>
      </c>
    </row>
    <row r="4266" spans="1:2">
      <c r="A4266" s="103">
        <v>35184</v>
      </c>
      <c r="B4266" s="102">
        <v>6.83</v>
      </c>
    </row>
    <row r="4267" spans="1:2">
      <c r="A4267" s="103">
        <v>35185</v>
      </c>
      <c r="B4267" s="102">
        <v>6.89</v>
      </c>
    </row>
    <row r="4268" spans="1:2">
      <c r="A4268" s="103">
        <v>35186</v>
      </c>
      <c r="B4268" s="102">
        <v>6.91</v>
      </c>
    </row>
    <row r="4269" spans="1:2">
      <c r="A4269" s="103">
        <v>35187</v>
      </c>
      <c r="B4269" s="102">
        <v>7.05</v>
      </c>
    </row>
    <row r="4270" spans="1:2">
      <c r="A4270" s="103">
        <v>35188</v>
      </c>
      <c r="B4270" s="102">
        <v>7.12</v>
      </c>
    </row>
    <row r="4271" spans="1:2">
      <c r="A4271" s="103">
        <v>35191</v>
      </c>
      <c r="B4271" s="102">
        <v>7.07</v>
      </c>
    </row>
    <row r="4272" spans="1:2">
      <c r="A4272" s="103">
        <v>35192</v>
      </c>
      <c r="B4272" s="102">
        <v>7.08</v>
      </c>
    </row>
    <row r="4273" spans="1:2">
      <c r="A4273" s="103">
        <v>35193</v>
      </c>
      <c r="B4273" s="102">
        <v>7</v>
      </c>
    </row>
    <row r="4274" spans="1:2">
      <c r="A4274" s="103">
        <v>35194</v>
      </c>
      <c r="B4274" s="102">
        <v>7.02</v>
      </c>
    </row>
    <row r="4275" spans="1:2">
      <c r="A4275" s="103">
        <v>35195</v>
      </c>
      <c r="B4275" s="102">
        <v>6.93</v>
      </c>
    </row>
    <row r="4276" spans="1:2">
      <c r="A4276" s="103">
        <v>35198</v>
      </c>
      <c r="B4276" s="102">
        <v>6.9</v>
      </c>
    </row>
    <row r="4277" spans="1:2">
      <c r="A4277" s="103">
        <v>35199</v>
      </c>
      <c r="B4277" s="102">
        <v>6.85</v>
      </c>
    </row>
    <row r="4278" spans="1:2">
      <c r="A4278" s="103">
        <v>35200</v>
      </c>
      <c r="B4278" s="102">
        <v>6.84</v>
      </c>
    </row>
    <row r="4279" spans="1:2">
      <c r="A4279" s="103">
        <v>35201</v>
      </c>
      <c r="B4279" s="102">
        <v>6.9</v>
      </c>
    </row>
    <row r="4280" spans="1:2">
      <c r="A4280" s="103">
        <v>35202</v>
      </c>
      <c r="B4280" s="102">
        <v>6.84</v>
      </c>
    </row>
    <row r="4281" spans="1:2">
      <c r="A4281" s="103">
        <v>35205</v>
      </c>
      <c r="B4281" s="102">
        <v>6.82</v>
      </c>
    </row>
    <row r="4282" spans="1:2">
      <c r="A4282" s="103">
        <v>35206</v>
      </c>
      <c r="B4282" s="102">
        <v>6.85</v>
      </c>
    </row>
    <row r="4283" spans="1:2">
      <c r="A4283" s="103">
        <v>35207</v>
      </c>
      <c r="B4283" s="102">
        <v>6.81</v>
      </c>
    </row>
    <row r="4284" spans="1:2">
      <c r="A4284" s="103">
        <v>35208</v>
      </c>
      <c r="B4284" s="102">
        <v>6.87</v>
      </c>
    </row>
    <row r="4285" spans="1:2">
      <c r="A4285" s="103">
        <v>35209</v>
      </c>
      <c r="B4285" s="102">
        <v>6.84</v>
      </c>
    </row>
    <row r="4286" spans="1:2">
      <c r="A4286" s="103">
        <v>35212</v>
      </c>
      <c r="B4286" s="102" t="e">
        <f>NA()</f>
        <v>#N/A</v>
      </c>
    </row>
    <row r="4287" spans="1:2">
      <c r="A4287" s="103">
        <v>35213</v>
      </c>
      <c r="B4287" s="102">
        <v>6.85</v>
      </c>
    </row>
    <row r="4288" spans="1:2">
      <c r="A4288" s="103">
        <v>35214</v>
      </c>
      <c r="B4288" s="102">
        <v>6.94</v>
      </c>
    </row>
    <row r="4289" spans="1:2">
      <c r="A4289" s="103">
        <v>35215</v>
      </c>
      <c r="B4289" s="102">
        <v>6.92</v>
      </c>
    </row>
    <row r="4290" spans="1:2">
      <c r="A4290" s="103">
        <v>35216</v>
      </c>
      <c r="B4290" s="102">
        <v>7</v>
      </c>
    </row>
    <row r="4291" spans="1:2">
      <c r="A4291" s="103">
        <v>35219</v>
      </c>
      <c r="B4291" s="102">
        <v>7.01</v>
      </c>
    </row>
    <row r="4292" spans="1:2">
      <c r="A4292" s="103">
        <v>35220</v>
      </c>
      <c r="B4292" s="102">
        <v>7</v>
      </c>
    </row>
    <row r="4293" spans="1:2">
      <c r="A4293" s="103">
        <v>35221</v>
      </c>
      <c r="B4293" s="102">
        <v>6.96</v>
      </c>
    </row>
    <row r="4294" spans="1:2">
      <c r="A4294" s="103">
        <v>35222</v>
      </c>
      <c r="B4294" s="102">
        <v>6.91</v>
      </c>
    </row>
    <row r="4295" spans="1:2">
      <c r="A4295" s="103">
        <v>35223</v>
      </c>
      <c r="B4295" s="102">
        <v>7.05</v>
      </c>
    </row>
    <row r="4296" spans="1:2">
      <c r="A4296" s="103">
        <v>35226</v>
      </c>
      <c r="B4296" s="102">
        <v>7.1</v>
      </c>
    </row>
    <row r="4297" spans="1:2">
      <c r="A4297" s="103">
        <v>35227</v>
      </c>
      <c r="B4297" s="102">
        <v>7.13</v>
      </c>
    </row>
    <row r="4298" spans="1:2">
      <c r="A4298" s="103">
        <v>35228</v>
      </c>
      <c r="B4298" s="102">
        <v>7.18</v>
      </c>
    </row>
    <row r="4299" spans="1:2">
      <c r="A4299" s="103">
        <v>35229</v>
      </c>
      <c r="B4299" s="102">
        <v>7.15</v>
      </c>
    </row>
    <row r="4300" spans="1:2">
      <c r="A4300" s="103">
        <v>35230</v>
      </c>
      <c r="B4300" s="102">
        <v>7.1</v>
      </c>
    </row>
    <row r="4301" spans="1:2">
      <c r="A4301" s="103">
        <v>35233</v>
      </c>
      <c r="B4301" s="102">
        <v>7.06</v>
      </c>
    </row>
    <row r="4302" spans="1:2">
      <c r="A4302" s="103">
        <v>35234</v>
      </c>
      <c r="B4302" s="102">
        <v>7.09</v>
      </c>
    </row>
    <row r="4303" spans="1:2">
      <c r="A4303" s="103">
        <v>35235</v>
      </c>
      <c r="B4303" s="102">
        <v>7.12</v>
      </c>
    </row>
    <row r="4304" spans="1:2">
      <c r="A4304" s="103">
        <v>35236</v>
      </c>
      <c r="B4304" s="102">
        <v>7.12</v>
      </c>
    </row>
    <row r="4305" spans="1:2">
      <c r="A4305" s="103">
        <v>35237</v>
      </c>
      <c r="B4305" s="102">
        <v>7.11</v>
      </c>
    </row>
    <row r="4306" spans="1:2">
      <c r="A4306" s="103">
        <v>35240</v>
      </c>
      <c r="B4306" s="102">
        <v>7.09</v>
      </c>
    </row>
    <row r="4307" spans="1:2">
      <c r="A4307" s="103">
        <v>35241</v>
      </c>
      <c r="B4307" s="102">
        <v>7.06</v>
      </c>
    </row>
    <row r="4308" spans="1:2">
      <c r="A4308" s="103">
        <v>35242</v>
      </c>
      <c r="B4308" s="102">
        <v>7.05</v>
      </c>
    </row>
    <row r="4309" spans="1:2">
      <c r="A4309" s="103">
        <v>35243</v>
      </c>
      <c r="B4309" s="102">
        <v>6.99</v>
      </c>
    </row>
    <row r="4310" spans="1:2">
      <c r="A4310" s="103">
        <v>35244</v>
      </c>
      <c r="B4310" s="102">
        <v>6.9</v>
      </c>
    </row>
    <row r="4311" spans="1:2">
      <c r="A4311" s="103">
        <v>35247</v>
      </c>
      <c r="B4311" s="102">
        <v>6.91</v>
      </c>
    </row>
    <row r="4312" spans="1:2">
      <c r="A4312" s="103">
        <v>35248</v>
      </c>
      <c r="B4312" s="102">
        <v>6.94</v>
      </c>
    </row>
    <row r="4313" spans="1:2">
      <c r="A4313" s="103">
        <v>35249</v>
      </c>
      <c r="B4313" s="102">
        <v>6.94</v>
      </c>
    </row>
    <row r="4314" spans="1:2">
      <c r="A4314" s="103">
        <v>35250</v>
      </c>
      <c r="B4314" s="102" t="e">
        <f>NA()</f>
        <v>#N/A</v>
      </c>
    </row>
    <row r="4315" spans="1:2">
      <c r="A4315" s="103">
        <v>35251</v>
      </c>
      <c r="B4315" s="102">
        <v>7.19</v>
      </c>
    </row>
    <row r="4316" spans="1:2">
      <c r="A4316" s="103">
        <v>35254</v>
      </c>
      <c r="B4316" s="102">
        <v>7.19</v>
      </c>
    </row>
    <row r="4317" spans="1:2">
      <c r="A4317" s="103">
        <v>35255</v>
      </c>
      <c r="B4317" s="102">
        <v>7.15</v>
      </c>
    </row>
    <row r="4318" spans="1:2">
      <c r="A4318" s="103">
        <v>35256</v>
      </c>
      <c r="B4318" s="102">
        <v>7.1</v>
      </c>
    </row>
    <row r="4319" spans="1:2">
      <c r="A4319" s="103">
        <v>35257</v>
      </c>
      <c r="B4319" s="102">
        <v>7.07</v>
      </c>
    </row>
    <row r="4320" spans="1:2">
      <c r="A4320" s="103">
        <v>35258</v>
      </c>
      <c r="B4320" s="102">
        <v>7.03</v>
      </c>
    </row>
    <row r="4321" spans="1:2">
      <c r="A4321" s="103">
        <v>35261</v>
      </c>
      <c r="B4321" s="102">
        <v>7.07</v>
      </c>
    </row>
    <row r="4322" spans="1:2">
      <c r="A4322" s="103">
        <v>35262</v>
      </c>
      <c r="B4322" s="102">
        <v>7.03</v>
      </c>
    </row>
    <row r="4323" spans="1:2">
      <c r="A4323" s="103">
        <v>35263</v>
      </c>
      <c r="B4323" s="102">
        <v>7.02</v>
      </c>
    </row>
    <row r="4324" spans="1:2">
      <c r="A4324" s="103">
        <v>35264</v>
      </c>
      <c r="B4324" s="102">
        <v>6.92</v>
      </c>
    </row>
    <row r="4325" spans="1:2">
      <c r="A4325" s="103">
        <v>35265</v>
      </c>
      <c r="B4325" s="102">
        <v>6.97</v>
      </c>
    </row>
    <row r="4326" spans="1:2">
      <c r="A4326" s="103">
        <v>35268</v>
      </c>
      <c r="B4326" s="102">
        <v>7.01</v>
      </c>
    </row>
    <row r="4327" spans="1:2">
      <c r="A4327" s="103">
        <v>35269</v>
      </c>
      <c r="B4327" s="102">
        <v>6.97</v>
      </c>
    </row>
    <row r="4328" spans="1:2">
      <c r="A4328" s="103">
        <v>35270</v>
      </c>
      <c r="B4328" s="102">
        <v>7.04</v>
      </c>
    </row>
    <row r="4329" spans="1:2">
      <c r="A4329" s="103">
        <v>35271</v>
      </c>
      <c r="B4329" s="102">
        <v>7.04</v>
      </c>
    </row>
    <row r="4330" spans="1:2">
      <c r="A4330" s="103">
        <v>35272</v>
      </c>
      <c r="B4330" s="102">
        <v>7.02</v>
      </c>
    </row>
    <row r="4331" spans="1:2">
      <c r="A4331" s="103">
        <v>35275</v>
      </c>
      <c r="B4331" s="102">
        <v>7.09</v>
      </c>
    </row>
    <row r="4332" spans="1:2">
      <c r="A4332" s="103">
        <v>35276</v>
      </c>
      <c r="B4332" s="102">
        <v>7.05</v>
      </c>
    </row>
    <row r="4333" spans="1:2">
      <c r="A4333" s="103">
        <v>35277</v>
      </c>
      <c r="B4333" s="102">
        <v>6.98</v>
      </c>
    </row>
    <row r="4334" spans="1:2">
      <c r="A4334" s="103">
        <v>35278</v>
      </c>
      <c r="B4334" s="102">
        <v>6.84</v>
      </c>
    </row>
    <row r="4335" spans="1:2">
      <c r="A4335" s="103">
        <v>35279</v>
      </c>
      <c r="B4335" s="102">
        <v>6.74</v>
      </c>
    </row>
    <row r="4336" spans="1:2">
      <c r="A4336" s="103">
        <v>35282</v>
      </c>
      <c r="B4336" s="102">
        <v>6.75</v>
      </c>
    </row>
    <row r="4337" spans="1:2">
      <c r="A4337" s="103">
        <v>35283</v>
      </c>
      <c r="B4337" s="102">
        <v>6.76</v>
      </c>
    </row>
    <row r="4338" spans="1:2">
      <c r="A4338" s="103">
        <v>35284</v>
      </c>
      <c r="B4338" s="102">
        <v>6.78</v>
      </c>
    </row>
    <row r="4339" spans="1:2">
      <c r="A4339" s="103">
        <v>35285</v>
      </c>
      <c r="B4339" s="102">
        <v>6.76</v>
      </c>
    </row>
    <row r="4340" spans="1:2">
      <c r="A4340" s="103">
        <v>35286</v>
      </c>
      <c r="B4340" s="102">
        <v>6.7</v>
      </c>
    </row>
    <row r="4341" spans="1:2">
      <c r="A4341" s="103">
        <v>35289</v>
      </c>
      <c r="B4341" s="102">
        <v>6.7</v>
      </c>
    </row>
    <row r="4342" spans="1:2">
      <c r="A4342" s="103">
        <v>35290</v>
      </c>
      <c r="B4342" s="102">
        <v>6.78</v>
      </c>
    </row>
    <row r="4343" spans="1:2">
      <c r="A4343" s="103">
        <v>35291</v>
      </c>
      <c r="B4343" s="102">
        <v>6.78</v>
      </c>
    </row>
    <row r="4344" spans="1:2">
      <c r="A4344" s="103">
        <v>35292</v>
      </c>
      <c r="B4344" s="102">
        <v>6.82</v>
      </c>
    </row>
    <row r="4345" spans="1:2">
      <c r="A4345" s="103">
        <v>35293</v>
      </c>
      <c r="B4345" s="102">
        <v>6.77</v>
      </c>
    </row>
    <row r="4346" spans="1:2">
      <c r="A4346" s="103">
        <v>35296</v>
      </c>
      <c r="B4346" s="102">
        <v>6.8</v>
      </c>
    </row>
    <row r="4347" spans="1:2">
      <c r="A4347" s="103">
        <v>35297</v>
      </c>
      <c r="B4347" s="102">
        <v>6.8</v>
      </c>
    </row>
    <row r="4348" spans="1:2">
      <c r="A4348" s="103">
        <v>35298</v>
      </c>
      <c r="B4348" s="102">
        <v>6.83</v>
      </c>
    </row>
    <row r="4349" spans="1:2">
      <c r="A4349" s="103">
        <v>35299</v>
      </c>
      <c r="B4349" s="102">
        <v>6.84</v>
      </c>
    </row>
    <row r="4350" spans="1:2">
      <c r="A4350" s="103">
        <v>35300</v>
      </c>
      <c r="B4350" s="102">
        <v>6.93</v>
      </c>
    </row>
    <row r="4351" spans="1:2">
      <c r="A4351" s="103">
        <v>35303</v>
      </c>
      <c r="B4351" s="102">
        <v>7</v>
      </c>
    </row>
    <row r="4352" spans="1:2">
      <c r="A4352" s="103">
        <v>35304</v>
      </c>
      <c r="B4352" s="102">
        <v>6.97</v>
      </c>
    </row>
    <row r="4353" spans="1:2">
      <c r="A4353" s="103">
        <v>35305</v>
      </c>
      <c r="B4353" s="102">
        <v>6.99</v>
      </c>
    </row>
    <row r="4354" spans="1:2">
      <c r="A4354" s="103">
        <v>35306</v>
      </c>
      <c r="B4354" s="102">
        <v>7.05</v>
      </c>
    </row>
    <row r="4355" spans="1:2">
      <c r="A4355" s="103">
        <v>35307</v>
      </c>
      <c r="B4355" s="102">
        <v>7.13</v>
      </c>
    </row>
    <row r="4356" spans="1:2">
      <c r="A4356" s="103">
        <v>35310</v>
      </c>
      <c r="B4356" s="102" t="e">
        <f>NA()</f>
        <v>#N/A</v>
      </c>
    </row>
    <row r="4357" spans="1:2">
      <c r="A4357" s="103">
        <v>35311</v>
      </c>
      <c r="B4357" s="102">
        <v>7.07</v>
      </c>
    </row>
    <row r="4358" spans="1:2">
      <c r="A4358" s="103">
        <v>35312</v>
      </c>
      <c r="B4358" s="102">
        <v>7.1</v>
      </c>
    </row>
    <row r="4359" spans="1:2">
      <c r="A4359" s="103">
        <v>35313</v>
      </c>
      <c r="B4359" s="102">
        <v>7.15</v>
      </c>
    </row>
    <row r="4360" spans="1:2">
      <c r="A4360" s="103">
        <v>35314</v>
      </c>
      <c r="B4360" s="102">
        <v>7.12</v>
      </c>
    </row>
    <row r="4361" spans="1:2">
      <c r="A4361" s="103">
        <v>35317</v>
      </c>
      <c r="B4361" s="102">
        <v>7.08</v>
      </c>
    </row>
    <row r="4362" spans="1:2">
      <c r="A4362" s="103">
        <v>35318</v>
      </c>
      <c r="B4362" s="102">
        <v>7.13</v>
      </c>
    </row>
    <row r="4363" spans="1:2">
      <c r="A4363" s="103">
        <v>35319</v>
      </c>
      <c r="B4363" s="102">
        <v>7.12</v>
      </c>
    </row>
    <row r="4364" spans="1:2">
      <c r="A4364" s="103">
        <v>35320</v>
      </c>
      <c r="B4364" s="102">
        <v>7.08</v>
      </c>
    </row>
    <row r="4365" spans="1:2">
      <c r="A4365" s="103">
        <v>35321</v>
      </c>
      <c r="B4365" s="102">
        <v>6.95</v>
      </c>
    </row>
    <row r="4366" spans="1:2">
      <c r="A4366" s="103">
        <v>35324</v>
      </c>
      <c r="B4366" s="102">
        <v>6.95</v>
      </c>
    </row>
    <row r="4367" spans="1:2">
      <c r="A4367" s="103">
        <v>35325</v>
      </c>
      <c r="B4367" s="102">
        <v>7</v>
      </c>
    </row>
    <row r="4368" spans="1:2">
      <c r="A4368" s="103">
        <v>35326</v>
      </c>
      <c r="B4368" s="102">
        <v>7.02</v>
      </c>
    </row>
    <row r="4369" spans="1:2">
      <c r="A4369" s="103">
        <v>35327</v>
      </c>
      <c r="B4369" s="102">
        <v>7.05</v>
      </c>
    </row>
    <row r="4370" spans="1:2">
      <c r="A4370" s="103">
        <v>35328</v>
      </c>
      <c r="B4370" s="102">
        <v>7.04</v>
      </c>
    </row>
    <row r="4371" spans="1:2">
      <c r="A4371" s="103">
        <v>35331</v>
      </c>
      <c r="B4371" s="102">
        <v>7.02</v>
      </c>
    </row>
    <row r="4372" spans="1:2">
      <c r="A4372" s="103">
        <v>35332</v>
      </c>
      <c r="B4372" s="102">
        <v>6.99</v>
      </c>
    </row>
    <row r="4373" spans="1:2">
      <c r="A4373" s="103">
        <v>35333</v>
      </c>
      <c r="B4373" s="102">
        <v>6.93</v>
      </c>
    </row>
    <row r="4374" spans="1:2">
      <c r="A4374" s="103">
        <v>35334</v>
      </c>
      <c r="B4374" s="102">
        <v>6.88</v>
      </c>
    </row>
    <row r="4375" spans="1:2">
      <c r="A4375" s="103">
        <v>35335</v>
      </c>
      <c r="B4375" s="102">
        <v>6.91</v>
      </c>
    </row>
    <row r="4376" spans="1:2">
      <c r="A4376" s="103">
        <v>35338</v>
      </c>
      <c r="B4376" s="102">
        <v>6.93</v>
      </c>
    </row>
    <row r="4377" spans="1:2">
      <c r="A4377" s="103">
        <v>35339</v>
      </c>
      <c r="B4377" s="102">
        <v>6.88</v>
      </c>
    </row>
    <row r="4378" spans="1:2">
      <c r="A4378" s="103">
        <v>35340</v>
      </c>
      <c r="B4378" s="102">
        <v>6.84</v>
      </c>
    </row>
    <row r="4379" spans="1:2">
      <c r="A4379" s="103">
        <v>35341</v>
      </c>
      <c r="B4379" s="102">
        <v>6.84</v>
      </c>
    </row>
    <row r="4380" spans="1:2">
      <c r="A4380" s="103">
        <v>35342</v>
      </c>
      <c r="B4380" s="102">
        <v>6.74</v>
      </c>
    </row>
    <row r="4381" spans="1:2">
      <c r="A4381" s="103">
        <v>35345</v>
      </c>
      <c r="B4381" s="102">
        <v>6.78</v>
      </c>
    </row>
    <row r="4382" spans="1:2">
      <c r="A4382" s="103">
        <v>35346</v>
      </c>
      <c r="B4382" s="102">
        <v>6.79</v>
      </c>
    </row>
    <row r="4383" spans="1:2">
      <c r="A4383" s="103">
        <v>35347</v>
      </c>
      <c r="B4383" s="102">
        <v>6.83</v>
      </c>
    </row>
    <row r="4384" spans="1:2">
      <c r="A4384" s="103">
        <v>35348</v>
      </c>
      <c r="B4384" s="102">
        <v>6.89</v>
      </c>
    </row>
    <row r="4385" spans="1:2">
      <c r="A4385" s="103">
        <v>35349</v>
      </c>
      <c r="B4385" s="102">
        <v>6.84</v>
      </c>
    </row>
    <row r="4386" spans="1:2">
      <c r="A4386" s="103">
        <v>35352</v>
      </c>
      <c r="B4386" s="102" t="e">
        <f>NA()</f>
        <v>#N/A</v>
      </c>
    </row>
    <row r="4387" spans="1:2">
      <c r="A4387" s="103">
        <v>35353</v>
      </c>
      <c r="B4387" s="102">
        <v>6.85</v>
      </c>
    </row>
    <row r="4388" spans="1:2">
      <c r="A4388" s="103">
        <v>35354</v>
      </c>
      <c r="B4388" s="102">
        <v>6.86</v>
      </c>
    </row>
    <row r="4389" spans="1:2">
      <c r="A4389" s="103">
        <v>35355</v>
      </c>
      <c r="B4389" s="102">
        <v>6.81</v>
      </c>
    </row>
    <row r="4390" spans="1:2">
      <c r="A4390" s="103">
        <v>35356</v>
      </c>
      <c r="B4390" s="102">
        <v>6.79</v>
      </c>
    </row>
    <row r="4391" spans="1:2">
      <c r="A4391" s="103">
        <v>35359</v>
      </c>
      <c r="B4391" s="102">
        <v>6.81</v>
      </c>
    </row>
    <row r="4392" spans="1:2">
      <c r="A4392" s="103">
        <v>35360</v>
      </c>
      <c r="B4392" s="102">
        <v>6.85</v>
      </c>
    </row>
    <row r="4393" spans="1:2">
      <c r="A4393" s="103">
        <v>35361</v>
      </c>
      <c r="B4393" s="102">
        <v>6.84</v>
      </c>
    </row>
    <row r="4394" spans="1:2">
      <c r="A4394" s="103">
        <v>35362</v>
      </c>
      <c r="B4394" s="102">
        <v>6.85</v>
      </c>
    </row>
    <row r="4395" spans="1:2">
      <c r="A4395" s="103">
        <v>35363</v>
      </c>
      <c r="B4395" s="102">
        <v>6.82</v>
      </c>
    </row>
    <row r="4396" spans="1:2">
      <c r="A4396" s="103">
        <v>35366</v>
      </c>
      <c r="B4396" s="102">
        <v>6.83</v>
      </c>
    </row>
    <row r="4397" spans="1:2">
      <c r="A4397" s="103">
        <v>35367</v>
      </c>
      <c r="B4397" s="102">
        <v>6.7</v>
      </c>
    </row>
    <row r="4398" spans="1:2">
      <c r="A4398" s="103">
        <v>35368</v>
      </c>
      <c r="B4398" s="102">
        <v>6.69</v>
      </c>
    </row>
    <row r="4399" spans="1:2">
      <c r="A4399" s="103">
        <v>35369</v>
      </c>
      <c r="B4399" s="102">
        <v>6.66</v>
      </c>
    </row>
    <row r="4400" spans="1:2">
      <c r="A4400" s="103">
        <v>35370</v>
      </c>
      <c r="B4400" s="102">
        <v>6.68</v>
      </c>
    </row>
    <row r="4401" spans="1:2">
      <c r="A4401" s="103">
        <v>35373</v>
      </c>
      <c r="B4401" s="102">
        <v>6.67</v>
      </c>
    </row>
    <row r="4402" spans="1:2">
      <c r="A4402" s="103">
        <v>35374</v>
      </c>
      <c r="B4402" s="102">
        <v>6.6</v>
      </c>
    </row>
    <row r="4403" spans="1:2">
      <c r="A4403" s="103">
        <v>35375</v>
      </c>
      <c r="B4403" s="102">
        <v>6.61</v>
      </c>
    </row>
    <row r="4404" spans="1:2">
      <c r="A4404" s="103">
        <v>35376</v>
      </c>
      <c r="B4404" s="102">
        <v>6.48</v>
      </c>
    </row>
    <row r="4405" spans="1:2">
      <c r="A4405" s="103">
        <v>35377</v>
      </c>
      <c r="B4405" s="102">
        <v>6.51</v>
      </c>
    </row>
    <row r="4406" spans="1:2">
      <c r="A4406" s="103">
        <v>35380</v>
      </c>
      <c r="B4406" s="102" t="e">
        <f>NA()</f>
        <v>#N/A</v>
      </c>
    </row>
    <row r="4407" spans="1:2">
      <c r="A4407" s="103">
        <v>35381</v>
      </c>
      <c r="B4407" s="102">
        <v>6.44</v>
      </c>
    </row>
    <row r="4408" spans="1:2">
      <c r="A4408" s="103">
        <v>35382</v>
      </c>
      <c r="B4408" s="102">
        <v>6.46</v>
      </c>
    </row>
    <row r="4409" spans="1:2">
      <c r="A4409" s="103">
        <v>35383</v>
      </c>
      <c r="B4409" s="102">
        <v>6.42</v>
      </c>
    </row>
    <row r="4410" spans="1:2">
      <c r="A4410" s="103">
        <v>35384</v>
      </c>
      <c r="B4410" s="102">
        <v>6.46</v>
      </c>
    </row>
    <row r="4411" spans="1:2">
      <c r="A4411" s="103">
        <v>35387</v>
      </c>
      <c r="B4411" s="102">
        <v>6.46</v>
      </c>
    </row>
    <row r="4412" spans="1:2">
      <c r="A4412" s="103">
        <v>35388</v>
      </c>
      <c r="B4412" s="102">
        <v>6.44</v>
      </c>
    </row>
    <row r="4413" spans="1:2">
      <c r="A4413" s="103">
        <v>35389</v>
      </c>
      <c r="B4413" s="102">
        <v>6.41</v>
      </c>
    </row>
    <row r="4414" spans="1:2">
      <c r="A4414" s="103">
        <v>35390</v>
      </c>
      <c r="B4414" s="102">
        <v>6.42</v>
      </c>
    </row>
    <row r="4415" spans="1:2">
      <c r="A4415" s="103">
        <v>35391</v>
      </c>
      <c r="B4415" s="102">
        <v>6.44</v>
      </c>
    </row>
    <row r="4416" spans="1:2">
      <c r="A4416" s="103">
        <v>35394</v>
      </c>
      <c r="B4416" s="102">
        <v>6.42</v>
      </c>
    </row>
    <row r="4417" spans="1:2">
      <c r="A4417" s="103">
        <v>35395</v>
      </c>
      <c r="B4417" s="102">
        <v>6.43</v>
      </c>
    </row>
    <row r="4418" spans="1:2">
      <c r="A4418" s="103">
        <v>35396</v>
      </c>
      <c r="B4418" s="102">
        <v>6.44</v>
      </c>
    </row>
    <row r="4419" spans="1:2">
      <c r="A4419" s="103">
        <v>35397</v>
      </c>
      <c r="B4419" s="102" t="e">
        <f>NA()</f>
        <v>#N/A</v>
      </c>
    </row>
    <row r="4420" spans="1:2">
      <c r="A4420" s="103">
        <v>35398</v>
      </c>
      <c r="B4420" s="102">
        <v>6.36</v>
      </c>
    </row>
    <row r="4421" spans="1:2">
      <c r="A4421" s="103">
        <v>35401</v>
      </c>
      <c r="B4421" s="102">
        <v>6.36</v>
      </c>
    </row>
    <row r="4422" spans="1:2">
      <c r="A4422" s="103">
        <v>35402</v>
      </c>
      <c r="B4422" s="102">
        <v>6.35</v>
      </c>
    </row>
    <row r="4423" spans="1:2">
      <c r="A4423" s="103">
        <v>35403</v>
      </c>
      <c r="B4423" s="102">
        <v>6.4</v>
      </c>
    </row>
    <row r="4424" spans="1:2">
      <c r="A4424" s="103">
        <v>35404</v>
      </c>
      <c r="B4424" s="102">
        <v>6.5</v>
      </c>
    </row>
    <row r="4425" spans="1:2">
      <c r="A4425" s="103">
        <v>35405</v>
      </c>
      <c r="B4425" s="102">
        <v>6.53</v>
      </c>
    </row>
    <row r="4426" spans="1:2">
      <c r="A4426" s="103">
        <v>35408</v>
      </c>
      <c r="B4426" s="102">
        <v>6.48</v>
      </c>
    </row>
    <row r="4427" spans="1:2">
      <c r="A4427" s="103">
        <v>35409</v>
      </c>
      <c r="B4427" s="102">
        <v>6.49</v>
      </c>
    </row>
    <row r="4428" spans="1:2">
      <c r="A4428" s="103">
        <v>35410</v>
      </c>
      <c r="B4428" s="102">
        <v>6.61</v>
      </c>
    </row>
    <row r="4429" spans="1:2">
      <c r="A4429" s="103">
        <v>35411</v>
      </c>
      <c r="B4429" s="102">
        <v>6.64</v>
      </c>
    </row>
    <row r="4430" spans="1:2">
      <c r="A4430" s="103">
        <v>35412</v>
      </c>
      <c r="B4430" s="102">
        <v>6.58</v>
      </c>
    </row>
    <row r="4431" spans="1:2">
      <c r="A4431" s="103">
        <v>35415</v>
      </c>
      <c r="B4431" s="102">
        <v>6.63</v>
      </c>
    </row>
    <row r="4432" spans="1:2">
      <c r="A4432" s="103">
        <v>35416</v>
      </c>
      <c r="B4432" s="102">
        <v>6.66</v>
      </c>
    </row>
    <row r="4433" spans="1:2">
      <c r="A4433" s="103">
        <v>35417</v>
      </c>
      <c r="B4433" s="102">
        <v>6.69</v>
      </c>
    </row>
    <row r="4434" spans="1:2">
      <c r="A4434" s="103">
        <v>35418</v>
      </c>
      <c r="B4434" s="102">
        <v>6.6</v>
      </c>
    </row>
    <row r="4435" spans="1:2">
      <c r="A4435" s="103">
        <v>35419</v>
      </c>
      <c r="B4435" s="102">
        <v>6.59</v>
      </c>
    </row>
    <row r="4436" spans="1:2">
      <c r="A4436" s="103">
        <v>35422</v>
      </c>
      <c r="B4436" s="102">
        <v>6.58</v>
      </c>
    </row>
    <row r="4437" spans="1:2">
      <c r="A4437" s="103">
        <v>35423</v>
      </c>
      <c r="B4437" s="102">
        <v>6.59</v>
      </c>
    </row>
    <row r="4438" spans="1:2">
      <c r="A4438" s="103">
        <v>35424</v>
      </c>
      <c r="B4438" s="102" t="e">
        <f>NA()</f>
        <v>#N/A</v>
      </c>
    </row>
    <row r="4439" spans="1:2">
      <c r="A4439" s="103">
        <v>35425</v>
      </c>
      <c r="B4439" s="102">
        <v>6.59</v>
      </c>
    </row>
    <row r="4440" spans="1:2">
      <c r="A4440" s="103">
        <v>35426</v>
      </c>
      <c r="B4440" s="102">
        <v>6.54</v>
      </c>
    </row>
    <row r="4441" spans="1:2">
      <c r="A4441" s="103">
        <v>35429</v>
      </c>
      <c r="B4441" s="102">
        <v>6.54</v>
      </c>
    </row>
    <row r="4442" spans="1:2">
      <c r="A4442" s="103">
        <v>35430</v>
      </c>
      <c r="B4442" s="102">
        <v>6.65</v>
      </c>
    </row>
    <row r="4443" spans="1:2">
      <c r="A4443" s="103">
        <v>35431</v>
      </c>
      <c r="B4443" s="102" t="e">
        <f>NA()</f>
        <v>#N/A</v>
      </c>
    </row>
    <row r="4444" spans="1:2">
      <c r="A4444" s="103">
        <v>35432</v>
      </c>
      <c r="B4444" s="102">
        <v>6.75</v>
      </c>
    </row>
    <row r="4445" spans="1:2">
      <c r="A4445" s="103">
        <v>35433</v>
      </c>
      <c r="B4445" s="102">
        <v>6.74</v>
      </c>
    </row>
    <row r="4446" spans="1:2">
      <c r="A4446" s="103">
        <v>35436</v>
      </c>
      <c r="B4446" s="102">
        <v>6.77</v>
      </c>
    </row>
    <row r="4447" spans="1:2">
      <c r="A4447" s="103">
        <v>35437</v>
      </c>
      <c r="B4447" s="102">
        <v>6.8</v>
      </c>
    </row>
    <row r="4448" spans="1:2">
      <c r="A4448" s="103">
        <v>35438</v>
      </c>
      <c r="B4448" s="102">
        <v>6.83</v>
      </c>
    </row>
    <row r="4449" spans="1:2">
      <c r="A4449" s="103">
        <v>35439</v>
      </c>
      <c r="B4449" s="102">
        <v>6.76</v>
      </c>
    </row>
    <row r="4450" spans="1:2">
      <c r="A4450" s="103">
        <v>35440</v>
      </c>
      <c r="B4450" s="102">
        <v>6.86</v>
      </c>
    </row>
    <row r="4451" spans="1:2">
      <c r="A4451" s="103">
        <v>35443</v>
      </c>
      <c r="B4451" s="102">
        <v>6.85</v>
      </c>
    </row>
    <row r="4452" spans="1:2">
      <c r="A4452" s="103">
        <v>35444</v>
      </c>
      <c r="B4452" s="102">
        <v>6.77</v>
      </c>
    </row>
    <row r="4453" spans="1:2">
      <c r="A4453" s="103">
        <v>35445</v>
      </c>
      <c r="B4453" s="102">
        <v>6.79</v>
      </c>
    </row>
    <row r="4454" spans="1:2">
      <c r="A4454" s="103">
        <v>35446</v>
      </c>
      <c r="B4454" s="102">
        <v>6.83</v>
      </c>
    </row>
    <row r="4455" spans="1:2">
      <c r="A4455" s="103">
        <v>35447</v>
      </c>
      <c r="B4455" s="102">
        <v>6.83</v>
      </c>
    </row>
    <row r="4456" spans="1:2">
      <c r="A4456" s="103">
        <v>35450</v>
      </c>
      <c r="B4456" s="102" t="e">
        <f>NA()</f>
        <v>#N/A</v>
      </c>
    </row>
    <row r="4457" spans="1:2">
      <c r="A4457" s="103">
        <v>35451</v>
      </c>
      <c r="B4457" s="102">
        <v>6.78</v>
      </c>
    </row>
    <row r="4458" spans="1:2">
      <c r="A4458" s="103">
        <v>35452</v>
      </c>
      <c r="B4458" s="102">
        <v>6.83</v>
      </c>
    </row>
    <row r="4459" spans="1:2">
      <c r="A4459" s="103">
        <v>35453</v>
      </c>
      <c r="B4459" s="102">
        <v>6.85</v>
      </c>
    </row>
    <row r="4460" spans="1:2">
      <c r="A4460" s="103">
        <v>35454</v>
      </c>
      <c r="B4460" s="102">
        <v>6.89</v>
      </c>
    </row>
    <row r="4461" spans="1:2">
      <c r="A4461" s="103">
        <v>35457</v>
      </c>
      <c r="B4461" s="102">
        <v>6.94</v>
      </c>
    </row>
    <row r="4462" spans="1:2">
      <c r="A4462" s="103">
        <v>35458</v>
      </c>
      <c r="B4462" s="102">
        <v>6.91</v>
      </c>
    </row>
    <row r="4463" spans="1:2">
      <c r="A4463" s="103">
        <v>35459</v>
      </c>
      <c r="B4463" s="102">
        <v>6.9</v>
      </c>
    </row>
    <row r="4464" spans="1:2">
      <c r="A4464" s="103">
        <v>35460</v>
      </c>
      <c r="B4464" s="102">
        <v>6.88</v>
      </c>
    </row>
    <row r="4465" spans="1:2">
      <c r="A4465" s="103">
        <v>35461</v>
      </c>
      <c r="B4465" s="102">
        <v>6.8</v>
      </c>
    </row>
    <row r="4466" spans="1:2">
      <c r="A4466" s="103">
        <v>35464</v>
      </c>
      <c r="B4466" s="102">
        <v>6.74</v>
      </c>
    </row>
    <row r="4467" spans="1:2">
      <c r="A4467" s="103">
        <v>35465</v>
      </c>
      <c r="B4467" s="102">
        <v>6.72</v>
      </c>
    </row>
    <row r="4468" spans="1:2">
      <c r="A4468" s="103">
        <v>35466</v>
      </c>
      <c r="B4468" s="102">
        <v>6.75</v>
      </c>
    </row>
    <row r="4469" spans="1:2">
      <c r="A4469" s="103">
        <v>35467</v>
      </c>
      <c r="B4469" s="102">
        <v>6.76</v>
      </c>
    </row>
    <row r="4470" spans="1:2">
      <c r="A4470" s="103">
        <v>35468</v>
      </c>
      <c r="B4470" s="102">
        <v>6.72</v>
      </c>
    </row>
    <row r="4471" spans="1:2">
      <c r="A4471" s="103">
        <v>35471</v>
      </c>
      <c r="B4471" s="102">
        <v>6.71</v>
      </c>
    </row>
    <row r="4472" spans="1:2">
      <c r="A4472" s="103">
        <v>35472</v>
      </c>
      <c r="B4472" s="102">
        <v>6.71</v>
      </c>
    </row>
    <row r="4473" spans="1:2">
      <c r="A4473" s="103">
        <v>35473</v>
      </c>
      <c r="B4473" s="102">
        <v>6.72</v>
      </c>
    </row>
    <row r="4474" spans="1:2">
      <c r="A4474" s="103">
        <v>35474</v>
      </c>
      <c r="B4474" s="102">
        <v>6.58</v>
      </c>
    </row>
    <row r="4475" spans="1:2">
      <c r="A4475" s="103">
        <v>35475</v>
      </c>
      <c r="B4475" s="102">
        <v>6.53</v>
      </c>
    </row>
    <row r="4476" spans="1:2">
      <c r="A4476" s="103">
        <v>35478</v>
      </c>
      <c r="B4476" s="102" t="e">
        <f>NA()</f>
        <v>#N/A</v>
      </c>
    </row>
    <row r="4477" spans="1:2">
      <c r="A4477" s="103">
        <v>35479</v>
      </c>
      <c r="B4477" s="102">
        <v>6.55</v>
      </c>
    </row>
    <row r="4478" spans="1:2">
      <c r="A4478" s="103">
        <v>35480</v>
      </c>
      <c r="B4478" s="102">
        <v>6.57</v>
      </c>
    </row>
    <row r="4479" spans="1:2">
      <c r="A4479" s="103">
        <v>35481</v>
      </c>
      <c r="B4479" s="102">
        <v>6.64</v>
      </c>
    </row>
    <row r="4480" spans="1:2">
      <c r="A4480" s="103">
        <v>35482</v>
      </c>
      <c r="B4480" s="102">
        <v>6.63</v>
      </c>
    </row>
    <row r="4481" spans="1:2">
      <c r="A4481" s="103">
        <v>35485</v>
      </c>
      <c r="B4481" s="102">
        <v>6.66</v>
      </c>
    </row>
    <row r="4482" spans="1:2">
      <c r="A4482" s="103">
        <v>35486</v>
      </c>
      <c r="B4482" s="102">
        <v>6.66</v>
      </c>
    </row>
    <row r="4483" spans="1:2">
      <c r="A4483" s="103">
        <v>35487</v>
      </c>
      <c r="B4483" s="102">
        <v>6.8</v>
      </c>
    </row>
    <row r="4484" spans="1:2">
      <c r="A4484" s="103">
        <v>35488</v>
      </c>
      <c r="B4484" s="102">
        <v>6.82</v>
      </c>
    </row>
    <row r="4485" spans="1:2">
      <c r="A4485" s="103">
        <v>35489</v>
      </c>
      <c r="B4485" s="102">
        <v>6.8</v>
      </c>
    </row>
    <row r="4486" spans="1:2">
      <c r="A4486" s="103">
        <v>35492</v>
      </c>
      <c r="B4486" s="102">
        <v>6.83</v>
      </c>
    </row>
    <row r="4487" spans="1:2">
      <c r="A4487" s="103">
        <v>35493</v>
      </c>
      <c r="B4487" s="102">
        <v>6.86</v>
      </c>
    </row>
    <row r="4488" spans="1:2">
      <c r="A4488" s="103">
        <v>35494</v>
      </c>
      <c r="B4488" s="102">
        <v>6.85</v>
      </c>
    </row>
    <row r="4489" spans="1:2">
      <c r="A4489" s="103">
        <v>35495</v>
      </c>
      <c r="B4489" s="102">
        <v>6.89</v>
      </c>
    </row>
    <row r="4490" spans="1:2">
      <c r="A4490" s="103">
        <v>35496</v>
      </c>
      <c r="B4490" s="102">
        <v>6.83</v>
      </c>
    </row>
    <row r="4491" spans="1:2">
      <c r="A4491" s="103">
        <v>35499</v>
      </c>
      <c r="B4491" s="102">
        <v>6.83</v>
      </c>
    </row>
    <row r="4492" spans="1:2">
      <c r="A4492" s="103">
        <v>35500</v>
      </c>
      <c r="B4492" s="102">
        <v>6.84</v>
      </c>
    </row>
    <row r="4493" spans="1:2">
      <c r="A4493" s="103">
        <v>35501</v>
      </c>
      <c r="B4493" s="102">
        <v>6.87</v>
      </c>
    </row>
    <row r="4494" spans="1:2">
      <c r="A4494" s="103">
        <v>35502</v>
      </c>
      <c r="B4494" s="102">
        <v>6.98</v>
      </c>
    </row>
    <row r="4495" spans="1:2">
      <c r="A4495" s="103">
        <v>35503</v>
      </c>
      <c r="B4495" s="102">
        <v>6.95</v>
      </c>
    </row>
    <row r="4496" spans="1:2">
      <c r="A4496" s="103">
        <v>35506</v>
      </c>
      <c r="B4496" s="102">
        <v>6.96</v>
      </c>
    </row>
    <row r="4497" spans="1:2">
      <c r="A4497" s="103">
        <v>35507</v>
      </c>
      <c r="B4497" s="102">
        <v>6.96</v>
      </c>
    </row>
    <row r="4498" spans="1:2">
      <c r="A4498" s="103">
        <v>35508</v>
      </c>
      <c r="B4498" s="102">
        <v>6.99</v>
      </c>
    </row>
    <row r="4499" spans="1:2">
      <c r="A4499" s="103">
        <v>35509</v>
      </c>
      <c r="B4499" s="102">
        <v>6.97</v>
      </c>
    </row>
    <row r="4500" spans="1:2">
      <c r="A4500" s="103">
        <v>35510</v>
      </c>
      <c r="B4500" s="102">
        <v>6.96</v>
      </c>
    </row>
    <row r="4501" spans="1:2">
      <c r="A4501" s="103">
        <v>35513</v>
      </c>
      <c r="B4501" s="102">
        <v>6.94</v>
      </c>
    </row>
    <row r="4502" spans="1:2">
      <c r="A4502" s="103">
        <v>35514</v>
      </c>
      <c r="B4502" s="102">
        <v>6.95</v>
      </c>
    </row>
    <row r="4503" spans="1:2">
      <c r="A4503" s="103">
        <v>35515</v>
      </c>
      <c r="B4503" s="102">
        <v>7</v>
      </c>
    </row>
    <row r="4504" spans="1:2">
      <c r="A4504" s="103">
        <v>35516</v>
      </c>
      <c r="B4504" s="102">
        <v>7.09</v>
      </c>
    </row>
    <row r="4505" spans="1:2">
      <c r="A4505" s="103">
        <v>35517</v>
      </c>
      <c r="B4505" s="102" t="e">
        <f>NA()</f>
        <v>#N/A</v>
      </c>
    </row>
    <row r="4506" spans="1:2">
      <c r="A4506" s="103">
        <v>35520</v>
      </c>
      <c r="B4506" s="102">
        <v>7.1</v>
      </c>
    </row>
    <row r="4507" spans="1:2">
      <c r="A4507" s="103">
        <v>35521</v>
      </c>
      <c r="B4507" s="102">
        <v>7.09</v>
      </c>
    </row>
    <row r="4508" spans="1:2">
      <c r="A4508" s="103">
        <v>35522</v>
      </c>
      <c r="B4508" s="102">
        <v>7.08</v>
      </c>
    </row>
    <row r="4509" spans="1:2">
      <c r="A4509" s="103">
        <v>35523</v>
      </c>
      <c r="B4509" s="102">
        <v>7.08</v>
      </c>
    </row>
    <row r="4510" spans="1:2">
      <c r="A4510" s="103">
        <v>35524</v>
      </c>
      <c r="B4510" s="102">
        <v>7.14</v>
      </c>
    </row>
    <row r="4511" spans="1:2">
      <c r="A4511" s="103">
        <v>35527</v>
      </c>
      <c r="B4511" s="102">
        <v>7.08</v>
      </c>
    </row>
    <row r="4512" spans="1:2">
      <c r="A4512" s="103">
        <v>35528</v>
      </c>
      <c r="B4512" s="102">
        <v>7.11</v>
      </c>
    </row>
    <row r="4513" spans="1:2">
      <c r="A4513" s="103">
        <v>35529</v>
      </c>
      <c r="B4513" s="102">
        <v>7.11</v>
      </c>
    </row>
    <row r="4514" spans="1:2">
      <c r="A4514" s="103">
        <v>35530</v>
      </c>
      <c r="B4514" s="102">
        <v>7.11</v>
      </c>
    </row>
    <row r="4515" spans="1:2">
      <c r="A4515" s="103">
        <v>35531</v>
      </c>
      <c r="B4515" s="102">
        <v>7.17</v>
      </c>
    </row>
    <row r="4516" spans="1:2">
      <c r="A4516" s="103">
        <v>35534</v>
      </c>
      <c r="B4516" s="102">
        <v>7.17</v>
      </c>
    </row>
    <row r="4517" spans="1:2">
      <c r="A4517" s="103">
        <v>35535</v>
      </c>
      <c r="B4517" s="102">
        <v>7.1</v>
      </c>
    </row>
    <row r="4518" spans="1:2">
      <c r="A4518" s="103">
        <v>35536</v>
      </c>
      <c r="B4518" s="102">
        <v>7.11</v>
      </c>
    </row>
    <row r="4519" spans="1:2">
      <c r="A4519" s="103">
        <v>35537</v>
      </c>
      <c r="B4519" s="102">
        <v>7.07</v>
      </c>
    </row>
    <row r="4520" spans="1:2">
      <c r="A4520" s="103">
        <v>35538</v>
      </c>
      <c r="B4520" s="102">
        <v>7.06</v>
      </c>
    </row>
    <row r="4521" spans="1:2">
      <c r="A4521" s="103">
        <v>35541</v>
      </c>
      <c r="B4521" s="102">
        <v>7.09</v>
      </c>
    </row>
    <row r="4522" spans="1:2">
      <c r="A4522" s="103">
        <v>35542</v>
      </c>
      <c r="B4522" s="102">
        <v>7.05</v>
      </c>
    </row>
    <row r="4523" spans="1:2">
      <c r="A4523" s="103">
        <v>35543</v>
      </c>
      <c r="B4523" s="102">
        <v>7.09</v>
      </c>
    </row>
    <row r="4524" spans="1:2">
      <c r="A4524" s="103">
        <v>35544</v>
      </c>
      <c r="B4524" s="102">
        <v>7.13</v>
      </c>
    </row>
    <row r="4525" spans="1:2">
      <c r="A4525" s="103">
        <v>35545</v>
      </c>
      <c r="B4525" s="102">
        <v>7.14</v>
      </c>
    </row>
    <row r="4526" spans="1:2">
      <c r="A4526" s="103">
        <v>35548</v>
      </c>
      <c r="B4526" s="102">
        <v>7.12</v>
      </c>
    </row>
    <row r="4527" spans="1:2">
      <c r="A4527" s="103">
        <v>35549</v>
      </c>
      <c r="B4527" s="102">
        <v>6.99</v>
      </c>
    </row>
    <row r="4528" spans="1:2">
      <c r="A4528" s="103">
        <v>35550</v>
      </c>
      <c r="B4528" s="102">
        <v>6.95</v>
      </c>
    </row>
    <row r="4529" spans="1:2">
      <c r="A4529" s="103">
        <v>35551</v>
      </c>
      <c r="B4529" s="102">
        <v>6.93</v>
      </c>
    </row>
    <row r="4530" spans="1:2">
      <c r="A4530" s="103">
        <v>35552</v>
      </c>
      <c r="B4530" s="102">
        <v>6.9</v>
      </c>
    </row>
    <row r="4531" spans="1:2">
      <c r="A4531" s="103">
        <v>35555</v>
      </c>
      <c r="B4531" s="102">
        <v>6.9</v>
      </c>
    </row>
    <row r="4532" spans="1:2">
      <c r="A4532" s="103">
        <v>35556</v>
      </c>
      <c r="B4532" s="102">
        <v>6.89</v>
      </c>
    </row>
    <row r="4533" spans="1:2">
      <c r="A4533" s="103">
        <v>35557</v>
      </c>
      <c r="B4533" s="102">
        <v>6.96</v>
      </c>
    </row>
    <row r="4534" spans="1:2">
      <c r="A4534" s="103">
        <v>35558</v>
      </c>
      <c r="B4534" s="102">
        <v>6.92</v>
      </c>
    </row>
    <row r="4535" spans="1:2">
      <c r="A4535" s="103">
        <v>35559</v>
      </c>
      <c r="B4535" s="102">
        <v>6.89</v>
      </c>
    </row>
    <row r="4536" spans="1:2">
      <c r="A4536" s="103">
        <v>35562</v>
      </c>
      <c r="B4536" s="102">
        <v>6.88</v>
      </c>
    </row>
    <row r="4537" spans="1:2">
      <c r="A4537" s="103">
        <v>35563</v>
      </c>
      <c r="B4537" s="102">
        <v>6.92</v>
      </c>
    </row>
    <row r="4538" spans="1:2">
      <c r="A4538" s="103">
        <v>35564</v>
      </c>
      <c r="B4538" s="102">
        <v>6.9</v>
      </c>
    </row>
    <row r="4539" spans="1:2">
      <c r="A4539" s="103">
        <v>35565</v>
      </c>
      <c r="B4539" s="102">
        <v>6.88</v>
      </c>
    </row>
    <row r="4540" spans="1:2">
      <c r="A4540" s="103">
        <v>35566</v>
      </c>
      <c r="B4540" s="102">
        <v>6.91</v>
      </c>
    </row>
    <row r="4541" spans="1:2">
      <c r="A4541" s="103">
        <v>35569</v>
      </c>
      <c r="B4541" s="102">
        <v>6.92</v>
      </c>
    </row>
    <row r="4542" spans="1:2">
      <c r="A4542" s="103">
        <v>35570</v>
      </c>
      <c r="B4542" s="102">
        <v>6.92</v>
      </c>
    </row>
    <row r="4543" spans="1:2">
      <c r="A4543" s="103">
        <v>35571</v>
      </c>
      <c r="B4543" s="102">
        <v>6.97</v>
      </c>
    </row>
    <row r="4544" spans="1:2">
      <c r="A4544" s="103">
        <v>35572</v>
      </c>
      <c r="B4544" s="102">
        <v>7</v>
      </c>
    </row>
    <row r="4545" spans="1:2">
      <c r="A4545" s="103">
        <v>35573</v>
      </c>
      <c r="B4545" s="102">
        <v>6.99</v>
      </c>
    </row>
    <row r="4546" spans="1:2">
      <c r="A4546" s="103">
        <v>35576</v>
      </c>
      <c r="B4546" s="102" t="e">
        <f>NA()</f>
        <v>#N/A</v>
      </c>
    </row>
    <row r="4547" spans="1:2">
      <c r="A4547" s="103">
        <v>35577</v>
      </c>
      <c r="B4547" s="102">
        <v>7.03</v>
      </c>
    </row>
    <row r="4548" spans="1:2">
      <c r="A4548" s="103">
        <v>35578</v>
      </c>
      <c r="B4548" s="102">
        <v>7.03</v>
      </c>
    </row>
    <row r="4549" spans="1:2">
      <c r="A4549" s="103">
        <v>35579</v>
      </c>
      <c r="B4549" s="102">
        <v>6.99</v>
      </c>
    </row>
    <row r="4550" spans="1:2">
      <c r="A4550" s="103">
        <v>35580</v>
      </c>
      <c r="B4550" s="102">
        <v>6.92</v>
      </c>
    </row>
    <row r="4551" spans="1:2">
      <c r="A4551" s="103">
        <v>35583</v>
      </c>
      <c r="B4551" s="102">
        <v>6.9</v>
      </c>
    </row>
    <row r="4552" spans="1:2">
      <c r="A4552" s="103">
        <v>35584</v>
      </c>
      <c r="B4552" s="102">
        <v>6.88</v>
      </c>
    </row>
    <row r="4553" spans="1:2">
      <c r="A4553" s="103">
        <v>35585</v>
      </c>
      <c r="B4553" s="102">
        <v>6.88</v>
      </c>
    </row>
    <row r="4554" spans="1:2">
      <c r="A4554" s="103">
        <v>35586</v>
      </c>
      <c r="B4554" s="102">
        <v>6.88</v>
      </c>
    </row>
    <row r="4555" spans="1:2">
      <c r="A4555" s="103">
        <v>35587</v>
      </c>
      <c r="B4555" s="102">
        <v>6.78</v>
      </c>
    </row>
    <row r="4556" spans="1:2">
      <c r="A4556" s="103">
        <v>35590</v>
      </c>
      <c r="B4556" s="102">
        <v>6.83</v>
      </c>
    </row>
    <row r="4557" spans="1:2">
      <c r="A4557" s="103">
        <v>35591</v>
      </c>
      <c r="B4557" s="102">
        <v>6.84</v>
      </c>
    </row>
    <row r="4558" spans="1:2">
      <c r="A4558" s="103">
        <v>35592</v>
      </c>
      <c r="B4558" s="102">
        <v>6.83</v>
      </c>
    </row>
    <row r="4559" spans="1:2">
      <c r="A4559" s="103">
        <v>35593</v>
      </c>
      <c r="B4559" s="102">
        <v>6.77</v>
      </c>
    </row>
    <row r="4560" spans="1:2">
      <c r="A4560" s="103">
        <v>35594</v>
      </c>
      <c r="B4560" s="102">
        <v>6.73</v>
      </c>
    </row>
    <row r="4561" spans="1:2">
      <c r="A4561" s="103">
        <v>35597</v>
      </c>
      <c r="B4561" s="102">
        <v>6.7</v>
      </c>
    </row>
    <row r="4562" spans="1:2">
      <c r="A4562" s="103">
        <v>35598</v>
      </c>
      <c r="B4562" s="102">
        <v>6.72</v>
      </c>
    </row>
    <row r="4563" spans="1:2">
      <c r="A4563" s="103">
        <v>35599</v>
      </c>
      <c r="B4563" s="102">
        <v>6.69</v>
      </c>
    </row>
    <row r="4564" spans="1:2">
      <c r="A4564" s="103">
        <v>35600</v>
      </c>
      <c r="B4564" s="102">
        <v>6.68</v>
      </c>
    </row>
    <row r="4565" spans="1:2">
      <c r="A4565" s="103">
        <v>35601</v>
      </c>
      <c r="B4565" s="102">
        <v>6.65</v>
      </c>
    </row>
    <row r="4566" spans="1:2">
      <c r="A4566" s="103">
        <v>35604</v>
      </c>
      <c r="B4566" s="102">
        <v>6.69</v>
      </c>
    </row>
    <row r="4567" spans="1:2">
      <c r="A4567" s="103">
        <v>35605</v>
      </c>
      <c r="B4567" s="102">
        <v>6.7</v>
      </c>
    </row>
    <row r="4568" spans="1:2">
      <c r="A4568" s="103">
        <v>35606</v>
      </c>
      <c r="B4568" s="102">
        <v>6.74</v>
      </c>
    </row>
    <row r="4569" spans="1:2">
      <c r="A4569" s="103">
        <v>35607</v>
      </c>
      <c r="B4569" s="102">
        <v>6.78</v>
      </c>
    </row>
    <row r="4570" spans="1:2">
      <c r="A4570" s="103">
        <v>35608</v>
      </c>
      <c r="B4570" s="102">
        <v>6.75</v>
      </c>
    </row>
    <row r="4571" spans="1:2">
      <c r="A4571" s="103">
        <v>35611</v>
      </c>
      <c r="B4571" s="102">
        <v>6.8</v>
      </c>
    </row>
    <row r="4572" spans="1:2">
      <c r="A4572" s="103">
        <v>35612</v>
      </c>
      <c r="B4572" s="102">
        <v>6.74</v>
      </c>
    </row>
    <row r="4573" spans="1:2">
      <c r="A4573" s="103">
        <v>35613</v>
      </c>
      <c r="B4573" s="102">
        <v>6.72</v>
      </c>
    </row>
    <row r="4574" spans="1:2">
      <c r="A4574" s="103">
        <v>35614</v>
      </c>
      <c r="B4574" s="102">
        <v>6.63</v>
      </c>
    </row>
    <row r="4575" spans="1:2">
      <c r="A4575" s="103">
        <v>35615</v>
      </c>
      <c r="B4575" s="102" t="e">
        <f>NA()</f>
        <v>#N/A</v>
      </c>
    </row>
    <row r="4576" spans="1:2">
      <c r="A4576" s="103">
        <v>35618</v>
      </c>
      <c r="B4576" s="102">
        <v>6.58</v>
      </c>
    </row>
    <row r="4577" spans="1:2">
      <c r="A4577" s="103">
        <v>35619</v>
      </c>
      <c r="B4577" s="102">
        <v>6.59</v>
      </c>
    </row>
    <row r="4578" spans="1:2">
      <c r="A4578" s="103">
        <v>35620</v>
      </c>
      <c r="B4578" s="102">
        <v>6.56</v>
      </c>
    </row>
    <row r="4579" spans="1:2">
      <c r="A4579" s="103">
        <v>35621</v>
      </c>
      <c r="B4579" s="102">
        <v>6.56</v>
      </c>
    </row>
    <row r="4580" spans="1:2">
      <c r="A4580" s="103">
        <v>35622</v>
      </c>
      <c r="B4580" s="102">
        <v>6.53</v>
      </c>
    </row>
    <row r="4581" spans="1:2">
      <c r="A4581" s="103">
        <v>35625</v>
      </c>
      <c r="B4581" s="102">
        <v>6.55</v>
      </c>
    </row>
    <row r="4582" spans="1:2">
      <c r="A4582" s="103">
        <v>35626</v>
      </c>
      <c r="B4582" s="102">
        <v>6.55</v>
      </c>
    </row>
    <row r="4583" spans="1:2">
      <c r="A4583" s="103">
        <v>35627</v>
      </c>
      <c r="B4583" s="102">
        <v>6.48</v>
      </c>
    </row>
    <row r="4584" spans="1:2">
      <c r="A4584" s="103">
        <v>35628</v>
      </c>
      <c r="B4584" s="102">
        <v>6.49</v>
      </c>
    </row>
    <row r="4585" spans="1:2">
      <c r="A4585" s="103">
        <v>35629</v>
      </c>
      <c r="B4585" s="102">
        <v>6.52</v>
      </c>
    </row>
    <row r="4586" spans="1:2">
      <c r="A4586" s="103">
        <v>35632</v>
      </c>
      <c r="B4586" s="102">
        <v>6.55</v>
      </c>
    </row>
    <row r="4587" spans="1:2">
      <c r="A4587" s="103">
        <v>35633</v>
      </c>
      <c r="B4587" s="102">
        <v>6.43</v>
      </c>
    </row>
    <row r="4588" spans="1:2">
      <c r="A4588" s="103">
        <v>35634</v>
      </c>
      <c r="B4588" s="102">
        <v>6.42</v>
      </c>
    </row>
    <row r="4589" spans="1:2">
      <c r="A4589" s="103">
        <v>35635</v>
      </c>
      <c r="B4589" s="102">
        <v>6.43</v>
      </c>
    </row>
    <row r="4590" spans="1:2">
      <c r="A4590" s="103">
        <v>35636</v>
      </c>
      <c r="B4590" s="102">
        <v>6.45</v>
      </c>
    </row>
    <row r="4591" spans="1:2">
      <c r="A4591" s="103">
        <v>35639</v>
      </c>
      <c r="B4591" s="102">
        <v>6.43</v>
      </c>
    </row>
    <row r="4592" spans="1:2">
      <c r="A4592" s="103">
        <v>35640</v>
      </c>
      <c r="B4592" s="102">
        <v>6.38</v>
      </c>
    </row>
    <row r="4593" spans="1:2">
      <c r="A4593" s="103">
        <v>35641</v>
      </c>
      <c r="B4593" s="102">
        <v>6.33</v>
      </c>
    </row>
    <row r="4594" spans="1:2">
      <c r="A4594" s="103">
        <v>35642</v>
      </c>
      <c r="B4594" s="102">
        <v>6.3</v>
      </c>
    </row>
    <row r="4595" spans="1:2">
      <c r="A4595" s="103">
        <v>35643</v>
      </c>
      <c r="B4595" s="102">
        <v>6.46</v>
      </c>
    </row>
    <row r="4596" spans="1:2">
      <c r="A4596" s="103">
        <v>35646</v>
      </c>
      <c r="B4596" s="102">
        <v>6.48</v>
      </c>
    </row>
    <row r="4597" spans="1:2">
      <c r="A4597" s="103">
        <v>35647</v>
      </c>
      <c r="B4597" s="102">
        <v>6.49</v>
      </c>
    </row>
    <row r="4598" spans="1:2">
      <c r="A4598" s="103">
        <v>35648</v>
      </c>
      <c r="B4598" s="102">
        <v>6.48</v>
      </c>
    </row>
    <row r="4599" spans="1:2">
      <c r="A4599" s="103">
        <v>35649</v>
      </c>
      <c r="B4599" s="102">
        <v>6.51</v>
      </c>
    </row>
    <row r="4600" spans="1:2">
      <c r="A4600" s="103">
        <v>35650</v>
      </c>
      <c r="B4600" s="102">
        <v>6.64</v>
      </c>
    </row>
    <row r="4601" spans="1:2">
      <c r="A4601" s="103">
        <v>35653</v>
      </c>
      <c r="B4601" s="102">
        <v>6.64</v>
      </c>
    </row>
    <row r="4602" spans="1:2">
      <c r="A4602" s="103">
        <v>35654</v>
      </c>
      <c r="B4602" s="102">
        <v>6.66</v>
      </c>
    </row>
    <row r="4603" spans="1:2">
      <c r="A4603" s="103">
        <v>35655</v>
      </c>
      <c r="B4603" s="102">
        <v>6.64</v>
      </c>
    </row>
    <row r="4604" spans="1:2">
      <c r="A4604" s="103">
        <v>35656</v>
      </c>
      <c r="B4604" s="102">
        <v>6.56</v>
      </c>
    </row>
    <row r="4605" spans="1:2">
      <c r="A4605" s="103">
        <v>35657</v>
      </c>
      <c r="B4605" s="102">
        <v>6.57</v>
      </c>
    </row>
    <row r="4606" spans="1:2">
      <c r="A4606" s="103">
        <v>35660</v>
      </c>
      <c r="B4606" s="102">
        <v>6.53</v>
      </c>
    </row>
    <row r="4607" spans="1:2">
      <c r="A4607" s="103">
        <v>35661</v>
      </c>
      <c r="B4607" s="102">
        <v>6.51</v>
      </c>
    </row>
    <row r="4608" spans="1:2">
      <c r="A4608" s="103">
        <v>35662</v>
      </c>
      <c r="B4608" s="102">
        <v>6.54</v>
      </c>
    </row>
    <row r="4609" spans="1:2">
      <c r="A4609" s="103">
        <v>35663</v>
      </c>
      <c r="B4609" s="102">
        <v>6.6</v>
      </c>
    </row>
    <row r="4610" spans="1:2">
      <c r="A4610" s="103">
        <v>35664</v>
      </c>
      <c r="B4610" s="102">
        <v>6.67</v>
      </c>
    </row>
    <row r="4611" spans="1:2">
      <c r="A4611" s="103">
        <v>35667</v>
      </c>
      <c r="B4611" s="102">
        <v>6.67</v>
      </c>
    </row>
    <row r="4612" spans="1:2">
      <c r="A4612" s="103">
        <v>35668</v>
      </c>
      <c r="B4612" s="102">
        <v>6.66</v>
      </c>
    </row>
    <row r="4613" spans="1:2">
      <c r="A4613" s="103">
        <v>35669</v>
      </c>
      <c r="B4613" s="102">
        <v>6.66</v>
      </c>
    </row>
    <row r="4614" spans="1:2">
      <c r="A4614" s="103">
        <v>35670</v>
      </c>
      <c r="B4614" s="102">
        <v>6.57</v>
      </c>
    </row>
    <row r="4615" spans="1:2">
      <c r="A4615" s="103">
        <v>35671</v>
      </c>
      <c r="B4615" s="102">
        <v>6.61</v>
      </c>
    </row>
    <row r="4616" spans="1:2">
      <c r="A4616" s="103">
        <v>35674</v>
      </c>
      <c r="B4616" s="102" t="e">
        <f>NA()</f>
        <v>#N/A</v>
      </c>
    </row>
    <row r="4617" spans="1:2">
      <c r="A4617" s="103">
        <v>35675</v>
      </c>
      <c r="B4617" s="102">
        <v>6.58</v>
      </c>
    </row>
    <row r="4618" spans="1:2">
      <c r="A4618" s="103">
        <v>35676</v>
      </c>
      <c r="B4618" s="102">
        <v>6.6</v>
      </c>
    </row>
    <row r="4619" spans="1:2">
      <c r="A4619" s="103">
        <v>35677</v>
      </c>
      <c r="B4619" s="102">
        <v>6.61</v>
      </c>
    </row>
    <row r="4620" spans="1:2">
      <c r="A4620" s="103">
        <v>35678</v>
      </c>
      <c r="B4620" s="102">
        <v>6.65</v>
      </c>
    </row>
    <row r="4621" spans="1:2">
      <c r="A4621" s="103">
        <v>35681</v>
      </c>
      <c r="B4621" s="102">
        <v>6.62</v>
      </c>
    </row>
    <row r="4622" spans="1:2">
      <c r="A4622" s="103">
        <v>35682</v>
      </c>
      <c r="B4622" s="102">
        <v>6.63</v>
      </c>
    </row>
    <row r="4623" spans="1:2">
      <c r="A4623" s="103">
        <v>35683</v>
      </c>
      <c r="B4623" s="102">
        <v>6.66</v>
      </c>
    </row>
    <row r="4624" spans="1:2">
      <c r="A4624" s="103">
        <v>35684</v>
      </c>
      <c r="B4624" s="102">
        <v>6.68</v>
      </c>
    </row>
    <row r="4625" spans="1:2">
      <c r="A4625" s="103">
        <v>35685</v>
      </c>
      <c r="B4625" s="102">
        <v>6.59</v>
      </c>
    </row>
    <row r="4626" spans="1:2">
      <c r="A4626" s="103">
        <v>35688</v>
      </c>
      <c r="B4626" s="102">
        <v>6.58</v>
      </c>
    </row>
    <row r="4627" spans="1:2">
      <c r="A4627" s="103">
        <v>35689</v>
      </c>
      <c r="B4627" s="102">
        <v>6.41</v>
      </c>
    </row>
    <row r="4628" spans="1:2">
      <c r="A4628" s="103">
        <v>35690</v>
      </c>
      <c r="B4628" s="102">
        <v>6.39</v>
      </c>
    </row>
    <row r="4629" spans="1:2">
      <c r="A4629" s="103">
        <v>35691</v>
      </c>
      <c r="B4629" s="102">
        <v>6.4</v>
      </c>
    </row>
    <row r="4630" spans="1:2">
      <c r="A4630" s="103">
        <v>35692</v>
      </c>
      <c r="B4630" s="102">
        <v>6.38</v>
      </c>
    </row>
    <row r="4631" spans="1:2">
      <c r="A4631" s="103">
        <v>35695</v>
      </c>
      <c r="B4631" s="102">
        <v>6.35</v>
      </c>
    </row>
    <row r="4632" spans="1:2">
      <c r="A4632" s="103">
        <v>35696</v>
      </c>
      <c r="B4632" s="102">
        <v>6.38</v>
      </c>
    </row>
    <row r="4633" spans="1:2">
      <c r="A4633" s="103">
        <v>35697</v>
      </c>
      <c r="B4633" s="102">
        <v>6.32</v>
      </c>
    </row>
    <row r="4634" spans="1:2">
      <c r="A4634" s="103">
        <v>35698</v>
      </c>
      <c r="B4634" s="102">
        <v>6.4</v>
      </c>
    </row>
    <row r="4635" spans="1:2">
      <c r="A4635" s="103">
        <v>35699</v>
      </c>
      <c r="B4635" s="102">
        <v>6.37</v>
      </c>
    </row>
    <row r="4636" spans="1:2">
      <c r="A4636" s="103">
        <v>35702</v>
      </c>
      <c r="B4636" s="102">
        <v>6.39</v>
      </c>
    </row>
    <row r="4637" spans="1:2">
      <c r="A4637" s="103">
        <v>35703</v>
      </c>
      <c r="B4637" s="102">
        <v>6.41</v>
      </c>
    </row>
    <row r="4638" spans="1:2">
      <c r="A4638" s="103">
        <v>35704</v>
      </c>
      <c r="B4638" s="102">
        <v>6.33</v>
      </c>
    </row>
    <row r="4639" spans="1:2">
      <c r="A4639" s="103">
        <v>35705</v>
      </c>
      <c r="B4639" s="102">
        <v>6.31</v>
      </c>
    </row>
    <row r="4640" spans="1:2">
      <c r="A4640" s="103">
        <v>35706</v>
      </c>
      <c r="B4640" s="102">
        <v>6.3</v>
      </c>
    </row>
    <row r="4641" spans="1:2">
      <c r="A4641" s="103">
        <v>35709</v>
      </c>
      <c r="B4641" s="102">
        <v>6.27</v>
      </c>
    </row>
    <row r="4642" spans="1:2">
      <c r="A4642" s="103">
        <v>35710</v>
      </c>
      <c r="B4642" s="102">
        <v>6.24</v>
      </c>
    </row>
    <row r="4643" spans="1:2">
      <c r="A4643" s="103">
        <v>35711</v>
      </c>
      <c r="B4643" s="102">
        <v>6.37</v>
      </c>
    </row>
    <row r="4644" spans="1:2">
      <c r="A4644" s="103">
        <v>35712</v>
      </c>
      <c r="B4644" s="102">
        <v>6.38</v>
      </c>
    </row>
    <row r="4645" spans="1:2">
      <c r="A4645" s="103">
        <v>35713</v>
      </c>
      <c r="B4645" s="102">
        <v>6.44</v>
      </c>
    </row>
    <row r="4646" spans="1:2">
      <c r="A4646" s="103">
        <v>35716</v>
      </c>
      <c r="B4646" s="102" t="e">
        <f>NA()</f>
        <v>#N/A</v>
      </c>
    </row>
    <row r="4647" spans="1:2">
      <c r="A4647" s="103">
        <v>35717</v>
      </c>
      <c r="B4647" s="102">
        <v>6.36</v>
      </c>
    </row>
    <row r="4648" spans="1:2">
      <c r="A4648" s="103">
        <v>35718</v>
      </c>
      <c r="B4648" s="102">
        <v>6.39</v>
      </c>
    </row>
    <row r="4649" spans="1:2">
      <c r="A4649" s="103">
        <v>35719</v>
      </c>
      <c r="B4649" s="102">
        <v>6.39</v>
      </c>
    </row>
    <row r="4650" spans="1:2">
      <c r="A4650" s="103">
        <v>35720</v>
      </c>
      <c r="B4650" s="102">
        <v>6.44</v>
      </c>
    </row>
    <row r="4651" spans="1:2">
      <c r="A4651" s="103">
        <v>35723</v>
      </c>
      <c r="B4651" s="102">
        <v>6.42</v>
      </c>
    </row>
    <row r="4652" spans="1:2">
      <c r="A4652" s="103">
        <v>35724</v>
      </c>
      <c r="B4652" s="102">
        <v>6.42</v>
      </c>
    </row>
    <row r="4653" spans="1:2">
      <c r="A4653" s="103">
        <v>35725</v>
      </c>
      <c r="B4653" s="102">
        <v>6.41</v>
      </c>
    </row>
    <row r="4654" spans="1:2">
      <c r="A4654" s="103">
        <v>35726</v>
      </c>
      <c r="B4654" s="102">
        <v>6.33</v>
      </c>
    </row>
    <row r="4655" spans="1:2">
      <c r="A4655" s="103">
        <v>35727</v>
      </c>
      <c r="B4655" s="102">
        <v>6.3</v>
      </c>
    </row>
    <row r="4656" spans="1:2">
      <c r="A4656" s="103">
        <v>35730</v>
      </c>
      <c r="B4656" s="102">
        <v>6.24</v>
      </c>
    </row>
    <row r="4657" spans="1:2">
      <c r="A4657" s="103">
        <v>35731</v>
      </c>
      <c r="B4657" s="102">
        <v>6.29</v>
      </c>
    </row>
    <row r="4658" spans="1:2">
      <c r="A4658" s="103">
        <v>35732</v>
      </c>
      <c r="B4658" s="102">
        <v>6.23</v>
      </c>
    </row>
    <row r="4659" spans="1:2">
      <c r="A4659" s="103">
        <v>35733</v>
      </c>
      <c r="B4659" s="102">
        <v>6.17</v>
      </c>
    </row>
    <row r="4660" spans="1:2">
      <c r="A4660" s="103">
        <v>35734</v>
      </c>
      <c r="B4660" s="102">
        <v>6.15</v>
      </c>
    </row>
    <row r="4661" spans="1:2">
      <c r="A4661" s="103">
        <v>35737</v>
      </c>
      <c r="B4661" s="102">
        <v>6.21</v>
      </c>
    </row>
    <row r="4662" spans="1:2">
      <c r="A4662" s="103">
        <v>35738</v>
      </c>
      <c r="B4662" s="102">
        <v>6.25</v>
      </c>
    </row>
    <row r="4663" spans="1:2">
      <c r="A4663" s="103">
        <v>35739</v>
      </c>
      <c r="B4663" s="102">
        <v>6.24</v>
      </c>
    </row>
    <row r="4664" spans="1:2">
      <c r="A4664" s="103">
        <v>35740</v>
      </c>
      <c r="B4664" s="102">
        <v>6.15</v>
      </c>
    </row>
    <row r="4665" spans="1:2">
      <c r="A4665" s="103">
        <v>35741</v>
      </c>
      <c r="B4665" s="102">
        <v>6.14</v>
      </c>
    </row>
    <row r="4666" spans="1:2">
      <c r="A4666" s="103">
        <v>35744</v>
      </c>
      <c r="B4666" s="102">
        <v>6.15</v>
      </c>
    </row>
    <row r="4667" spans="1:2">
      <c r="A4667" s="103">
        <v>35745</v>
      </c>
      <c r="B4667" s="102" t="e">
        <f>NA()</f>
        <v>#N/A</v>
      </c>
    </row>
    <row r="4668" spans="1:2">
      <c r="A4668" s="103">
        <v>35746</v>
      </c>
      <c r="B4668" s="102">
        <v>6.13</v>
      </c>
    </row>
    <row r="4669" spans="1:2">
      <c r="A4669" s="103">
        <v>35747</v>
      </c>
      <c r="B4669" s="102">
        <v>6.11</v>
      </c>
    </row>
    <row r="4670" spans="1:2">
      <c r="A4670" s="103">
        <v>35748</v>
      </c>
      <c r="B4670" s="102">
        <v>6.09</v>
      </c>
    </row>
    <row r="4671" spans="1:2">
      <c r="A4671" s="103">
        <v>35751</v>
      </c>
      <c r="B4671" s="102">
        <v>6.07</v>
      </c>
    </row>
    <row r="4672" spans="1:2">
      <c r="A4672" s="103">
        <v>35752</v>
      </c>
      <c r="B4672" s="102">
        <v>6.07</v>
      </c>
    </row>
    <row r="4673" spans="1:2">
      <c r="A4673" s="103">
        <v>35753</v>
      </c>
      <c r="B4673" s="102">
        <v>6.03</v>
      </c>
    </row>
    <row r="4674" spans="1:2">
      <c r="A4674" s="103">
        <v>35754</v>
      </c>
      <c r="B4674" s="102">
        <v>6.05</v>
      </c>
    </row>
    <row r="4675" spans="1:2">
      <c r="A4675" s="103">
        <v>35755</v>
      </c>
      <c r="B4675" s="102">
        <v>6.04</v>
      </c>
    </row>
    <row r="4676" spans="1:2">
      <c r="A4676" s="103">
        <v>35758</v>
      </c>
      <c r="B4676" s="102">
        <v>6.08</v>
      </c>
    </row>
    <row r="4677" spans="1:2">
      <c r="A4677" s="103">
        <v>35759</v>
      </c>
      <c r="B4677" s="102">
        <v>6.06</v>
      </c>
    </row>
    <row r="4678" spans="1:2">
      <c r="A4678" s="103">
        <v>35760</v>
      </c>
      <c r="B4678" s="102">
        <v>6.06</v>
      </c>
    </row>
    <row r="4679" spans="1:2">
      <c r="A4679" s="103">
        <v>35761</v>
      </c>
      <c r="B4679" s="102" t="e">
        <f>NA()</f>
        <v>#N/A</v>
      </c>
    </row>
    <row r="4680" spans="1:2">
      <c r="A4680" s="103">
        <v>35762</v>
      </c>
      <c r="B4680" s="102">
        <v>6.04</v>
      </c>
    </row>
    <row r="4681" spans="1:2">
      <c r="A4681" s="103">
        <v>35765</v>
      </c>
      <c r="B4681" s="102">
        <v>6.04</v>
      </c>
    </row>
    <row r="4682" spans="1:2">
      <c r="A4682" s="103">
        <v>35766</v>
      </c>
      <c r="B4682" s="102">
        <v>6.03</v>
      </c>
    </row>
    <row r="4683" spans="1:2">
      <c r="A4683" s="103">
        <v>35767</v>
      </c>
      <c r="B4683" s="102">
        <v>6.02</v>
      </c>
    </row>
    <row r="4684" spans="1:2">
      <c r="A4684" s="103">
        <v>35768</v>
      </c>
      <c r="B4684" s="102">
        <v>6.04</v>
      </c>
    </row>
    <row r="4685" spans="1:2">
      <c r="A4685" s="103">
        <v>35769</v>
      </c>
      <c r="B4685" s="102">
        <v>6.09</v>
      </c>
    </row>
    <row r="4686" spans="1:2">
      <c r="A4686" s="103">
        <v>35772</v>
      </c>
      <c r="B4686" s="102">
        <v>6.14</v>
      </c>
    </row>
    <row r="4687" spans="1:2">
      <c r="A4687" s="103">
        <v>35773</v>
      </c>
      <c r="B4687" s="102">
        <v>6.14</v>
      </c>
    </row>
    <row r="4688" spans="1:2">
      <c r="A4688" s="103">
        <v>35774</v>
      </c>
      <c r="B4688" s="102">
        <v>6.1</v>
      </c>
    </row>
    <row r="4689" spans="1:2">
      <c r="A4689" s="103">
        <v>35775</v>
      </c>
      <c r="B4689" s="102">
        <v>6.02</v>
      </c>
    </row>
    <row r="4690" spans="1:2">
      <c r="A4690" s="103">
        <v>35776</v>
      </c>
      <c r="B4690" s="102">
        <v>5.94</v>
      </c>
    </row>
    <row r="4691" spans="1:2">
      <c r="A4691" s="103">
        <v>35779</v>
      </c>
      <c r="B4691" s="102">
        <v>5.97</v>
      </c>
    </row>
    <row r="4692" spans="1:2">
      <c r="A4692" s="103">
        <v>35780</v>
      </c>
      <c r="B4692" s="102">
        <v>5.96</v>
      </c>
    </row>
    <row r="4693" spans="1:2">
      <c r="A4693" s="103">
        <v>35781</v>
      </c>
      <c r="B4693" s="102">
        <v>5.99</v>
      </c>
    </row>
    <row r="4694" spans="1:2">
      <c r="A4694" s="103">
        <v>35782</v>
      </c>
      <c r="B4694" s="102">
        <v>5.94</v>
      </c>
    </row>
    <row r="4695" spans="1:2">
      <c r="A4695" s="103">
        <v>35783</v>
      </c>
      <c r="B4695" s="102">
        <v>5.92</v>
      </c>
    </row>
    <row r="4696" spans="1:2">
      <c r="A4696" s="103">
        <v>35786</v>
      </c>
      <c r="B4696" s="102">
        <v>5.89</v>
      </c>
    </row>
    <row r="4697" spans="1:2">
      <c r="A4697" s="103">
        <v>35787</v>
      </c>
      <c r="B4697" s="102">
        <v>5.9</v>
      </c>
    </row>
    <row r="4698" spans="1:2">
      <c r="A4698" s="103">
        <v>35788</v>
      </c>
      <c r="B4698" s="102">
        <v>5.91</v>
      </c>
    </row>
    <row r="4699" spans="1:2">
      <c r="A4699" s="103">
        <v>35789</v>
      </c>
      <c r="B4699" s="102" t="e">
        <f>NA()</f>
        <v>#N/A</v>
      </c>
    </row>
    <row r="4700" spans="1:2">
      <c r="A4700" s="103">
        <v>35790</v>
      </c>
      <c r="B4700" s="102">
        <v>5.9</v>
      </c>
    </row>
    <row r="4701" spans="1:2">
      <c r="A4701" s="103">
        <v>35793</v>
      </c>
      <c r="B4701" s="102">
        <v>5.93</v>
      </c>
    </row>
    <row r="4702" spans="1:2">
      <c r="A4702" s="103">
        <v>35794</v>
      </c>
      <c r="B4702" s="102">
        <v>5.98</v>
      </c>
    </row>
    <row r="4703" spans="1:2">
      <c r="A4703" s="103">
        <v>35795</v>
      </c>
      <c r="B4703" s="102">
        <v>5.93</v>
      </c>
    </row>
    <row r="4704" spans="1:2">
      <c r="A4704" s="103">
        <v>35796</v>
      </c>
      <c r="B4704" s="102" t="e">
        <f>NA()</f>
        <v>#N/A</v>
      </c>
    </row>
    <row r="4705" spans="1:2">
      <c r="A4705" s="103">
        <v>35797</v>
      </c>
      <c r="B4705" s="102">
        <v>5.86</v>
      </c>
    </row>
    <row r="4706" spans="1:2">
      <c r="A4706" s="103">
        <v>35800</v>
      </c>
      <c r="B4706" s="102">
        <v>5.74</v>
      </c>
    </row>
    <row r="4707" spans="1:2">
      <c r="A4707" s="103">
        <v>35801</v>
      </c>
      <c r="B4707" s="102">
        <v>5.73</v>
      </c>
    </row>
    <row r="4708" spans="1:2">
      <c r="A4708" s="103">
        <v>35802</v>
      </c>
      <c r="B4708" s="102">
        <v>5.8</v>
      </c>
    </row>
    <row r="4709" spans="1:2">
      <c r="A4709" s="103">
        <v>35803</v>
      </c>
      <c r="B4709" s="102">
        <v>5.75</v>
      </c>
    </row>
    <row r="4710" spans="1:2">
      <c r="A4710" s="103">
        <v>35804</v>
      </c>
      <c r="B4710" s="102">
        <v>5.71</v>
      </c>
    </row>
    <row r="4711" spans="1:2">
      <c r="A4711" s="103">
        <v>35807</v>
      </c>
      <c r="B4711" s="102">
        <v>5.7</v>
      </c>
    </row>
    <row r="4712" spans="1:2">
      <c r="A4712" s="103">
        <v>35808</v>
      </c>
      <c r="B4712" s="102">
        <v>5.71</v>
      </c>
    </row>
    <row r="4713" spans="1:2">
      <c r="A4713" s="103">
        <v>35809</v>
      </c>
      <c r="B4713" s="102">
        <v>5.74</v>
      </c>
    </row>
    <row r="4714" spans="1:2">
      <c r="A4714" s="103">
        <v>35810</v>
      </c>
      <c r="B4714" s="102">
        <v>5.74</v>
      </c>
    </row>
    <row r="4715" spans="1:2">
      <c r="A4715" s="103">
        <v>35811</v>
      </c>
      <c r="B4715" s="102">
        <v>5.81</v>
      </c>
    </row>
    <row r="4716" spans="1:2">
      <c r="A4716" s="103">
        <v>35814</v>
      </c>
      <c r="B4716" s="102" t="e">
        <f>NA()</f>
        <v>#N/A</v>
      </c>
    </row>
    <row r="4717" spans="1:2">
      <c r="A4717" s="103">
        <v>35815</v>
      </c>
      <c r="B4717" s="102">
        <v>5.83</v>
      </c>
    </row>
    <row r="4718" spans="1:2">
      <c r="A4718" s="103">
        <v>35816</v>
      </c>
      <c r="B4718" s="102">
        <v>5.81</v>
      </c>
    </row>
    <row r="4719" spans="1:2">
      <c r="A4719" s="103">
        <v>35817</v>
      </c>
      <c r="B4719" s="102">
        <v>5.85</v>
      </c>
    </row>
    <row r="4720" spans="1:2">
      <c r="A4720" s="103">
        <v>35818</v>
      </c>
      <c r="B4720" s="102">
        <v>5.98</v>
      </c>
    </row>
    <row r="4721" spans="1:2">
      <c r="A4721" s="103">
        <v>35821</v>
      </c>
      <c r="B4721" s="102">
        <v>5.9</v>
      </c>
    </row>
    <row r="4722" spans="1:2">
      <c r="A4722" s="103">
        <v>35822</v>
      </c>
      <c r="B4722" s="102">
        <v>5.95</v>
      </c>
    </row>
    <row r="4723" spans="1:2">
      <c r="A4723" s="103">
        <v>35823</v>
      </c>
      <c r="B4723" s="102">
        <v>5.94</v>
      </c>
    </row>
    <row r="4724" spans="1:2">
      <c r="A4724" s="103">
        <v>35824</v>
      </c>
      <c r="B4724" s="102">
        <v>5.85</v>
      </c>
    </row>
    <row r="4725" spans="1:2">
      <c r="A4725" s="103">
        <v>35825</v>
      </c>
      <c r="B4725" s="102">
        <v>5.82</v>
      </c>
    </row>
    <row r="4726" spans="1:2">
      <c r="A4726" s="103">
        <v>35828</v>
      </c>
      <c r="B4726" s="102">
        <v>5.87</v>
      </c>
    </row>
    <row r="4727" spans="1:2">
      <c r="A4727" s="103">
        <v>35829</v>
      </c>
      <c r="B4727" s="102">
        <v>5.86</v>
      </c>
    </row>
    <row r="4728" spans="1:2">
      <c r="A4728" s="103">
        <v>35830</v>
      </c>
      <c r="B4728" s="102">
        <v>5.87</v>
      </c>
    </row>
    <row r="4729" spans="1:2">
      <c r="A4729" s="103">
        <v>35831</v>
      </c>
      <c r="B4729" s="102">
        <v>5.92</v>
      </c>
    </row>
    <row r="4730" spans="1:2">
      <c r="A4730" s="103">
        <v>35832</v>
      </c>
      <c r="B4730" s="102">
        <v>5.92</v>
      </c>
    </row>
    <row r="4731" spans="1:2">
      <c r="A4731" s="103">
        <v>35835</v>
      </c>
      <c r="B4731" s="102">
        <v>5.94</v>
      </c>
    </row>
    <row r="4732" spans="1:2">
      <c r="A4732" s="103">
        <v>35836</v>
      </c>
      <c r="B4732" s="102">
        <v>5.93</v>
      </c>
    </row>
    <row r="4733" spans="1:2">
      <c r="A4733" s="103">
        <v>35837</v>
      </c>
      <c r="B4733" s="102">
        <v>5.86</v>
      </c>
    </row>
    <row r="4734" spans="1:2">
      <c r="A4734" s="103">
        <v>35838</v>
      </c>
      <c r="B4734" s="102">
        <v>5.87</v>
      </c>
    </row>
    <row r="4735" spans="1:2">
      <c r="A4735" s="103">
        <v>35839</v>
      </c>
      <c r="B4735" s="102">
        <v>5.85</v>
      </c>
    </row>
    <row r="4736" spans="1:2">
      <c r="A4736" s="103">
        <v>35842</v>
      </c>
      <c r="B4736" s="102" t="e">
        <f>NA()</f>
        <v>#N/A</v>
      </c>
    </row>
    <row r="4737" spans="1:2">
      <c r="A4737" s="103">
        <v>35843</v>
      </c>
      <c r="B4737" s="102">
        <v>5.8</v>
      </c>
    </row>
    <row r="4738" spans="1:2">
      <c r="A4738" s="103">
        <v>35844</v>
      </c>
      <c r="B4738" s="102">
        <v>5.84</v>
      </c>
    </row>
    <row r="4739" spans="1:2">
      <c r="A4739" s="103">
        <v>35845</v>
      </c>
      <c r="B4739" s="102">
        <v>5.85</v>
      </c>
    </row>
    <row r="4740" spans="1:2">
      <c r="A4740" s="103">
        <v>35846</v>
      </c>
      <c r="B4740" s="102">
        <v>5.87</v>
      </c>
    </row>
    <row r="4741" spans="1:2">
      <c r="A4741" s="103">
        <v>35849</v>
      </c>
      <c r="B4741" s="102">
        <v>5.91</v>
      </c>
    </row>
    <row r="4742" spans="1:2">
      <c r="A4742" s="103">
        <v>35850</v>
      </c>
      <c r="B4742" s="102">
        <v>5.97</v>
      </c>
    </row>
    <row r="4743" spans="1:2">
      <c r="A4743" s="103">
        <v>35851</v>
      </c>
      <c r="B4743" s="102">
        <v>5.93</v>
      </c>
    </row>
    <row r="4744" spans="1:2">
      <c r="A4744" s="103">
        <v>35852</v>
      </c>
      <c r="B4744" s="102">
        <v>5.95</v>
      </c>
    </row>
    <row r="4745" spans="1:2">
      <c r="A4745" s="103">
        <v>35853</v>
      </c>
      <c r="B4745" s="102">
        <v>5.92</v>
      </c>
    </row>
    <row r="4746" spans="1:2">
      <c r="A4746" s="103">
        <v>35856</v>
      </c>
      <c r="B4746" s="102">
        <v>6.03</v>
      </c>
    </row>
    <row r="4747" spans="1:2">
      <c r="A4747" s="103">
        <v>35857</v>
      </c>
      <c r="B4747" s="102">
        <v>6.07</v>
      </c>
    </row>
    <row r="4748" spans="1:2">
      <c r="A4748" s="103">
        <v>35858</v>
      </c>
      <c r="B4748" s="102">
        <v>6.05</v>
      </c>
    </row>
    <row r="4749" spans="1:2">
      <c r="A4749" s="103">
        <v>35859</v>
      </c>
      <c r="B4749" s="102">
        <v>6.07</v>
      </c>
    </row>
    <row r="4750" spans="1:2">
      <c r="A4750" s="103">
        <v>35860</v>
      </c>
      <c r="B4750" s="102">
        <v>6.02</v>
      </c>
    </row>
    <row r="4751" spans="1:2">
      <c r="A4751" s="103">
        <v>35863</v>
      </c>
      <c r="B4751" s="102">
        <v>5.97</v>
      </c>
    </row>
    <row r="4752" spans="1:2">
      <c r="A4752" s="103">
        <v>35864</v>
      </c>
      <c r="B4752" s="102">
        <v>5.97</v>
      </c>
    </row>
    <row r="4753" spans="1:2">
      <c r="A4753" s="103">
        <v>35865</v>
      </c>
      <c r="B4753" s="102">
        <v>5.93</v>
      </c>
    </row>
    <row r="4754" spans="1:2">
      <c r="A4754" s="103">
        <v>35866</v>
      </c>
      <c r="B4754" s="102">
        <v>5.87</v>
      </c>
    </row>
    <row r="4755" spans="1:2">
      <c r="A4755" s="103">
        <v>35867</v>
      </c>
      <c r="B4755" s="102">
        <v>5.89</v>
      </c>
    </row>
    <row r="4756" spans="1:2">
      <c r="A4756" s="103">
        <v>35870</v>
      </c>
      <c r="B4756" s="102">
        <v>5.86</v>
      </c>
    </row>
    <row r="4757" spans="1:2">
      <c r="A4757" s="103">
        <v>35871</v>
      </c>
      <c r="B4757" s="102">
        <v>5.89</v>
      </c>
    </row>
    <row r="4758" spans="1:2">
      <c r="A4758" s="103">
        <v>35872</v>
      </c>
      <c r="B4758" s="102">
        <v>5.91</v>
      </c>
    </row>
    <row r="4759" spans="1:2">
      <c r="A4759" s="103">
        <v>35873</v>
      </c>
      <c r="B4759" s="102">
        <v>5.9</v>
      </c>
    </row>
    <row r="4760" spans="1:2">
      <c r="A4760" s="103">
        <v>35874</v>
      </c>
      <c r="B4760" s="102">
        <v>5.89</v>
      </c>
    </row>
    <row r="4761" spans="1:2">
      <c r="A4761" s="103">
        <v>35877</v>
      </c>
      <c r="B4761" s="102">
        <v>5.88</v>
      </c>
    </row>
    <row r="4762" spans="1:2">
      <c r="A4762" s="103">
        <v>35878</v>
      </c>
      <c r="B4762" s="102">
        <v>5.88</v>
      </c>
    </row>
    <row r="4763" spans="1:2">
      <c r="A4763" s="103">
        <v>35879</v>
      </c>
      <c r="B4763" s="102">
        <v>5.94</v>
      </c>
    </row>
    <row r="4764" spans="1:2">
      <c r="A4764" s="103">
        <v>35880</v>
      </c>
      <c r="B4764" s="102">
        <v>5.96</v>
      </c>
    </row>
    <row r="4765" spans="1:2">
      <c r="A4765" s="103">
        <v>35881</v>
      </c>
      <c r="B4765" s="102">
        <v>5.96</v>
      </c>
    </row>
    <row r="4766" spans="1:2">
      <c r="A4766" s="103">
        <v>35884</v>
      </c>
      <c r="B4766" s="102">
        <v>5.98</v>
      </c>
    </row>
    <row r="4767" spans="1:2">
      <c r="A4767" s="103">
        <v>35885</v>
      </c>
      <c r="B4767" s="102">
        <v>5.94</v>
      </c>
    </row>
    <row r="4768" spans="1:2">
      <c r="A4768" s="103">
        <v>35886</v>
      </c>
      <c r="B4768" s="102">
        <v>5.9</v>
      </c>
    </row>
    <row r="4769" spans="1:2">
      <c r="A4769" s="103">
        <v>35887</v>
      </c>
      <c r="B4769" s="102">
        <v>5.85</v>
      </c>
    </row>
    <row r="4770" spans="1:2">
      <c r="A4770" s="103">
        <v>35888</v>
      </c>
      <c r="B4770" s="102">
        <v>5.78</v>
      </c>
    </row>
    <row r="4771" spans="1:2">
      <c r="A4771" s="103">
        <v>35891</v>
      </c>
      <c r="B4771" s="102">
        <v>5.82</v>
      </c>
    </row>
    <row r="4772" spans="1:2">
      <c r="A4772" s="103">
        <v>35892</v>
      </c>
      <c r="B4772" s="102">
        <v>5.84</v>
      </c>
    </row>
    <row r="4773" spans="1:2">
      <c r="A4773" s="103">
        <v>35893</v>
      </c>
      <c r="B4773" s="102">
        <v>5.9</v>
      </c>
    </row>
    <row r="4774" spans="1:2">
      <c r="A4774" s="103">
        <v>35894</v>
      </c>
      <c r="B4774" s="102">
        <v>5.88</v>
      </c>
    </row>
    <row r="4775" spans="1:2">
      <c r="A4775" s="103">
        <v>35895</v>
      </c>
      <c r="B4775" s="102" t="e">
        <f>NA()</f>
        <v>#N/A</v>
      </c>
    </row>
    <row r="4776" spans="1:2">
      <c r="A4776" s="103">
        <v>35898</v>
      </c>
      <c r="B4776" s="102">
        <v>5.94</v>
      </c>
    </row>
    <row r="4777" spans="1:2">
      <c r="A4777" s="103">
        <v>35899</v>
      </c>
      <c r="B4777" s="102">
        <v>5.91</v>
      </c>
    </row>
    <row r="4778" spans="1:2">
      <c r="A4778" s="103">
        <v>35900</v>
      </c>
      <c r="B4778" s="102">
        <v>5.89</v>
      </c>
    </row>
    <row r="4779" spans="1:2">
      <c r="A4779" s="103">
        <v>35901</v>
      </c>
      <c r="B4779" s="102">
        <v>5.87</v>
      </c>
    </row>
    <row r="4780" spans="1:2">
      <c r="A4780" s="103">
        <v>35902</v>
      </c>
      <c r="B4780" s="102">
        <v>5.88</v>
      </c>
    </row>
    <row r="4781" spans="1:2">
      <c r="A4781" s="103">
        <v>35905</v>
      </c>
      <c r="B4781" s="102">
        <v>5.92</v>
      </c>
    </row>
    <row r="4782" spans="1:2">
      <c r="A4782" s="103">
        <v>35906</v>
      </c>
      <c r="B4782" s="102">
        <v>5.96</v>
      </c>
    </row>
    <row r="4783" spans="1:2">
      <c r="A4783" s="103">
        <v>35907</v>
      </c>
      <c r="B4783" s="102">
        <v>5.96</v>
      </c>
    </row>
    <row r="4784" spans="1:2">
      <c r="A4784" s="103">
        <v>35908</v>
      </c>
      <c r="B4784" s="102">
        <v>5.98</v>
      </c>
    </row>
    <row r="4785" spans="1:2">
      <c r="A4785" s="103">
        <v>35909</v>
      </c>
      <c r="B4785" s="102">
        <v>5.95</v>
      </c>
    </row>
    <row r="4786" spans="1:2">
      <c r="A4786" s="103">
        <v>35912</v>
      </c>
      <c r="B4786" s="102">
        <v>6.07</v>
      </c>
    </row>
    <row r="4787" spans="1:2">
      <c r="A4787" s="103">
        <v>35913</v>
      </c>
      <c r="B4787" s="102">
        <v>6.07</v>
      </c>
    </row>
    <row r="4788" spans="1:2">
      <c r="A4788" s="103">
        <v>35914</v>
      </c>
      <c r="B4788" s="102">
        <v>6.08</v>
      </c>
    </row>
    <row r="4789" spans="1:2">
      <c r="A4789" s="103">
        <v>35915</v>
      </c>
      <c r="B4789" s="102">
        <v>5.95</v>
      </c>
    </row>
    <row r="4790" spans="1:2">
      <c r="A4790" s="103">
        <v>35916</v>
      </c>
      <c r="B4790" s="102">
        <v>5.94</v>
      </c>
    </row>
    <row r="4791" spans="1:2">
      <c r="A4791" s="103">
        <v>35919</v>
      </c>
      <c r="B4791" s="102">
        <v>5.94</v>
      </c>
    </row>
    <row r="4792" spans="1:2">
      <c r="A4792" s="103">
        <v>35920</v>
      </c>
      <c r="B4792" s="102">
        <v>5.98</v>
      </c>
    </row>
    <row r="4793" spans="1:2">
      <c r="A4793" s="103">
        <v>35921</v>
      </c>
      <c r="B4793" s="102">
        <v>5.94</v>
      </c>
    </row>
    <row r="4794" spans="1:2">
      <c r="A4794" s="103">
        <v>35922</v>
      </c>
      <c r="B4794" s="102">
        <v>5.95</v>
      </c>
    </row>
    <row r="4795" spans="1:2">
      <c r="A4795" s="103">
        <v>35923</v>
      </c>
      <c r="B4795" s="102">
        <v>5.98</v>
      </c>
    </row>
    <row r="4796" spans="1:2">
      <c r="A4796" s="103">
        <v>35926</v>
      </c>
      <c r="B4796" s="102">
        <v>6.04</v>
      </c>
    </row>
    <row r="4797" spans="1:2">
      <c r="A4797" s="103">
        <v>35927</v>
      </c>
      <c r="B4797" s="102">
        <v>5.96</v>
      </c>
    </row>
    <row r="4798" spans="1:2">
      <c r="A4798" s="103">
        <v>35928</v>
      </c>
      <c r="B4798" s="102">
        <v>5.95</v>
      </c>
    </row>
    <row r="4799" spans="1:2">
      <c r="A4799" s="103">
        <v>35929</v>
      </c>
      <c r="B4799" s="102">
        <v>5.98</v>
      </c>
    </row>
    <row r="4800" spans="1:2">
      <c r="A4800" s="103">
        <v>35930</v>
      </c>
      <c r="B4800" s="102">
        <v>5.97</v>
      </c>
    </row>
    <row r="4801" spans="1:2">
      <c r="A4801" s="103">
        <v>35933</v>
      </c>
      <c r="B4801" s="102">
        <v>5.92</v>
      </c>
    </row>
    <row r="4802" spans="1:2">
      <c r="A4802" s="103">
        <v>35934</v>
      </c>
      <c r="B4802" s="102">
        <v>5.94</v>
      </c>
    </row>
    <row r="4803" spans="1:2">
      <c r="A4803" s="103">
        <v>35935</v>
      </c>
      <c r="B4803" s="102">
        <v>5.89</v>
      </c>
    </row>
    <row r="4804" spans="1:2">
      <c r="A4804" s="103">
        <v>35936</v>
      </c>
      <c r="B4804" s="102">
        <v>5.93</v>
      </c>
    </row>
    <row r="4805" spans="1:2">
      <c r="A4805" s="103">
        <v>35937</v>
      </c>
      <c r="B4805" s="102">
        <v>5.9</v>
      </c>
    </row>
    <row r="4806" spans="1:2">
      <c r="A4806" s="103">
        <v>35940</v>
      </c>
      <c r="B4806" s="102" t="e">
        <f>NA()</f>
        <v>#N/A</v>
      </c>
    </row>
    <row r="4807" spans="1:2">
      <c r="A4807" s="103">
        <v>35941</v>
      </c>
      <c r="B4807" s="102">
        <v>5.85</v>
      </c>
    </row>
    <row r="4808" spans="1:2">
      <c r="A4808" s="103">
        <v>35942</v>
      </c>
      <c r="B4808" s="102">
        <v>5.83</v>
      </c>
    </row>
    <row r="4809" spans="1:2">
      <c r="A4809" s="103">
        <v>35943</v>
      </c>
      <c r="B4809" s="102">
        <v>5.83</v>
      </c>
    </row>
    <row r="4810" spans="1:2">
      <c r="A4810" s="103">
        <v>35944</v>
      </c>
      <c r="B4810" s="102">
        <v>5.81</v>
      </c>
    </row>
    <row r="4811" spans="1:2">
      <c r="A4811" s="103">
        <v>35947</v>
      </c>
      <c r="B4811" s="102">
        <v>5.78</v>
      </c>
    </row>
    <row r="4812" spans="1:2">
      <c r="A4812" s="103">
        <v>35948</v>
      </c>
      <c r="B4812" s="102">
        <v>5.8</v>
      </c>
    </row>
    <row r="4813" spans="1:2">
      <c r="A4813" s="103">
        <v>35949</v>
      </c>
      <c r="B4813" s="102">
        <v>5.8</v>
      </c>
    </row>
    <row r="4814" spans="1:2">
      <c r="A4814" s="103">
        <v>35950</v>
      </c>
      <c r="B4814" s="102">
        <v>5.82</v>
      </c>
    </row>
    <row r="4815" spans="1:2">
      <c r="A4815" s="103">
        <v>35951</v>
      </c>
      <c r="B4815" s="102">
        <v>5.79</v>
      </c>
    </row>
    <row r="4816" spans="1:2">
      <c r="A4816" s="103">
        <v>35954</v>
      </c>
      <c r="B4816" s="102">
        <v>5.79</v>
      </c>
    </row>
    <row r="4817" spans="1:2">
      <c r="A4817" s="103">
        <v>35955</v>
      </c>
      <c r="B4817" s="102">
        <v>5.79</v>
      </c>
    </row>
    <row r="4818" spans="1:2">
      <c r="A4818" s="103">
        <v>35956</v>
      </c>
      <c r="B4818" s="102">
        <v>5.7</v>
      </c>
    </row>
    <row r="4819" spans="1:2">
      <c r="A4819" s="103">
        <v>35957</v>
      </c>
      <c r="B4819" s="102">
        <v>5.65</v>
      </c>
    </row>
    <row r="4820" spans="1:2">
      <c r="A4820" s="103">
        <v>35958</v>
      </c>
      <c r="B4820" s="102">
        <v>5.66</v>
      </c>
    </row>
    <row r="4821" spans="1:2">
      <c r="A4821" s="103">
        <v>35961</v>
      </c>
      <c r="B4821" s="102">
        <v>5.61</v>
      </c>
    </row>
    <row r="4822" spans="1:2">
      <c r="A4822" s="103">
        <v>35962</v>
      </c>
      <c r="B4822" s="102">
        <v>5.65</v>
      </c>
    </row>
    <row r="4823" spans="1:2">
      <c r="A4823" s="103">
        <v>35963</v>
      </c>
      <c r="B4823" s="102">
        <v>5.74</v>
      </c>
    </row>
    <row r="4824" spans="1:2">
      <c r="A4824" s="103">
        <v>35964</v>
      </c>
      <c r="B4824" s="102">
        <v>5.7</v>
      </c>
    </row>
    <row r="4825" spans="1:2">
      <c r="A4825" s="103">
        <v>35965</v>
      </c>
      <c r="B4825" s="102">
        <v>5.67</v>
      </c>
    </row>
    <row r="4826" spans="1:2">
      <c r="A4826" s="103">
        <v>35968</v>
      </c>
      <c r="B4826" s="102">
        <v>5.66</v>
      </c>
    </row>
    <row r="4827" spans="1:2">
      <c r="A4827" s="103">
        <v>35969</v>
      </c>
      <c r="B4827" s="102">
        <v>5.64</v>
      </c>
    </row>
    <row r="4828" spans="1:2">
      <c r="A4828" s="103">
        <v>35970</v>
      </c>
      <c r="B4828" s="102">
        <v>5.66</v>
      </c>
    </row>
    <row r="4829" spans="1:2">
      <c r="A4829" s="103">
        <v>35971</v>
      </c>
      <c r="B4829" s="102">
        <v>5.66</v>
      </c>
    </row>
    <row r="4830" spans="1:2">
      <c r="A4830" s="103">
        <v>35972</v>
      </c>
      <c r="B4830" s="102">
        <v>5.64</v>
      </c>
    </row>
    <row r="4831" spans="1:2">
      <c r="A4831" s="103">
        <v>35975</v>
      </c>
      <c r="B4831" s="102">
        <v>5.65</v>
      </c>
    </row>
    <row r="4832" spans="1:2">
      <c r="A4832" s="103">
        <v>35976</v>
      </c>
      <c r="B4832" s="102">
        <v>5.62</v>
      </c>
    </row>
    <row r="4833" spans="1:2">
      <c r="A4833" s="103">
        <v>35977</v>
      </c>
      <c r="B4833" s="102">
        <v>5.63</v>
      </c>
    </row>
    <row r="4834" spans="1:2">
      <c r="A4834" s="103">
        <v>35978</v>
      </c>
      <c r="B4834" s="102">
        <v>5.6</v>
      </c>
    </row>
    <row r="4835" spans="1:2">
      <c r="A4835" s="103">
        <v>35979</v>
      </c>
      <c r="B4835" s="102" t="e">
        <f>NA()</f>
        <v>#N/A</v>
      </c>
    </row>
    <row r="4836" spans="1:2">
      <c r="A4836" s="103">
        <v>35982</v>
      </c>
      <c r="B4836" s="102">
        <v>5.57</v>
      </c>
    </row>
    <row r="4837" spans="1:2">
      <c r="A4837" s="103">
        <v>35983</v>
      </c>
      <c r="B4837" s="102">
        <v>5.6</v>
      </c>
    </row>
    <row r="4838" spans="1:2">
      <c r="A4838" s="103">
        <v>35984</v>
      </c>
      <c r="B4838" s="102">
        <v>5.63</v>
      </c>
    </row>
    <row r="4839" spans="1:2">
      <c r="A4839" s="103">
        <v>35985</v>
      </c>
      <c r="B4839" s="102">
        <v>5.6</v>
      </c>
    </row>
    <row r="4840" spans="1:2">
      <c r="A4840" s="103">
        <v>35986</v>
      </c>
      <c r="B4840" s="102">
        <v>5.63</v>
      </c>
    </row>
    <row r="4841" spans="1:2">
      <c r="A4841" s="103">
        <v>35989</v>
      </c>
      <c r="B4841" s="102">
        <v>5.68</v>
      </c>
    </row>
    <row r="4842" spans="1:2">
      <c r="A4842" s="103">
        <v>35990</v>
      </c>
      <c r="B4842" s="102">
        <v>5.72</v>
      </c>
    </row>
    <row r="4843" spans="1:2">
      <c r="A4843" s="103">
        <v>35991</v>
      </c>
      <c r="B4843" s="102">
        <v>5.7</v>
      </c>
    </row>
    <row r="4844" spans="1:2">
      <c r="A4844" s="103">
        <v>35992</v>
      </c>
      <c r="B4844" s="102">
        <v>5.72</v>
      </c>
    </row>
    <row r="4845" spans="1:2">
      <c r="A4845" s="103">
        <v>35993</v>
      </c>
      <c r="B4845" s="102">
        <v>5.75</v>
      </c>
    </row>
    <row r="4846" spans="1:2">
      <c r="A4846" s="103">
        <v>35996</v>
      </c>
      <c r="B4846" s="102">
        <v>5.71</v>
      </c>
    </row>
    <row r="4847" spans="1:2">
      <c r="A4847" s="103">
        <v>35997</v>
      </c>
      <c r="B4847" s="102">
        <v>5.67</v>
      </c>
    </row>
    <row r="4848" spans="1:2">
      <c r="A4848" s="103">
        <v>35998</v>
      </c>
      <c r="B4848" s="102">
        <v>5.68</v>
      </c>
    </row>
    <row r="4849" spans="1:2">
      <c r="A4849" s="103">
        <v>35999</v>
      </c>
      <c r="B4849" s="102">
        <v>5.66</v>
      </c>
    </row>
    <row r="4850" spans="1:2">
      <c r="A4850" s="103">
        <v>36000</v>
      </c>
      <c r="B4850" s="102">
        <v>5.68</v>
      </c>
    </row>
    <row r="4851" spans="1:2">
      <c r="A4851" s="103">
        <v>36003</v>
      </c>
      <c r="B4851" s="102">
        <v>5.7</v>
      </c>
    </row>
    <row r="4852" spans="1:2">
      <c r="A4852" s="103">
        <v>36004</v>
      </c>
      <c r="B4852" s="102">
        <v>5.74</v>
      </c>
    </row>
    <row r="4853" spans="1:2">
      <c r="A4853" s="103">
        <v>36005</v>
      </c>
      <c r="B4853" s="102">
        <v>5.77</v>
      </c>
    </row>
    <row r="4854" spans="1:2">
      <c r="A4854" s="103">
        <v>36006</v>
      </c>
      <c r="B4854" s="102">
        <v>5.73</v>
      </c>
    </row>
    <row r="4855" spans="1:2">
      <c r="A4855" s="103">
        <v>36007</v>
      </c>
      <c r="B4855" s="102">
        <v>5.72</v>
      </c>
    </row>
    <row r="4856" spans="1:2">
      <c r="A4856" s="103">
        <v>36010</v>
      </c>
      <c r="B4856" s="102">
        <v>5.67</v>
      </c>
    </row>
    <row r="4857" spans="1:2">
      <c r="A4857" s="103">
        <v>36011</v>
      </c>
      <c r="B4857" s="102">
        <v>5.65</v>
      </c>
    </row>
    <row r="4858" spans="1:2">
      <c r="A4858" s="103">
        <v>36012</v>
      </c>
      <c r="B4858" s="102">
        <v>5.66</v>
      </c>
    </row>
    <row r="4859" spans="1:2">
      <c r="A4859" s="103">
        <v>36013</v>
      </c>
      <c r="B4859" s="102">
        <v>5.67</v>
      </c>
    </row>
    <row r="4860" spans="1:2">
      <c r="A4860" s="103">
        <v>36014</v>
      </c>
      <c r="B4860" s="102">
        <v>5.63</v>
      </c>
    </row>
    <row r="4861" spans="1:2">
      <c r="A4861" s="103">
        <v>36017</v>
      </c>
      <c r="B4861" s="102">
        <v>5.63</v>
      </c>
    </row>
    <row r="4862" spans="1:2">
      <c r="A4862" s="103">
        <v>36018</v>
      </c>
      <c r="B4862" s="102">
        <v>5.6</v>
      </c>
    </row>
    <row r="4863" spans="1:2">
      <c r="A4863" s="103">
        <v>36019</v>
      </c>
      <c r="B4863" s="102">
        <v>5.62</v>
      </c>
    </row>
    <row r="4864" spans="1:2">
      <c r="A4864" s="103">
        <v>36020</v>
      </c>
      <c r="B4864" s="102">
        <v>5.6</v>
      </c>
    </row>
    <row r="4865" spans="1:2">
      <c r="A4865" s="103">
        <v>36021</v>
      </c>
      <c r="B4865" s="102">
        <v>5.55</v>
      </c>
    </row>
    <row r="4866" spans="1:2">
      <c r="A4866" s="103">
        <v>36024</v>
      </c>
      <c r="B4866" s="102">
        <v>5.56</v>
      </c>
    </row>
    <row r="4867" spans="1:2">
      <c r="A4867" s="103">
        <v>36025</v>
      </c>
      <c r="B4867" s="102">
        <v>5.56</v>
      </c>
    </row>
    <row r="4868" spans="1:2">
      <c r="A4868" s="103">
        <v>36026</v>
      </c>
      <c r="B4868" s="102">
        <v>5.56</v>
      </c>
    </row>
    <row r="4869" spans="1:2">
      <c r="A4869" s="103">
        <v>36027</v>
      </c>
      <c r="B4869" s="102">
        <v>5.52</v>
      </c>
    </row>
    <row r="4870" spans="1:2">
      <c r="A4870" s="103">
        <v>36028</v>
      </c>
      <c r="B4870" s="102">
        <v>5.46</v>
      </c>
    </row>
    <row r="4871" spans="1:2">
      <c r="A4871" s="103">
        <v>36031</v>
      </c>
      <c r="B4871" s="102">
        <v>5.48</v>
      </c>
    </row>
    <row r="4872" spans="1:2">
      <c r="A4872" s="103">
        <v>36032</v>
      </c>
      <c r="B4872" s="102">
        <v>5.44</v>
      </c>
    </row>
    <row r="4873" spans="1:2">
      <c r="A4873" s="103">
        <v>36033</v>
      </c>
      <c r="B4873" s="102">
        <v>5.44</v>
      </c>
    </row>
    <row r="4874" spans="1:2">
      <c r="A4874" s="103">
        <v>36034</v>
      </c>
      <c r="B4874" s="102">
        <v>5.38</v>
      </c>
    </row>
    <row r="4875" spans="1:2">
      <c r="A4875" s="103">
        <v>36035</v>
      </c>
      <c r="B4875" s="102">
        <v>5.37</v>
      </c>
    </row>
    <row r="4876" spans="1:2">
      <c r="A4876" s="103">
        <v>36038</v>
      </c>
      <c r="B4876" s="102">
        <v>5.3</v>
      </c>
    </row>
    <row r="4877" spans="1:2">
      <c r="A4877" s="103">
        <v>36039</v>
      </c>
      <c r="B4877" s="102">
        <v>5.34</v>
      </c>
    </row>
    <row r="4878" spans="1:2">
      <c r="A4878" s="103">
        <v>36040</v>
      </c>
      <c r="B4878" s="102">
        <v>5.34</v>
      </c>
    </row>
    <row r="4879" spans="1:2">
      <c r="A4879" s="103">
        <v>36041</v>
      </c>
      <c r="B4879" s="102">
        <v>5.31</v>
      </c>
    </row>
    <row r="4880" spans="1:2">
      <c r="A4880" s="103">
        <v>36042</v>
      </c>
      <c r="B4880" s="102">
        <v>5.29</v>
      </c>
    </row>
    <row r="4881" spans="1:2">
      <c r="A4881" s="103">
        <v>36045</v>
      </c>
      <c r="B4881" s="102" t="e">
        <f>NA()</f>
        <v>#N/A</v>
      </c>
    </row>
    <row r="4882" spans="1:2">
      <c r="A4882" s="103">
        <v>36046</v>
      </c>
      <c r="B4882" s="102">
        <v>5.34</v>
      </c>
    </row>
    <row r="4883" spans="1:2">
      <c r="A4883" s="103">
        <v>36047</v>
      </c>
      <c r="B4883" s="102">
        <v>5.28</v>
      </c>
    </row>
    <row r="4884" spans="1:2">
      <c r="A4884" s="103">
        <v>36048</v>
      </c>
      <c r="B4884" s="102">
        <v>5.18</v>
      </c>
    </row>
    <row r="4885" spans="1:2">
      <c r="A4885" s="103">
        <v>36049</v>
      </c>
      <c r="B4885" s="102">
        <v>5.23</v>
      </c>
    </row>
    <row r="4886" spans="1:2">
      <c r="A4886" s="103">
        <v>36052</v>
      </c>
      <c r="B4886" s="102">
        <v>5.23</v>
      </c>
    </row>
    <row r="4887" spans="1:2">
      <c r="A4887" s="103">
        <v>36053</v>
      </c>
      <c r="B4887" s="102">
        <v>5.25</v>
      </c>
    </row>
    <row r="4888" spans="1:2">
      <c r="A4888" s="103">
        <v>36054</v>
      </c>
      <c r="B4888" s="102">
        <v>5.23</v>
      </c>
    </row>
    <row r="4889" spans="1:2">
      <c r="A4889" s="103">
        <v>36055</v>
      </c>
      <c r="B4889" s="102">
        <v>5.18</v>
      </c>
    </row>
    <row r="4890" spans="1:2">
      <c r="A4890" s="103">
        <v>36056</v>
      </c>
      <c r="B4890" s="102">
        <v>5.15</v>
      </c>
    </row>
    <row r="4891" spans="1:2">
      <c r="A4891" s="103">
        <v>36059</v>
      </c>
      <c r="B4891" s="102">
        <v>5.12</v>
      </c>
    </row>
    <row r="4892" spans="1:2">
      <c r="A4892" s="103">
        <v>36060</v>
      </c>
      <c r="B4892" s="102">
        <v>5.16</v>
      </c>
    </row>
    <row r="4893" spans="1:2">
      <c r="A4893" s="103">
        <v>36061</v>
      </c>
      <c r="B4893" s="102">
        <v>5.16</v>
      </c>
    </row>
    <row r="4894" spans="1:2">
      <c r="A4894" s="103">
        <v>36062</v>
      </c>
      <c r="B4894" s="102">
        <v>5.15</v>
      </c>
    </row>
    <row r="4895" spans="1:2">
      <c r="A4895" s="103">
        <v>36063</v>
      </c>
      <c r="B4895" s="102">
        <v>5.13</v>
      </c>
    </row>
    <row r="4896" spans="1:2">
      <c r="A4896" s="103">
        <v>36066</v>
      </c>
      <c r="B4896" s="102">
        <v>5.15</v>
      </c>
    </row>
    <row r="4897" spans="1:2">
      <c r="A4897" s="103">
        <v>36067</v>
      </c>
      <c r="B4897" s="102">
        <v>5.0999999999999996</v>
      </c>
    </row>
    <row r="4898" spans="1:2">
      <c r="A4898" s="103">
        <v>36068</v>
      </c>
      <c r="B4898" s="102">
        <v>4.9800000000000004</v>
      </c>
    </row>
    <row r="4899" spans="1:2">
      <c r="A4899" s="103">
        <v>36069</v>
      </c>
      <c r="B4899" s="102">
        <v>4.9000000000000004</v>
      </c>
    </row>
    <row r="4900" spans="1:2">
      <c r="A4900" s="103">
        <v>36070</v>
      </c>
      <c r="B4900" s="102">
        <v>4.8499999999999996</v>
      </c>
    </row>
    <row r="4901" spans="1:2">
      <c r="A4901" s="103">
        <v>36073</v>
      </c>
      <c r="B4901" s="102">
        <v>4.7</v>
      </c>
    </row>
    <row r="4902" spans="1:2">
      <c r="A4902" s="103">
        <v>36074</v>
      </c>
      <c r="B4902" s="102">
        <v>4.75</v>
      </c>
    </row>
    <row r="4903" spans="1:2">
      <c r="A4903" s="103">
        <v>36075</v>
      </c>
      <c r="B4903" s="102">
        <v>4.83</v>
      </c>
    </row>
    <row r="4904" spans="1:2">
      <c r="A4904" s="103">
        <v>36076</v>
      </c>
      <c r="B4904" s="102">
        <v>4.99</v>
      </c>
    </row>
    <row r="4905" spans="1:2">
      <c r="A4905" s="103">
        <v>36077</v>
      </c>
      <c r="B4905" s="102">
        <v>5.13</v>
      </c>
    </row>
    <row r="4906" spans="1:2">
      <c r="A4906" s="103">
        <v>36080</v>
      </c>
      <c r="B4906" s="102" t="e">
        <f>NA()</f>
        <v>#N/A</v>
      </c>
    </row>
    <row r="4907" spans="1:2">
      <c r="A4907" s="103">
        <v>36081</v>
      </c>
      <c r="B4907" s="102">
        <v>5.0999999999999996</v>
      </c>
    </row>
    <row r="4908" spans="1:2">
      <c r="A4908" s="103">
        <v>36082</v>
      </c>
      <c r="B4908" s="102">
        <v>5</v>
      </c>
    </row>
    <row r="4909" spans="1:2">
      <c r="A4909" s="103">
        <v>36083</v>
      </c>
      <c r="B4909" s="102">
        <v>5.0199999999999996</v>
      </c>
    </row>
    <row r="4910" spans="1:2">
      <c r="A4910" s="103">
        <v>36084</v>
      </c>
      <c r="B4910" s="102">
        <v>4.96</v>
      </c>
    </row>
    <row r="4911" spans="1:2">
      <c r="A4911" s="103">
        <v>36087</v>
      </c>
      <c r="B4911" s="102">
        <v>4.9800000000000004</v>
      </c>
    </row>
    <row r="4912" spans="1:2">
      <c r="A4912" s="103">
        <v>36088</v>
      </c>
      <c r="B4912" s="102">
        <v>5.0599999999999996</v>
      </c>
    </row>
    <row r="4913" spans="1:2">
      <c r="A4913" s="103">
        <v>36089</v>
      </c>
      <c r="B4913" s="102">
        <v>5.08</v>
      </c>
    </row>
    <row r="4914" spans="1:2">
      <c r="A4914" s="103">
        <v>36090</v>
      </c>
      <c r="B4914" s="102">
        <v>5.13</v>
      </c>
    </row>
    <row r="4915" spans="1:2">
      <c r="A4915" s="103">
        <v>36091</v>
      </c>
      <c r="B4915" s="102">
        <v>5.16</v>
      </c>
    </row>
    <row r="4916" spans="1:2">
      <c r="A4916" s="103">
        <v>36094</v>
      </c>
      <c r="B4916" s="102">
        <v>5.13</v>
      </c>
    </row>
    <row r="4917" spans="1:2">
      <c r="A4917" s="103">
        <v>36095</v>
      </c>
      <c r="B4917" s="102">
        <v>5.08</v>
      </c>
    </row>
    <row r="4918" spans="1:2">
      <c r="A4918" s="103">
        <v>36096</v>
      </c>
      <c r="B4918" s="102">
        <v>5.13</v>
      </c>
    </row>
    <row r="4919" spans="1:2">
      <c r="A4919" s="103">
        <v>36097</v>
      </c>
      <c r="B4919" s="102">
        <v>5.09</v>
      </c>
    </row>
    <row r="4920" spans="1:2">
      <c r="A4920" s="103">
        <v>36098</v>
      </c>
      <c r="B4920" s="102">
        <v>5.15</v>
      </c>
    </row>
    <row r="4921" spans="1:2">
      <c r="A4921" s="103">
        <v>36101</v>
      </c>
      <c r="B4921" s="102">
        <v>5.23</v>
      </c>
    </row>
    <row r="4922" spans="1:2">
      <c r="A4922" s="103">
        <v>36102</v>
      </c>
      <c r="B4922" s="102">
        <v>5.22</v>
      </c>
    </row>
    <row r="4923" spans="1:2">
      <c r="A4923" s="103">
        <v>36103</v>
      </c>
      <c r="B4923" s="102">
        <v>5.34</v>
      </c>
    </row>
    <row r="4924" spans="1:2">
      <c r="A4924" s="103">
        <v>36104</v>
      </c>
      <c r="B4924" s="102">
        <v>5.29</v>
      </c>
    </row>
    <row r="4925" spans="1:2">
      <c r="A4925" s="103">
        <v>36105</v>
      </c>
      <c r="B4925" s="102">
        <v>5.37</v>
      </c>
    </row>
    <row r="4926" spans="1:2">
      <c r="A4926" s="103">
        <v>36108</v>
      </c>
      <c r="B4926" s="102">
        <v>5.28</v>
      </c>
    </row>
    <row r="4927" spans="1:2">
      <c r="A4927" s="103">
        <v>36109</v>
      </c>
      <c r="B4927" s="102">
        <v>5.27</v>
      </c>
    </row>
    <row r="4928" spans="1:2">
      <c r="A4928" s="103">
        <v>36110</v>
      </c>
      <c r="B4928" s="102" t="e">
        <f>NA()</f>
        <v>#N/A</v>
      </c>
    </row>
    <row r="4929" spans="1:2">
      <c r="A4929" s="103">
        <v>36111</v>
      </c>
      <c r="B4929" s="102">
        <v>5.25</v>
      </c>
    </row>
    <row r="4930" spans="1:2">
      <c r="A4930" s="103">
        <v>36112</v>
      </c>
      <c r="B4930" s="102">
        <v>5.26</v>
      </c>
    </row>
    <row r="4931" spans="1:2">
      <c r="A4931" s="103">
        <v>36115</v>
      </c>
      <c r="B4931" s="102">
        <v>5.28</v>
      </c>
    </row>
    <row r="4932" spans="1:2">
      <c r="A4932" s="103">
        <v>36116</v>
      </c>
      <c r="B4932" s="102">
        <v>5.3</v>
      </c>
    </row>
    <row r="4933" spans="1:2">
      <c r="A4933" s="103">
        <v>36117</v>
      </c>
      <c r="B4933" s="102">
        <v>5.25</v>
      </c>
    </row>
    <row r="4934" spans="1:2">
      <c r="A4934" s="103">
        <v>36118</v>
      </c>
      <c r="B4934" s="102">
        <v>5.25</v>
      </c>
    </row>
    <row r="4935" spans="1:2">
      <c r="A4935" s="103">
        <v>36119</v>
      </c>
      <c r="B4935" s="102">
        <v>5.22</v>
      </c>
    </row>
    <row r="4936" spans="1:2">
      <c r="A4936" s="103">
        <v>36122</v>
      </c>
      <c r="B4936" s="102">
        <v>5.25</v>
      </c>
    </row>
    <row r="4937" spans="1:2">
      <c r="A4937" s="103">
        <v>36123</v>
      </c>
      <c r="B4937" s="102">
        <v>5.23</v>
      </c>
    </row>
    <row r="4938" spans="1:2">
      <c r="A4938" s="103">
        <v>36124</v>
      </c>
      <c r="B4938" s="102">
        <v>5.19</v>
      </c>
    </row>
    <row r="4939" spans="1:2">
      <c r="A4939" s="103">
        <v>36125</v>
      </c>
      <c r="B4939" s="102" t="e">
        <f>NA()</f>
        <v>#N/A</v>
      </c>
    </row>
    <row r="4940" spans="1:2">
      <c r="A4940" s="103">
        <v>36126</v>
      </c>
      <c r="B4940" s="102">
        <v>5.16</v>
      </c>
    </row>
    <row r="4941" spans="1:2">
      <c r="A4941" s="103">
        <v>36129</v>
      </c>
      <c r="B4941" s="102">
        <v>5.08</v>
      </c>
    </row>
    <row r="4942" spans="1:2">
      <c r="A4942" s="103">
        <v>36130</v>
      </c>
      <c r="B4942" s="102">
        <v>5.0599999999999996</v>
      </c>
    </row>
    <row r="4943" spans="1:2">
      <c r="A4943" s="103">
        <v>36131</v>
      </c>
      <c r="B4943" s="102">
        <v>5.03</v>
      </c>
    </row>
    <row r="4944" spans="1:2">
      <c r="A4944" s="103">
        <v>36132</v>
      </c>
      <c r="B4944" s="102">
        <v>5.0199999999999996</v>
      </c>
    </row>
    <row r="4945" spans="1:2">
      <c r="A4945" s="103">
        <v>36133</v>
      </c>
      <c r="B4945" s="102">
        <v>5.05</v>
      </c>
    </row>
    <row r="4946" spans="1:2">
      <c r="A4946" s="103">
        <v>36136</v>
      </c>
      <c r="B4946" s="102">
        <v>5.05</v>
      </c>
    </row>
    <row r="4947" spans="1:2">
      <c r="A4947" s="103">
        <v>36137</v>
      </c>
      <c r="B4947" s="102">
        <v>5</v>
      </c>
    </row>
    <row r="4948" spans="1:2">
      <c r="A4948" s="103">
        <v>36138</v>
      </c>
      <c r="B4948" s="102">
        <v>4.97</v>
      </c>
    </row>
    <row r="4949" spans="1:2">
      <c r="A4949" s="103">
        <v>36139</v>
      </c>
      <c r="B4949" s="102">
        <v>4.95</v>
      </c>
    </row>
    <row r="4950" spans="1:2">
      <c r="A4950" s="103">
        <v>36140</v>
      </c>
      <c r="B4950" s="102">
        <v>5.0199999999999996</v>
      </c>
    </row>
    <row r="4951" spans="1:2">
      <c r="A4951" s="103">
        <v>36143</v>
      </c>
      <c r="B4951" s="102">
        <v>4.99</v>
      </c>
    </row>
    <row r="4952" spans="1:2">
      <c r="A4952" s="103">
        <v>36144</v>
      </c>
      <c r="B4952" s="102">
        <v>5.03</v>
      </c>
    </row>
    <row r="4953" spans="1:2">
      <c r="A4953" s="103">
        <v>36145</v>
      </c>
      <c r="B4953" s="102">
        <v>5.01</v>
      </c>
    </row>
    <row r="4954" spans="1:2">
      <c r="A4954" s="103">
        <v>36146</v>
      </c>
      <c r="B4954" s="102">
        <v>5.01</v>
      </c>
    </row>
    <row r="4955" spans="1:2">
      <c r="A4955" s="103">
        <v>36147</v>
      </c>
      <c r="B4955" s="102">
        <v>5.01</v>
      </c>
    </row>
    <row r="4956" spans="1:2">
      <c r="A4956" s="103">
        <v>36150</v>
      </c>
      <c r="B4956" s="102">
        <v>5.07</v>
      </c>
    </row>
    <row r="4957" spans="1:2">
      <c r="A4957" s="103">
        <v>36151</v>
      </c>
      <c r="B4957" s="102">
        <v>5.13</v>
      </c>
    </row>
    <row r="4958" spans="1:2">
      <c r="A4958" s="103">
        <v>36152</v>
      </c>
      <c r="B4958" s="102">
        <v>5.2</v>
      </c>
    </row>
    <row r="4959" spans="1:2">
      <c r="A4959" s="103">
        <v>36153</v>
      </c>
      <c r="B4959" s="102">
        <v>5.23</v>
      </c>
    </row>
    <row r="4960" spans="1:2">
      <c r="A4960" s="103">
        <v>36154</v>
      </c>
      <c r="B4960" s="102" t="e">
        <f>NA()</f>
        <v>#N/A</v>
      </c>
    </row>
    <row r="4961" spans="1:2">
      <c r="A4961" s="103">
        <v>36157</v>
      </c>
      <c r="B4961" s="102">
        <v>5.17</v>
      </c>
    </row>
    <row r="4962" spans="1:2">
      <c r="A4962" s="103">
        <v>36158</v>
      </c>
      <c r="B4962" s="102">
        <v>5.12</v>
      </c>
    </row>
    <row r="4963" spans="1:2">
      <c r="A4963" s="103">
        <v>36159</v>
      </c>
      <c r="B4963" s="102">
        <v>5.09</v>
      </c>
    </row>
    <row r="4964" spans="1:2">
      <c r="A4964" s="103">
        <v>36160</v>
      </c>
      <c r="B4964" s="102">
        <v>5.09</v>
      </c>
    </row>
    <row r="4965" spans="1:2">
      <c r="A4965" s="103">
        <v>36161</v>
      </c>
      <c r="B4965" s="102" t="e">
        <f>NA()</f>
        <v>#N/A</v>
      </c>
    </row>
    <row r="4966" spans="1:2">
      <c r="A4966" s="103">
        <v>36164</v>
      </c>
      <c r="B4966" s="102">
        <v>5.15</v>
      </c>
    </row>
    <row r="4967" spans="1:2">
      <c r="A4967" s="103">
        <v>36165</v>
      </c>
      <c r="B4967" s="102">
        <v>5.21</v>
      </c>
    </row>
    <row r="4968" spans="1:2">
      <c r="A4968" s="103">
        <v>36166</v>
      </c>
      <c r="B4968" s="102">
        <v>5.17</v>
      </c>
    </row>
    <row r="4969" spans="1:2">
      <c r="A4969" s="103">
        <v>36167</v>
      </c>
      <c r="B4969" s="102">
        <v>5.23</v>
      </c>
    </row>
    <row r="4970" spans="1:2">
      <c r="A4970" s="103">
        <v>36168</v>
      </c>
      <c r="B4970" s="102">
        <v>5.26</v>
      </c>
    </row>
    <row r="4971" spans="1:2">
      <c r="A4971" s="103">
        <v>36171</v>
      </c>
      <c r="B4971" s="102">
        <v>5.29</v>
      </c>
    </row>
    <row r="4972" spans="1:2">
      <c r="A4972" s="103">
        <v>36172</v>
      </c>
      <c r="B4972" s="102">
        <v>5.23</v>
      </c>
    </row>
    <row r="4973" spans="1:2">
      <c r="A4973" s="103">
        <v>36173</v>
      </c>
      <c r="B4973" s="102">
        <v>5.16</v>
      </c>
    </row>
    <row r="4974" spans="1:2">
      <c r="A4974" s="103">
        <v>36174</v>
      </c>
      <c r="B4974" s="102">
        <v>5.07</v>
      </c>
    </row>
    <row r="4975" spans="1:2">
      <c r="A4975" s="103">
        <v>36175</v>
      </c>
      <c r="B4975" s="102">
        <v>5.0999999999999996</v>
      </c>
    </row>
    <row r="4976" spans="1:2">
      <c r="A4976" s="103">
        <v>36178</v>
      </c>
      <c r="B4976" s="102" t="e">
        <f>NA()</f>
        <v>#N/A</v>
      </c>
    </row>
    <row r="4977" spans="1:2">
      <c r="A4977" s="103">
        <v>36179</v>
      </c>
      <c r="B4977" s="102">
        <v>5.14</v>
      </c>
    </row>
    <row r="4978" spans="1:2">
      <c r="A4978" s="103">
        <v>36180</v>
      </c>
      <c r="B4978" s="102">
        <v>5.18</v>
      </c>
    </row>
    <row r="4979" spans="1:2">
      <c r="A4979" s="103">
        <v>36181</v>
      </c>
      <c r="B4979" s="102">
        <v>5.14</v>
      </c>
    </row>
    <row r="4980" spans="1:2">
      <c r="A4980" s="103">
        <v>36182</v>
      </c>
      <c r="B4980" s="102">
        <v>5.09</v>
      </c>
    </row>
    <row r="4981" spans="1:2">
      <c r="A4981" s="103">
        <v>36185</v>
      </c>
      <c r="B4981" s="102">
        <v>5.12</v>
      </c>
    </row>
    <row r="4982" spans="1:2">
      <c r="A4982" s="103">
        <v>36186</v>
      </c>
      <c r="B4982" s="102">
        <v>5.12</v>
      </c>
    </row>
    <row r="4983" spans="1:2">
      <c r="A4983" s="103">
        <v>36187</v>
      </c>
      <c r="B4983" s="102">
        <v>5.14</v>
      </c>
    </row>
    <row r="4984" spans="1:2">
      <c r="A4984" s="103">
        <v>36188</v>
      </c>
      <c r="B4984" s="102">
        <v>5.1100000000000003</v>
      </c>
    </row>
    <row r="4985" spans="1:2">
      <c r="A4985" s="103">
        <v>36189</v>
      </c>
      <c r="B4985" s="102">
        <v>5.09</v>
      </c>
    </row>
    <row r="4986" spans="1:2">
      <c r="A4986" s="103">
        <v>36192</v>
      </c>
      <c r="B4986" s="102">
        <v>5.19</v>
      </c>
    </row>
    <row r="4987" spans="1:2">
      <c r="A4987" s="103">
        <v>36193</v>
      </c>
      <c r="B4987" s="102">
        <v>5.24</v>
      </c>
    </row>
    <row r="4988" spans="1:2">
      <c r="A4988" s="103">
        <v>36194</v>
      </c>
      <c r="B4988" s="102">
        <v>5.25</v>
      </c>
    </row>
    <row r="4989" spans="1:2">
      <c r="A4989" s="103">
        <v>36195</v>
      </c>
      <c r="B4989" s="102">
        <v>5.3</v>
      </c>
    </row>
    <row r="4990" spans="1:2">
      <c r="A4990" s="103">
        <v>36196</v>
      </c>
      <c r="B4990" s="102">
        <v>5.34</v>
      </c>
    </row>
    <row r="4991" spans="1:2">
      <c r="A4991" s="103">
        <v>36199</v>
      </c>
      <c r="B4991" s="102">
        <v>5.35</v>
      </c>
    </row>
    <row r="4992" spans="1:2">
      <c r="A4992" s="103">
        <v>36200</v>
      </c>
      <c r="B4992" s="102">
        <v>5.33</v>
      </c>
    </row>
    <row r="4993" spans="1:2">
      <c r="A4993" s="103">
        <v>36201</v>
      </c>
      <c r="B4993" s="102">
        <v>5.34</v>
      </c>
    </row>
    <row r="4994" spans="1:2">
      <c r="A4994" s="103">
        <v>36202</v>
      </c>
      <c r="B4994" s="102">
        <v>5.29</v>
      </c>
    </row>
    <row r="4995" spans="1:2">
      <c r="A4995" s="103">
        <v>36203</v>
      </c>
      <c r="B4995" s="102">
        <v>5.42</v>
      </c>
    </row>
    <row r="4996" spans="1:2">
      <c r="A4996" s="103">
        <v>36206</v>
      </c>
      <c r="B4996" s="102" t="e">
        <f>NA()</f>
        <v>#N/A</v>
      </c>
    </row>
    <row r="4997" spans="1:2">
      <c r="A4997" s="103">
        <v>36207</v>
      </c>
      <c r="B4997" s="102">
        <v>5.35</v>
      </c>
    </row>
    <row r="4998" spans="1:2">
      <c r="A4998" s="103">
        <v>36208</v>
      </c>
      <c r="B4998" s="102">
        <v>5.32</v>
      </c>
    </row>
    <row r="4999" spans="1:2">
      <c r="A4999" s="103">
        <v>36209</v>
      </c>
      <c r="B4999" s="102">
        <v>5.37</v>
      </c>
    </row>
    <row r="5000" spans="1:2">
      <c r="A5000" s="103">
        <v>36210</v>
      </c>
      <c r="B5000" s="102">
        <v>5.38</v>
      </c>
    </row>
    <row r="5001" spans="1:2">
      <c r="A5001" s="103">
        <v>36213</v>
      </c>
      <c r="B5001" s="102">
        <v>5.36</v>
      </c>
    </row>
    <row r="5002" spans="1:2">
      <c r="A5002" s="103">
        <v>36214</v>
      </c>
      <c r="B5002" s="102">
        <v>5.42</v>
      </c>
    </row>
    <row r="5003" spans="1:2">
      <c r="A5003" s="103">
        <v>36215</v>
      </c>
      <c r="B5003" s="102">
        <v>5.51</v>
      </c>
    </row>
    <row r="5004" spans="1:2">
      <c r="A5004" s="103">
        <v>36216</v>
      </c>
      <c r="B5004" s="102">
        <v>5.61</v>
      </c>
    </row>
    <row r="5005" spans="1:2">
      <c r="A5005" s="103">
        <v>36217</v>
      </c>
      <c r="B5005" s="102">
        <v>5.57</v>
      </c>
    </row>
    <row r="5006" spans="1:2">
      <c r="A5006" s="103">
        <v>36220</v>
      </c>
      <c r="B5006" s="102">
        <v>5.67</v>
      </c>
    </row>
    <row r="5007" spans="1:2">
      <c r="A5007" s="103">
        <v>36221</v>
      </c>
      <c r="B5007" s="102">
        <v>5.63</v>
      </c>
    </row>
    <row r="5008" spans="1:2">
      <c r="A5008" s="103">
        <v>36222</v>
      </c>
      <c r="B5008" s="102">
        <v>5.68</v>
      </c>
    </row>
    <row r="5009" spans="1:2">
      <c r="A5009" s="103">
        <v>36223</v>
      </c>
      <c r="B5009" s="102">
        <v>5.69</v>
      </c>
    </row>
    <row r="5010" spans="1:2">
      <c r="A5010" s="103">
        <v>36224</v>
      </c>
      <c r="B5010" s="102">
        <v>5.6</v>
      </c>
    </row>
    <row r="5011" spans="1:2">
      <c r="A5011" s="103">
        <v>36227</v>
      </c>
      <c r="B5011" s="102">
        <v>5.6</v>
      </c>
    </row>
    <row r="5012" spans="1:2">
      <c r="A5012" s="103">
        <v>36228</v>
      </c>
      <c r="B5012" s="102">
        <v>5.54</v>
      </c>
    </row>
    <row r="5013" spans="1:2">
      <c r="A5013" s="103">
        <v>36229</v>
      </c>
      <c r="B5013" s="102">
        <v>5.56</v>
      </c>
    </row>
    <row r="5014" spans="1:2">
      <c r="A5014" s="103">
        <v>36230</v>
      </c>
      <c r="B5014" s="102">
        <v>5.57</v>
      </c>
    </row>
    <row r="5015" spans="1:2">
      <c r="A5015" s="103">
        <v>36231</v>
      </c>
      <c r="B5015" s="102">
        <v>5.54</v>
      </c>
    </row>
    <row r="5016" spans="1:2">
      <c r="A5016" s="103">
        <v>36234</v>
      </c>
      <c r="B5016" s="102">
        <v>5.51</v>
      </c>
    </row>
    <row r="5017" spans="1:2">
      <c r="A5017" s="103">
        <v>36235</v>
      </c>
      <c r="B5017" s="102">
        <v>5.48</v>
      </c>
    </row>
    <row r="5018" spans="1:2">
      <c r="A5018" s="103">
        <v>36236</v>
      </c>
      <c r="B5018" s="102">
        <v>5.51</v>
      </c>
    </row>
    <row r="5019" spans="1:2">
      <c r="A5019" s="103">
        <v>36237</v>
      </c>
      <c r="B5019" s="102">
        <v>5.49</v>
      </c>
    </row>
    <row r="5020" spans="1:2">
      <c r="A5020" s="103">
        <v>36238</v>
      </c>
      <c r="B5020" s="102">
        <v>5.53</v>
      </c>
    </row>
    <row r="5021" spans="1:2">
      <c r="A5021" s="103">
        <v>36241</v>
      </c>
      <c r="B5021" s="102">
        <v>5.57</v>
      </c>
    </row>
    <row r="5022" spans="1:2">
      <c r="A5022" s="103">
        <v>36242</v>
      </c>
      <c r="B5022" s="102">
        <v>5.57</v>
      </c>
    </row>
    <row r="5023" spans="1:2">
      <c r="A5023" s="103">
        <v>36243</v>
      </c>
      <c r="B5023" s="102">
        <v>5.54</v>
      </c>
    </row>
    <row r="5024" spans="1:2">
      <c r="A5024" s="103">
        <v>36244</v>
      </c>
      <c r="B5024" s="102">
        <v>5.59</v>
      </c>
    </row>
    <row r="5025" spans="1:2">
      <c r="A5025" s="103">
        <v>36245</v>
      </c>
      <c r="B5025" s="102">
        <v>5.61</v>
      </c>
    </row>
    <row r="5026" spans="1:2">
      <c r="A5026" s="103">
        <v>36248</v>
      </c>
      <c r="B5026" s="102">
        <v>5.65</v>
      </c>
    </row>
    <row r="5027" spans="1:2">
      <c r="A5027" s="103">
        <v>36249</v>
      </c>
      <c r="B5027" s="102">
        <v>5.59</v>
      </c>
    </row>
    <row r="5028" spans="1:2">
      <c r="A5028" s="103">
        <v>36250</v>
      </c>
      <c r="B5028" s="102">
        <v>5.63</v>
      </c>
    </row>
    <row r="5029" spans="1:2">
      <c r="A5029" s="103">
        <v>36251</v>
      </c>
      <c r="B5029" s="102">
        <v>5.67</v>
      </c>
    </row>
    <row r="5030" spans="1:2">
      <c r="A5030" s="103">
        <v>36252</v>
      </c>
      <c r="B5030" s="102">
        <v>5.59</v>
      </c>
    </row>
    <row r="5031" spans="1:2">
      <c r="A5031" s="103">
        <v>36255</v>
      </c>
      <c r="B5031" s="102">
        <v>5.59</v>
      </c>
    </row>
    <row r="5032" spans="1:2">
      <c r="A5032" s="103">
        <v>36256</v>
      </c>
      <c r="B5032" s="102">
        <v>5.52</v>
      </c>
    </row>
    <row r="5033" spans="1:2">
      <c r="A5033" s="103">
        <v>36257</v>
      </c>
      <c r="B5033" s="102">
        <v>5.51</v>
      </c>
    </row>
    <row r="5034" spans="1:2">
      <c r="A5034" s="103">
        <v>36258</v>
      </c>
      <c r="B5034" s="102">
        <v>5.44</v>
      </c>
    </row>
    <row r="5035" spans="1:2">
      <c r="A5035" s="103">
        <v>36259</v>
      </c>
      <c r="B5035" s="102">
        <v>5.46</v>
      </c>
    </row>
    <row r="5036" spans="1:2">
      <c r="A5036" s="103">
        <v>36262</v>
      </c>
      <c r="B5036" s="102">
        <v>5.45</v>
      </c>
    </row>
    <row r="5037" spans="1:2">
      <c r="A5037" s="103">
        <v>36263</v>
      </c>
      <c r="B5037" s="102">
        <v>5.5</v>
      </c>
    </row>
    <row r="5038" spans="1:2">
      <c r="A5038" s="103">
        <v>36264</v>
      </c>
      <c r="B5038" s="102">
        <v>5.51</v>
      </c>
    </row>
    <row r="5039" spans="1:2">
      <c r="A5039" s="103">
        <v>36265</v>
      </c>
      <c r="B5039" s="102">
        <v>5.53</v>
      </c>
    </row>
    <row r="5040" spans="1:2">
      <c r="A5040" s="103">
        <v>36266</v>
      </c>
      <c r="B5040" s="102">
        <v>5.57</v>
      </c>
    </row>
    <row r="5041" spans="1:2">
      <c r="A5041" s="103">
        <v>36269</v>
      </c>
      <c r="B5041" s="102">
        <v>5.55</v>
      </c>
    </row>
    <row r="5042" spans="1:2">
      <c r="A5042" s="103">
        <v>36270</v>
      </c>
      <c r="B5042" s="102">
        <v>5.52</v>
      </c>
    </row>
    <row r="5043" spans="1:2">
      <c r="A5043" s="103">
        <v>36271</v>
      </c>
      <c r="B5043" s="102">
        <v>5.52</v>
      </c>
    </row>
    <row r="5044" spans="1:2">
      <c r="A5044" s="103">
        <v>36272</v>
      </c>
      <c r="B5044" s="102">
        <v>5.61</v>
      </c>
    </row>
    <row r="5045" spans="1:2">
      <c r="A5045" s="103">
        <v>36273</v>
      </c>
      <c r="B5045" s="102">
        <v>5.6</v>
      </c>
    </row>
    <row r="5046" spans="1:2">
      <c r="A5046" s="103">
        <v>36276</v>
      </c>
      <c r="B5046" s="102">
        <v>5.57</v>
      </c>
    </row>
    <row r="5047" spans="1:2">
      <c r="A5047" s="103">
        <v>36277</v>
      </c>
      <c r="B5047" s="102">
        <v>5.55</v>
      </c>
    </row>
    <row r="5048" spans="1:2">
      <c r="A5048" s="103">
        <v>36278</v>
      </c>
      <c r="B5048" s="102">
        <v>5.58</v>
      </c>
    </row>
    <row r="5049" spans="1:2">
      <c r="A5049" s="103">
        <v>36279</v>
      </c>
      <c r="B5049" s="102">
        <v>5.53</v>
      </c>
    </row>
    <row r="5050" spans="1:2">
      <c r="A5050" s="103">
        <v>36280</v>
      </c>
      <c r="B5050" s="102">
        <v>5.68</v>
      </c>
    </row>
    <row r="5051" spans="1:2">
      <c r="A5051" s="103">
        <v>36283</v>
      </c>
      <c r="B5051" s="102">
        <v>5.67</v>
      </c>
    </row>
    <row r="5052" spans="1:2">
      <c r="A5052" s="103">
        <v>36284</v>
      </c>
      <c r="B5052" s="102">
        <v>5.72</v>
      </c>
    </row>
    <row r="5053" spans="1:2">
      <c r="A5053" s="103">
        <v>36285</v>
      </c>
      <c r="B5053" s="102">
        <v>5.71</v>
      </c>
    </row>
    <row r="5054" spans="1:2">
      <c r="A5054" s="103">
        <v>36286</v>
      </c>
      <c r="B5054" s="102">
        <v>5.8</v>
      </c>
    </row>
    <row r="5055" spans="1:2">
      <c r="A5055" s="103">
        <v>36287</v>
      </c>
      <c r="B5055" s="102">
        <v>5.82</v>
      </c>
    </row>
    <row r="5056" spans="1:2">
      <c r="A5056" s="103">
        <v>36290</v>
      </c>
      <c r="B5056" s="102">
        <v>5.79</v>
      </c>
    </row>
    <row r="5057" spans="1:2">
      <c r="A5057" s="103">
        <v>36291</v>
      </c>
      <c r="B5057" s="102">
        <v>5.85</v>
      </c>
    </row>
    <row r="5058" spans="1:2">
      <c r="A5058" s="103">
        <v>36292</v>
      </c>
      <c r="B5058" s="102">
        <v>5.83</v>
      </c>
    </row>
    <row r="5059" spans="1:2">
      <c r="A5059" s="103">
        <v>36293</v>
      </c>
      <c r="B5059" s="102">
        <v>5.75</v>
      </c>
    </row>
    <row r="5060" spans="1:2">
      <c r="A5060" s="103">
        <v>36294</v>
      </c>
      <c r="B5060" s="102">
        <v>5.92</v>
      </c>
    </row>
    <row r="5061" spans="1:2">
      <c r="A5061" s="103">
        <v>36297</v>
      </c>
      <c r="B5061" s="102">
        <v>5.91</v>
      </c>
    </row>
    <row r="5062" spans="1:2">
      <c r="A5062" s="103">
        <v>36298</v>
      </c>
      <c r="B5062" s="102">
        <v>5.9</v>
      </c>
    </row>
    <row r="5063" spans="1:2">
      <c r="A5063" s="103">
        <v>36299</v>
      </c>
      <c r="B5063" s="102">
        <v>5.81</v>
      </c>
    </row>
    <row r="5064" spans="1:2">
      <c r="A5064" s="103">
        <v>36300</v>
      </c>
      <c r="B5064" s="102">
        <v>5.83</v>
      </c>
    </row>
    <row r="5065" spans="1:2">
      <c r="A5065" s="103">
        <v>36301</v>
      </c>
      <c r="B5065" s="102">
        <v>5.78</v>
      </c>
    </row>
    <row r="5066" spans="1:2">
      <c r="A5066" s="103">
        <v>36304</v>
      </c>
      <c r="B5066" s="102">
        <v>5.77</v>
      </c>
    </row>
    <row r="5067" spans="1:2">
      <c r="A5067" s="103">
        <v>36305</v>
      </c>
      <c r="B5067" s="102">
        <v>5.76</v>
      </c>
    </row>
    <row r="5068" spans="1:2">
      <c r="A5068" s="103">
        <v>36306</v>
      </c>
      <c r="B5068" s="102">
        <v>5.8</v>
      </c>
    </row>
    <row r="5069" spans="1:2">
      <c r="A5069" s="103">
        <v>36307</v>
      </c>
      <c r="B5069" s="102">
        <v>5.85</v>
      </c>
    </row>
    <row r="5070" spans="1:2">
      <c r="A5070" s="103">
        <v>36308</v>
      </c>
      <c r="B5070" s="102">
        <v>5.84</v>
      </c>
    </row>
    <row r="5071" spans="1:2">
      <c r="A5071" s="103">
        <v>36311</v>
      </c>
      <c r="B5071" s="102" t="e">
        <f>NA()</f>
        <v>#N/A</v>
      </c>
    </row>
    <row r="5072" spans="1:2">
      <c r="A5072" s="103">
        <v>36312</v>
      </c>
      <c r="B5072" s="102">
        <v>5.94</v>
      </c>
    </row>
    <row r="5073" spans="1:2">
      <c r="A5073" s="103">
        <v>36313</v>
      </c>
      <c r="B5073" s="102">
        <v>5.94</v>
      </c>
    </row>
    <row r="5074" spans="1:2">
      <c r="A5074" s="103">
        <v>36314</v>
      </c>
      <c r="B5074" s="102">
        <v>5.96</v>
      </c>
    </row>
    <row r="5075" spans="1:2">
      <c r="A5075" s="103">
        <v>36315</v>
      </c>
      <c r="B5075" s="102">
        <v>5.97</v>
      </c>
    </row>
    <row r="5076" spans="1:2">
      <c r="A5076" s="103">
        <v>36318</v>
      </c>
      <c r="B5076" s="102">
        <v>5.97</v>
      </c>
    </row>
    <row r="5077" spans="1:2">
      <c r="A5077" s="103">
        <v>36319</v>
      </c>
      <c r="B5077" s="102">
        <v>6</v>
      </c>
    </row>
    <row r="5078" spans="1:2">
      <c r="A5078" s="103">
        <v>36320</v>
      </c>
      <c r="B5078" s="102">
        <v>6.02</v>
      </c>
    </row>
    <row r="5079" spans="1:2">
      <c r="A5079" s="103">
        <v>36321</v>
      </c>
      <c r="B5079" s="102">
        <v>6.05</v>
      </c>
    </row>
    <row r="5080" spans="1:2">
      <c r="A5080" s="103">
        <v>36322</v>
      </c>
      <c r="B5080" s="102">
        <v>6.13</v>
      </c>
    </row>
    <row r="5081" spans="1:2">
      <c r="A5081" s="103">
        <v>36325</v>
      </c>
      <c r="B5081" s="102">
        <v>6.11</v>
      </c>
    </row>
    <row r="5082" spans="1:2">
      <c r="A5082" s="103">
        <v>36326</v>
      </c>
      <c r="B5082" s="102">
        <v>6.11</v>
      </c>
    </row>
    <row r="5083" spans="1:2">
      <c r="A5083" s="103">
        <v>36327</v>
      </c>
      <c r="B5083" s="102">
        <v>6.08</v>
      </c>
    </row>
    <row r="5084" spans="1:2">
      <c r="A5084" s="103">
        <v>36328</v>
      </c>
      <c r="B5084" s="102">
        <v>5.95</v>
      </c>
    </row>
    <row r="5085" spans="1:2">
      <c r="A5085" s="103">
        <v>36329</v>
      </c>
      <c r="B5085" s="102">
        <v>5.98</v>
      </c>
    </row>
    <row r="5086" spans="1:2">
      <c r="A5086" s="103">
        <v>36332</v>
      </c>
      <c r="B5086" s="102">
        <v>6.03</v>
      </c>
    </row>
    <row r="5087" spans="1:2">
      <c r="A5087" s="103">
        <v>36333</v>
      </c>
      <c r="B5087" s="102">
        <v>6.07</v>
      </c>
    </row>
    <row r="5088" spans="1:2">
      <c r="A5088" s="103">
        <v>36334</v>
      </c>
      <c r="B5088" s="102">
        <v>6.13</v>
      </c>
    </row>
    <row r="5089" spans="1:2">
      <c r="A5089" s="103">
        <v>36335</v>
      </c>
      <c r="B5089" s="102">
        <v>6.17</v>
      </c>
    </row>
    <row r="5090" spans="1:2">
      <c r="A5090" s="103">
        <v>36336</v>
      </c>
      <c r="B5090" s="102">
        <v>6.16</v>
      </c>
    </row>
    <row r="5091" spans="1:2">
      <c r="A5091" s="103">
        <v>36339</v>
      </c>
      <c r="B5091" s="102">
        <v>6.1</v>
      </c>
    </row>
    <row r="5092" spans="1:2">
      <c r="A5092" s="103">
        <v>36340</v>
      </c>
      <c r="B5092" s="102">
        <v>6.07</v>
      </c>
    </row>
    <row r="5093" spans="1:2">
      <c r="A5093" s="103">
        <v>36341</v>
      </c>
      <c r="B5093" s="102">
        <v>5.98</v>
      </c>
    </row>
    <row r="5094" spans="1:2">
      <c r="A5094" s="103">
        <v>36342</v>
      </c>
      <c r="B5094" s="102">
        <v>6.02</v>
      </c>
    </row>
    <row r="5095" spans="1:2">
      <c r="A5095" s="103">
        <v>36343</v>
      </c>
      <c r="B5095" s="102">
        <v>6</v>
      </c>
    </row>
    <row r="5096" spans="1:2">
      <c r="A5096" s="103">
        <v>36346</v>
      </c>
      <c r="B5096" s="102" t="e">
        <f>NA()</f>
        <v>#N/A</v>
      </c>
    </row>
    <row r="5097" spans="1:2">
      <c r="A5097" s="103">
        <v>36347</v>
      </c>
      <c r="B5097" s="102">
        <v>6.05</v>
      </c>
    </row>
    <row r="5098" spans="1:2">
      <c r="A5098" s="103">
        <v>36348</v>
      </c>
      <c r="B5098" s="102">
        <v>6.08</v>
      </c>
    </row>
    <row r="5099" spans="1:2">
      <c r="A5099" s="103">
        <v>36349</v>
      </c>
      <c r="B5099" s="102">
        <v>6.01</v>
      </c>
    </row>
    <row r="5100" spans="1:2">
      <c r="A5100" s="103">
        <v>36350</v>
      </c>
      <c r="B5100" s="102">
        <v>6.01</v>
      </c>
    </row>
    <row r="5101" spans="1:2">
      <c r="A5101" s="103">
        <v>36353</v>
      </c>
      <c r="B5101" s="102">
        <v>5.92</v>
      </c>
    </row>
    <row r="5102" spans="1:2">
      <c r="A5102" s="103">
        <v>36354</v>
      </c>
      <c r="B5102" s="102">
        <v>5.9</v>
      </c>
    </row>
    <row r="5103" spans="1:2">
      <c r="A5103" s="103">
        <v>36355</v>
      </c>
      <c r="B5103" s="102">
        <v>5.92</v>
      </c>
    </row>
    <row r="5104" spans="1:2">
      <c r="A5104" s="103">
        <v>36356</v>
      </c>
      <c r="B5104" s="102">
        <v>5.91</v>
      </c>
    </row>
    <row r="5105" spans="1:2">
      <c r="A5105" s="103">
        <v>36357</v>
      </c>
      <c r="B5105" s="102">
        <v>5.9</v>
      </c>
    </row>
    <row r="5106" spans="1:2">
      <c r="A5106" s="103">
        <v>36360</v>
      </c>
      <c r="B5106" s="102">
        <v>5.9</v>
      </c>
    </row>
    <row r="5107" spans="1:2">
      <c r="A5107" s="103">
        <v>36361</v>
      </c>
      <c r="B5107" s="102">
        <v>5.89</v>
      </c>
    </row>
    <row r="5108" spans="1:2">
      <c r="A5108" s="103">
        <v>36362</v>
      </c>
      <c r="B5108" s="102">
        <v>5.91</v>
      </c>
    </row>
    <row r="5109" spans="1:2">
      <c r="A5109" s="103">
        <v>36363</v>
      </c>
      <c r="B5109" s="102">
        <v>5.97</v>
      </c>
    </row>
    <row r="5110" spans="1:2">
      <c r="A5110" s="103">
        <v>36364</v>
      </c>
      <c r="B5110" s="102">
        <v>6.02</v>
      </c>
    </row>
    <row r="5111" spans="1:2">
      <c r="A5111" s="103">
        <v>36367</v>
      </c>
      <c r="B5111" s="102">
        <v>6.04</v>
      </c>
    </row>
    <row r="5112" spans="1:2">
      <c r="A5112" s="103">
        <v>36368</v>
      </c>
      <c r="B5112" s="102">
        <v>6.01</v>
      </c>
    </row>
    <row r="5113" spans="1:2">
      <c r="A5113" s="103">
        <v>36369</v>
      </c>
      <c r="B5113" s="102">
        <v>6.01</v>
      </c>
    </row>
    <row r="5114" spans="1:2">
      <c r="A5114" s="103">
        <v>36370</v>
      </c>
      <c r="B5114" s="102">
        <v>6.07</v>
      </c>
    </row>
    <row r="5115" spans="1:2">
      <c r="A5115" s="103">
        <v>36371</v>
      </c>
      <c r="B5115" s="102">
        <v>6.11</v>
      </c>
    </row>
    <row r="5116" spans="1:2">
      <c r="A5116" s="103">
        <v>36374</v>
      </c>
      <c r="B5116" s="102">
        <v>6.13</v>
      </c>
    </row>
    <row r="5117" spans="1:2">
      <c r="A5117" s="103">
        <v>36375</v>
      </c>
      <c r="B5117" s="102">
        <v>6.15</v>
      </c>
    </row>
    <row r="5118" spans="1:2">
      <c r="A5118" s="103">
        <v>36376</v>
      </c>
      <c r="B5118" s="102">
        <v>6.12</v>
      </c>
    </row>
    <row r="5119" spans="1:2">
      <c r="A5119" s="103">
        <v>36377</v>
      </c>
      <c r="B5119" s="102">
        <v>6.05</v>
      </c>
    </row>
    <row r="5120" spans="1:2">
      <c r="A5120" s="103">
        <v>36378</v>
      </c>
      <c r="B5120" s="102">
        <v>6.16</v>
      </c>
    </row>
    <row r="5121" spans="1:2">
      <c r="A5121" s="103">
        <v>36381</v>
      </c>
      <c r="B5121" s="102">
        <v>6.23</v>
      </c>
    </row>
    <row r="5122" spans="1:2">
      <c r="A5122" s="103">
        <v>36382</v>
      </c>
      <c r="B5122" s="102">
        <v>6.25</v>
      </c>
    </row>
    <row r="5123" spans="1:2">
      <c r="A5123" s="103">
        <v>36383</v>
      </c>
      <c r="B5123" s="102">
        <v>6.22</v>
      </c>
    </row>
    <row r="5124" spans="1:2">
      <c r="A5124" s="103">
        <v>36384</v>
      </c>
      <c r="B5124" s="102">
        <v>6.18</v>
      </c>
    </row>
    <row r="5125" spans="1:2">
      <c r="A5125" s="103">
        <v>36385</v>
      </c>
      <c r="B5125" s="102">
        <v>6.09</v>
      </c>
    </row>
    <row r="5126" spans="1:2">
      <c r="A5126" s="103">
        <v>36388</v>
      </c>
      <c r="B5126" s="102">
        <v>6.1</v>
      </c>
    </row>
    <row r="5127" spans="1:2">
      <c r="A5127" s="103">
        <v>36389</v>
      </c>
      <c r="B5127" s="102">
        <v>6.02</v>
      </c>
    </row>
    <row r="5128" spans="1:2">
      <c r="A5128" s="103">
        <v>36390</v>
      </c>
      <c r="B5128" s="102">
        <v>6.01</v>
      </c>
    </row>
    <row r="5129" spans="1:2">
      <c r="A5129" s="103">
        <v>36391</v>
      </c>
      <c r="B5129" s="102">
        <v>6.03</v>
      </c>
    </row>
    <row r="5130" spans="1:2">
      <c r="A5130" s="103">
        <v>36392</v>
      </c>
      <c r="B5130" s="102">
        <v>5.99</v>
      </c>
    </row>
    <row r="5131" spans="1:2">
      <c r="A5131" s="103">
        <v>36395</v>
      </c>
      <c r="B5131" s="102">
        <v>5.98</v>
      </c>
    </row>
    <row r="5132" spans="1:2">
      <c r="A5132" s="103">
        <v>36396</v>
      </c>
      <c r="B5132" s="102">
        <v>5.95</v>
      </c>
    </row>
    <row r="5133" spans="1:2">
      <c r="A5133" s="103">
        <v>36397</v>
      </c>
      <c r="B5133" s="102">
        <v>5.87</v>
      </c>
    </row>
    <row r="5134" spans="1:2">
      <c r="A5134" s="103">
        <v>36398</v>
      </c>
      <c r="B5134" s="102">
        <v>5.88</v>
      </c>
    </row>
    <row r="5135" spans="1:2">
      <c r="A5135" s="103">
        <v>36399</v>
      </c>
      <c r="B5135" s="102">
        <v>5.96</v>
      </c>
    </row>
    <row r="5136" spans="1:2">
      <c r="A5136" s="103">
        <v>36402</v>
      </c>
      <c r="B5136" s="102">
        <v>6.07</v>
      </c>
    </row>
    <row r="5137" spans="1:2">
      <c r="A5137" s="103">
        <v>36403</v>
      </c>
      <c r="B5137" s="102">
        <v>6.07</v>
      </c>
    </row>
    <row r="5138" spans="1:2">
      <c r="A5138" s="103">
        <v>36404</v>
      </c>
      <c r="B5138" s="102">
        <v>6.08</v>
      </c>
    </row>
    <row r="5139" spans="1:2">
      <c r="A5139" s="103">
        <v>36405</v>
      </c>
      <c r="B5139" s="102">
        <v>6.15</v>
      </c>
    </row>
    <row r="5140" spans="1:2">
      <c r="A5140" s="103">
        <v>36406</v>
      </c>
      <c r="B5140" s="102">
        <v>6.03</v>
      </c>
    </row>
    <row r="5141" spans="1:2">
      <c r="A5141" s="103">
        <v>36409</v>
      </c>
      <c r="B5141" s="102" t="e">
        <f>NA()</f>
        <v>#N/A</v>
      </c>
    </row>
    <row r="5142" spans="1:2">
      <c r="A5142" s="103">
        <v>36410</v>
      </c>
      <c r="B5142" s="102">
        <v>6.07</v>
      </c>
    </row>
    <row r="5143" spans="1:2">
      <c r="A5143" s="103">
        <v>36411</v>
      </c>
      <c r="B5143" s="102">
        <v>6.07</v>
      </c>
    </row>
    <row r="5144" spans="1:2">
      <c r="A5144" s="103">
        <v>36412</v>
      </c>
      <c r="B5144" s="102">
        <v>6.1</v>
      </c>
    </row>
    <row r="5145" spans="1:2">
      <c r="A5145" s="103">
        <v>36413</v>
      </c>
      <c r="B5145" s="102">
        <v>6.03</v>
      </c>
    </row>
    <row r="5146" spans="1:2">
      <c r="A5146" s="103">
        <v>36416</v>
      </c>
      <c r="B5146" s="102">
        <v>6.06</v>
      </c>
    </row>
    <row r="5147" spans="1:2">
      <c r="A5147" s="103">
        <v>36417</v>
      </c>
      <c r="B5147" s="102">
        <v>6.11</v>
      </c>
    </row>
    <row r="5148" spans="1:2">
      <c r="A5148" s="103">
        <v>36418</v>
      </c>
      <c r="B5148" s="102">
        <v>6.11</v>
      </c>
    </row>
    <row r="5149" spans="1:2">
      <c r="A5149" s="103">
        <v>36419</v>
      </c>
      <c r="B5149" s="102">
        <v>6.08</v>
      </c>
    </row>
    <row r="5150" spans="1:2">
      <c r="A5150" s="103">
        <v>36420</v>
      </c>
      <c r="B5150" s="102">
        <v>6.05</v>
      </c>
    </row>
    <row r="5151" spans="1:2">
      <c r="A5151" s="103">
        <v>36423</v>
      </c>
      <c r="B5151" s="102">
        <v>6.08</v>
      </c>
    </row>
    <row r="5152" spans="1:2">
      <c r="A5152" s="103">
        <v>36424</v>
      </c>
      <c r="B5152" s="102">
        <v>6.1</v>
      </c>
    </row>
    <row r="5153" spans="1:2">
      <c r="A5153" s="103">
        <v>36425</v>
      </c>
      <c r="B5153" s="102">
        <v>6.1</v>
      </c>
    </row>
    <row r="5154" spans="1:2">
      <c r="A5154" s="103">
        <v>36426</v>
      </c>
      <c r="B5154" s="102">
        <v>6.05</v>
      </c>
    </row>
    <row r="5155" spans="1:2">
      <c r="A5155" s="103">
        <v>36427</v>
      </c>
      <c r="B5155" s="102">
        <v>5.95</v>
      </c>
    </row>
    <row r="5156" spans="1:2">
      <c r="A5156" s="103">
        <v>36430</v>
      </c>
      <c r="B5156" s="102">
        <v>6.02</v>
      </c>
    </row>
    <row r="5157" spans="1:2">
      <c r="A5157" s="103">
        <v>36431</v>
      </c>
      <c r="B5157" s="102">
        <v>6.07</v>
      </c>
    </row>
    <row r="5158" spans="1:2">
      <c r="A5158" s="103">
        <v>36432</v>
      </c>
      <c r="B5158" s="102">
        <v>6.13</v>
      </c>
    </row>
    <row r="5159" spans="1:2">
      <c r="A5159" s="103">
        <v>36433</v>
      </c>
      <c r="B5159" s="102">
        <v>6.06</v>
      </c>
    </row>
    <row r="5160" spans="1:2">
      <c r="A5160" s="103">
        <v>36434</v>
      </c>
      <c r="B5160" s="102">
        <v>6.15</v>
      </c>
    </row>
    <row r="5161" spans="1:2">
      <c r="A5161" s="103">
        <v>36437</v>
      </c>
      <c r="B5161" s="102">
        <v>6.1</v>
      </c>
    </row>
    <row r="5162" spans="1:2">
      <c r="A5162" s="103">
        <v>36438</v>
      </c>
      <c r="B5162" s="102">
        <v>6.17</v>
      </c>
    </row>
    <row r="5163" spans="1:2">
      <c r="A5163" s="103">
        <v>36439</v>
      </c>
      <c r="B5163" s="102">
        <v>6.17</v>
      </c>
    </row>
    <row r="5164" spans="1:2">
      <c r="A5164" s="103">
        <v>36440</v>
      </c>
      <c r="B5164" s="102">
        <v>6.19</v>
      </c>
    </row>
    <row r="5165" spans="1:2">
      <c r="A5165" s="103">
        <v>36441</v>
      </c>
      <c r="B5165" s="102">
        <v>6.2</v>
      </c>
    </row>
    <row r="5166" spans="1:2">
      <c r="A5166" s="103">
        <v>36444</v>
      </c>
      <c r="B5166" s="102" t="e">
        <f>NA()</f>
        <v>#N/A</v>
      </c>
    </row>
    <row r="5167" spans="1:2">
      <c r="A5167" s="103">
        <v>36445</v>
      </c>
      <c r="B5167" s="102">
        <v>6.23</v>
      </c>
    </row>
    <row r="5168" spans="1:2">
      <c r="A5168" s="103">
        <v>36446</v>
      </c>
      <c r="B5168" s="102">
        <v>6.29</v>
      </c>
    </row>
    <row r="5169" spans="1:2">
      <c r="A5169" s="103">
        <v>36447</v>
      </c>
      <c r="B5169" s="102">
        <v>6.32</v>
      </c>
    </row>
    <row r="5170" spans="1:2">
      <c r="A5170" s="103">
        <v>36448</v>
      </c>
      <c r="B5170" s="102">
        <v>6.26</v>
      </c>
    </row>
    <row r="5171" spans="1:2">
      <c r="A5171" s="103">
        <v>36451</v>
      </c>
      <c r="B5171" s="102">
        <v>6.3</v>
      </c>
    </row>
    <row r="5172" spans="1:2">
      <c r="A5172" s="103">
        <v>36452</v>
      </c>
      <c r="B5172" s="102">
        <v>6.35</v>
      </c>
    </row>
    <row r="5173" spans="1:2">
      <c r="A5173" s="103">
        <v>36453</v>
      </c>
      <c r="B5173" s="102">
        <v>6.34</v>
      </c>
    </row>
    <row r="5174" spans="1:2">
      <c r="A5174" s="103">
        <v>36454</v>
      </c>
      <c r="B5174" s="102">
        <v>6.36</v>
      </c>
    </row>
    <row r="5175" spans="1:2">
      <c r="A5175" s="103">
        <v>36455</v>
      </c>
      <c r="B5175" s="102">
        <v>6.36</v>
      </c>
    </row>
    <row r="5176" spans="1:2">
      <c r="A5176" s="103">
        <v>36458</v>
      </c>
      <c r="B5176" s="102">
        <v>6.36</v>
      </c>
    </row>
    <row r="5177" spans="1:2">
      <c r="A5177" s="103">
        <v>36459</v>
      </c>
      <c r="B5177" s="102">
        <v>6.38</v>
      </c>
    </row>
    <row r="5178" spans="1:2">
      <c r="A5178" s="103">
        <v>36460</v>
      </c>
      <c r="B5178" s="102">
        <v>6.33</v>
      </c>
    </row>
    <row r="5179" spans="1:2">
      <c r="A5179" s="103">
        <v>36461</v>
      </c>
      <c r="B5179" s="102">
        <v>6.25</v>
      </c>
    </row>
    <row r="5180" spans="1:2">
      <c r="A5180" s="103">
        <v>36462</v>
      </c>
      <c r="B5180" s="102">
        <v>6.16</v>
      </c>
    </row>
    <row r="5181" spans="1:2">
      <c r="A5181" s="103">
        <v>36465</v>
      </c>
      <c r="B5181" s="102">
        <v>6.19</v>
      </c>
    </row>
    <row r="5182" spans="1:2">
      <c r="A5182" s="103">
        <v>36466</v>
      </c>
      <c r="B5182" s="102">
        <v>6.15</v>
      </c>
    </row>
    <row r="5183" spans="1:2">
      <c r="A5183" s="103">
        <v>36467</v>
      </c>
      <c r="B5183" s="102">
        <v>6.14</v>
      </c>
    </row>
    <row r="5184" spans="1:2">
      <c r="A5184" s="103">
        <v>36468</v>
      </c>
      <c r="B5184" s="102">
        <v>6.09</v>
      </c>
    </row>
    <row r="5185" spans="1:2">
      <c r="A5185" s="103">
        <v>36469</v>
      </c>
      <c r="B5185" s="102">
        <v>6.05</v>
      </c>
    </row>
    <row r="5186" spans="1:2">
      <c r="A5186" s="103">
        <v>36472</v>
      </c>
      <c r="B5186" s="102">
        <v>6.06</v>
      </c>
    </row>
    <row r="5187" spans="1:2">
      <c r="A5187" s="103">
        <v>36473</v>
      </c>
      <c r="B5187" s="102">
        <v>6.07</v>
      </c>
    </row>
    <row r="5188" spans="1:2">
      <c r="A5188" s="103">
        <v>36474</v>
      </c>
      <c r="B5188" s="102">
        <v>6.09</v>
      </c>
    </row>
    <row r="5189" spans="1:2">
      <c r="A5189" s="103">
        <v>36475</v>
      </c>
      <c r="B5189" s="102" t="e">
        <f>NA()</f>
        <v>#N/A</v>
      </c>
    </row>
    <row r="5190" spans="1:2">
      <c r="A5190" s="103">
        <v>36476</v>
      </c>
      <c r="B5190" s="102">
        <v>6.03</v>
      </c>
    </row>
    <row r="5191" spans="1:2">
      <c r="A5191" s="103">
        <v>36479</v>
      </c>
      <c r="B5191" s="102">
        <v>6.04</v>
      </c>
    </row>
    <row r="5192" spans="1:2">
      <c r="A5192" s="103">
        <v>36480</v>
      </c>
      <c r="B5192" s="102">
        <v>6.06</v>
      </c>
    </row>
    <row r="5193" spans="1:2">
      <c r="A5193" s="103">
        <v>36481</v>
      </c>
      <c r="B5193" s="102">
        <v>6.13</v>
      </c>
    </row>
    <row r="5194" spans="1:2">
      <c r="A5194" s="103">
        <v>36482</v>
      </c>
      <c r="B5194" s="102">
        <v>6.17</v>
      </c>
    </row>
    <row r="5195" spans="1:2">
      <c r="A5195" s="103">
        <v>36483</v>
      </c>
      <c r="B5195" s="102">
        <v>6.17</v>
      </c>
    </row>
    <row r="5196" spans="1:2">
      <c r="A5196" s="103">
        <v>36486</v>
      </c>
      <c r="B5196" s="102">
        <v>6.2</v>
      </c>
    </row>
    <row r="5197" spans="1:2">
      <c r="A5197" s="103">
        <v>36487</v>
      </c>
      <c r="B5197" s="102">
        <v>6.2</v>
      </c>
    </row>
    <row r="5198" spans="1:2">
      <c r="A5198" s="103">
        <v>36488</v>
      </c>
      <c r="B5198" s="102">
        <v>6.22</v>
      </c>
    </row>
    <row r="5199" spans="1:2">
      <c r="A5199" s="103">
        <v>36489</v>
      </c>
      <c r="B5199" s="102" t="e">
        <f>NA()</f>
        <v>#N/A</v>
      </c>
    </row>
    <row r="5200" spans="1:2">
      <c r="A5200" s="103">
        <v>36490</v>
      </c>
      <c r="B5200" s="102">
        <v>6.24</v>
      </c>
    </row>
    <row r="5201" spans="1:2">
      <c r="A5201" s="103">
        <v>36493</v>
      </c>
      <c r="B5201" s="102">
        <v>6.31</v>
      </c>
    </row>
    <row r="5202" spans="1:2">
      <c r="A5202" s="103">
        <v>36494</v>
      </c>
      <c r="B5202" s="102">
        <v>6.29</v>
      </c>
    </row>
    <row r="5203" spans="1:2">
      <c r="A5203" s="103">
        <v>36495</v>
      </c>
      <c r="B5203" s="102">
        <v>6.3</v>
      </c>
    </row>
    <row r="5204" spans="1:2">
      <c r="A5204" s="103">
        <v>36496</v>
      </c>
      <c r="B5204" s="102">
        <v>6.31</v>
      </c>
    </row>
    <row r="5205" spans="1:2">
      <c r="A5205" s="103">
        <v>36497</v>
      </c>
      <c r="B5205" s="102">
        <v>6.27</v>
      </c>
    </row>
    <row r="5206" spans="1:2">
      <c r="A5206" s="103">
        <v>36500</v>
      </c>
      <c r="B5206" s="102">
        <v>6.25</v>
      </c>
    </row>
    <row r="5207" spans="1:2">
      <c r="A5207" s="103">
        <v>36501</v>
      </c>
      <c r="B5207" s="102">
        <v>6.21</v>
      </c>
    </row>
    <row r="5208" spans="1:2">
      <c r="A5208" s="103">
        <v>36502</v>
      </c>
      <c r="B5208" s="102">
        <v>6.23</v>
      </c>
    </row>
    <row r="5209" spans="1:2">
      <c r="A5209" s="103">
        <v>36503</v>
      </c>
      <c r="B5209" s="102">
        <v>6.22</v>
      </c>
    </row>
    <row r="5210" spans="1:2">
      <c r="A5210" s="103">
        <v>36504</v>
      </c>
      <c r="B5210" s="102">
        <v>6.17</v>
      </c>
    </row>
    <row r="5211" spans="1:2">
      <c r="A5211" s="103">
        <v>36507</v>
      </c>
      <c r="B5211" s="102">
        <v>6.2</v>
      </c>
    </row>
    <row r="5212" spans="1:2">
      <c r="A5212" s="103">
        <v>36508</v>
      </c>
      <c r="B5212" s="102">
        <v>6.31</v>
      </c>
    </row>
    <row r="5213" spans="1:2">
      <c r="A5213" s="103">
        <v>36509</v>
      </c>
      <c r="B5213" s="102">
        <v>6.34</v>
      </c>
    </row>
    <row r="5214" spans="1:2">
      <c r="A5214" s="103">
        <v>36510</v>
      </c>
      <c r="B5214" s="102">
        <v>6.39</v>
      </c>
    </row>
    <row r="5215" spans="1:2">
      <c r="A5215" s="103">
        <v>36511</v>
      </c>
      <c r="B5215" s="102">
        <v>6.38</v>
      </c>
    </row>
    <row r="5216" spans="1:2">
      <c r="A5216" s="103">
        <v>36514</v>
      </c>
      <c r="B5216" s="102">
        <v>6.44</v>
      </c>
    </row>
    <row r="5217" spans="1:2">
      <c r="A5217" s="103">
        <v>36515</v>
      </c>
      <c r="B5217" s="102">
        <v>6.46</v>
      </c>
    </row>
    <row r="5218" spans="1:2">
      <c r="A5218" s="103">
        <v>36516</v>
      </c>
      <c r="B5218" s="102">
        <v>6.47</v>
      </c>
    </row>
    <row r="5219" spans="1:2">
      <c r="A5219" s="103">
        <v>36517</v>
      </c>
      <c r="B5219" s="102">
        <v>6.48</v>
      </c>
    </row>
    <row r="5220" spans="1:2">
      <c r="A5220" s="103">
        <v>36518</v>
      </c>
      <c r="B5220" s="102" t="e">
        <f>NA()</f>
        <v>#N/A</v>
      </c>
    </row>
    <row r="5221" spans="1:2">
      <c r="A5221" s="103">
        <v>36521</v>
      </c>
      <c r="B5221" s="102">
        <v>6.46</v>
      </c>
    </row>
    <row r="5222" spans="1:2">
      <c r="A5222" s="103">
        <v>36522</v>
      </c>
      <c r="B5222" s="102">
        <v>6.48</v>
      </c>
    </row>
    <row r="5223" spans="1:2">
      <c r="A5223" s="103">
        <v>36523</v>
      </c>
      <c r="B5223" s="102">
        <v>6.45</v>
      </c>
    </row>
    <row r="5224" spans="1:2">
      <c r="A5224" s="103">
        <v>36524</v>
      </c>
      <c r="B5224" s="102">
        <v>6.43</v>
      </c>
    </row>
    <row r="5225" spans="1:2">
      <c r="A5225" s="103">
        <v>36525</v>
      </c>
      <c r="B5225" s="102">
        <v>6.48</v>
      </c>
    </row>
    <row r="5226" spans="1:2">
      <c r="A5226" s="103">
        <v>36528</v>
      </c>
      <c r="B5226" s="102">
        <v>6.61</v>
      </c>
    </row>
    <row r="5227" spans="1:2">
      <c r="A5227" s="103">
        <v>36529</v>
      </c>
      <c r="B5227" s="102">
        <v>6.53</v>
      </c>
    </row>
    <row r="5228" spans="1:2">
      <c r="A5228" s="103">
        <v>36530</v>
      </c>
      <c r="B5228" s="102">
        <v>6.64</v>
      </c>
    </row>
    <row r="5229" spans="1:2">
      <c r="A5229" s="103">
        <v>36531</v>
      </c>
      <c r="B5229" s="102">
        <v>6.58</v>
      </c>
    </row>
    <row r="5230" spans="1:2">
      <c r="A5230" s="103">
        <v>36532</v>
      </c>
      <c r="B5230" s="102">
        <v>6.55</v>
      </c>
    </row>
    <row r="5231" spans="1:2">
      <c r="A5231" s="103">
        <v>36535</v>
      </c>
      <c r="B5231" s="102">
        <v>6.59</v>
      </c>
    </row>
    <row r="5232" spans="1:2">
      <c r="A5232" s="103">
        <v>36536</v>
      </c>
      <c r="B5232" s="102">
        <v>6.68</v>
      </c>
    </row>
    <row r="5233" spans="1:2">
      <c r="A5233" s="103">
        <v>36537</v>
      </c>
      <c r="B5233" s="102">
        <v>6.71</v>
      </c>
    </row>
    <row r="5234" spans="1:2">
      <c r="A5234" s="103">
        <v>36538</v>
      </c>
      <c r="B5234" s="102">
        <v>6.65</v>
      </c>
    </row>
    <row r="5235" spans="1:2">
      <c r="A5235" s="103">
        <v>36539</v>
      </c>
      <c r="B5235" s="102">
        <v>6.69</v>
      </c>
    </row>
    <row r="5236" spans="1:2">
      <c r="A5236" s="103">
        <v>36542</v>
      </c>
      <c r="B5236" s="102" t="e">
        <f>NA()</f>
        <v>#N/A</v>
      </c>
    </row>
    <row r="5237" spans="1:2">
      <c r="A5237" s="103">
        <v>36543</v>
      </c>
      <c r="B5237" s="102">
        <v>6.75</v>
      </c>
    </row>
    <row r="5238" spans="1:2">
      <c r="A5238" s="103">
        <v>36544</v>
      </c>
      <c r="B5238" s="102">
        <v>6.72</v>
      </c>
    </row>
    <row r="5239" spans="1:2">
      <c r="A5239" s="103">
        <v>36545</v>
      </c>
      <c r="B5239" s="102">
        <v>6.74</v>
      </c>
    </row>
    <row r="5240" spans="1:2">
      <c r="A5240" s="103">
        <v>36546</v>
      </c>
      <c r="B5240" s="102">
        <v>6.71</v>
      </c>
    </row>
    <row r="5241" spans="1:2">
      <c r="A5241" s="103">
        <v>36549</v>
      </c>
      <c r="B5241" s="102">
        <v>6.65</v>
      </c>
    </row>
    <row r="5242" spans="1:2">
      <c r="A5242" s="103">
        <v>36550</v>
      </c>
      <c r="B5242" s="102">
        <v>6.64</v>
      </c>
    </row>
    <row r="5243" spans="1:2">
      <c r="A5243" s="103">
        <v>36551</v>
      </c>
      <c r="B5243" s="102">
        <v>6.6</v>
      </c>
    </row>
    <row r="5244" spans="1:2">
      <c r="A5244" s="103">
        <v>36552</v>
      </c>
      <c r="B5244" s="102">
        <v>6.53</v>
      </c>
    </row>
    <row r="5245" spans="1:2">
      <c r="A5245" s="103">
        <v>36553</v>
      </c>
      <c r="B5245" s="102">
        <v>6.45</v>
      </c>
    </row>
    <row r="5246" spans="1:2">
      <c r="A5246" s="103">
        <v>36556</v>
      </c>
      <c r="B5246" s="102">
        <v>6.49</v>
      </c>
    </row>
    <row r="5247" spans="1:2">
      <c r="A5247" s="103">
        <v>36557</v>
      </c>
      <c r="B5247" s="102">
        <v>6.43</v>
      </c>
    </row>
    <row r="5248" spans="1:2">
      <c r="A5248" s="103">
        <v>36558</v>
      </c>
      <c r="B5248" s="102">
        <v>6.32</v>
      </c>
    </row>
    <row r="5249" spans="1:2">
      <c r="A5249" s="103">
        <v>36559</v>
      </c>
      <c r="B5249" s="102">
        <v>6.17</v>
      </c>
    </row>
    <row r="5250" spans="1:2">
      <c r="A5250" s="103">
        <v>36560</v>
      </c>
      <c r="B5250" s="102">
        <v>6.23</v>
      </c>
    </row>
    <row r="5251" spans="1:2">
      <c r="A5251" s="103">
        <v>36563</v>
      </c>
      <c r="B5251" s="102">
        <v>6.34</v>
      </c>
    </row>
    <row r="5252" spans="1:2">
      <c r="A5252" s="103">
        <v>36564</v>
      </c>
      <c r="B5252" s="102">
        <v>6.22</v>
      </c>
    </row>
    <row r="5253" spans="1:2">
      <c r="A5253" s="103">
        <v>36565</v>
      </c>
      <c r="B5253" s="102">
        <v>6.32</v>
      </c>
    </row>
    <row r="5254" spans="1:2">
      <c r="A5254" s="103">
        <v>36566</v>
      </c>
      <c r="B5254" s="102">
        <v>6.35</v>
      </c>
    </row>
    <row r="5255" spans="1:2">
      <c r="A5255" s="103">
        <v>36567</v>
      </c>
      <c r="B5255" s="102">
        <v>6.29</v>
      </c>
    </row>
    <row r="5256" spans="1:2">
      <c r="A5256" s="103">
        <v>36570</v>
      </c>
      <c r="B5256" s="102">
        <v>6.22</v>
      </c>
    </row>
    <row r="5257" spans="1:2">
      <c r="A5257" s="103">
        <v>36571</v>
      </c>
      <c r="B5257" s="102">
        <v>6.26</v>
      </c>
    </row>
    <row r="5258" spans="1:2">
      <c r="A5258" s="103">
        <v>36572</v>
      </c>
      <c r="B5258" s="102">
        <v>6.27</v>
      </c>
    </row>
    <row r="5259" spans="1:2">
      <c r="A5259" s="103">
        <v>36573</v>
      </c>
      <c r="B5259" s="102">
        <v>6.23</v>
      </c>
    </row>
    <row r="5260" spans="1:2">
      <c r="A5260" s="103">
        <v>36574</v>
      </c>
      <c r="B5260" s="102">
        <v>6.16</v>
      </c>
    </row>
    <row r="5261" spans="1:2">
      <c r="A5261" s="103">
        <v>36577</v>
      </c>
      <c r="B5261" s="102" t="e">
        <f>NA()</f>
        <v>#N/A</v>
      </c>
    </row>
    <row r="5262" spans="1:2">
      <c r="A5262" s="103">
        <v>36578</v>
      </c>
      <c r="B5262" s="102">
        <v>6.08</v>
      </c>
    </row>
    <row r="5263" spans="1:2">
      <c r="A5263" s="103">
        <v>36579</v>
      </c>
      <c r="B5263" s="102">
        <v>6.14</v>
      </c>
    </row>
    <row r="5264" spans="1:2">
      <c r="A5264" s="103">
        <v>36580</v>
      </c>
      <c r="B5264" s="102">
        <v>6.13</v>
      </c>
    </row>
    <row r="5265" spans="1:2">
      <c r="A5265" s="103">
        <v>36581</v>
      </c>
      <c r="B5265" s="102">
        <v>6.17</v>
      </c>
    </row>
    <row r="5266" spans="1:2">
      <c r="A5266" s="103">
        <v>36584</v>
      </c>
      <c r="B5266" s="102">
        <v>6.16</v>
      </c>
    </row>
    <row r="5267" spans="1:2">
      <c r="A5267" s="103">
        <v>36585</v>
      </c>
      <c r="B5267" s="102">
        <v>6.15</v>
      </c>
    </row>
    <row r="5268" spans="1:2">
      <c r="A5268" s="103">
        <v>36586</v>
      </c>
      <c r="B5268" s="102">
        <v>6.16</v>
      </c>
    </row>
    <row r="5269" spans="1:2">
      <c r="A5269" s="103">
        <v>36587</v>
      </c>
      <c r="B5269" s="102">
        <v>6.15</v>
      </c>
    </row>
    <row r="5270" spans="1:2">
      <c r="A5270" s="103">
        <v>36588</v>
      </c>
      <c r="B5270" s="102">
        <v>6.13</v>
      </c>
    </row>
    <row r="5271" spans="1:2">
      <c r="A5271" s="103">
        <v>36591</v>
      </c>
      <c r="B5271" s="102">
        <v>6.16</v>
      </c>
    </row>
    <row r="5272" spans="1:2">
      <c r="A5272" s="103">
        <v>36592</v>
      </c>
      <c r="B5272" s="102">
        <v>6.16</v>
      </c>
    </row>
    <row r="5273" spans="1:2">
      <c r="A5273" s="103">
        <v>36593</v>
      </c>
      <c r="B5273" s="102">
        <v>6.17</v>
      </c>
    </row>
    <row r="5274" spans="1:2">
      <c r="A5274" s="103">
        <v>36594</v>
      </c>
      <c r="B5274" s="102">
        <v>6.16</v>
      </c>
    </row>
    <row r="5275" spans="1:2">
      <c r="A5275" s="103">
        <v>36595</v>
      </c>
      <c r="B5275" s="102">
        <v>6.19</v>
      </c>
    </row>
    <row r="5276" spans="1:2">
      <c r="A5276" s="103">
        <v>36598</v>
      </c>
      <c r="B5276" s="102">
        <v>6.17</v>
      </c>
    </row>
    <row r="5277" spans="1:2">
      <c r="A5277" s="103">
        <v>36599</v>
      </c>
      <c r="B5277" s="102">
        <v>6.11</v>
      </c>
    </row>
    <row r="5278" spans="1:2">
      <c r="A5278" s="103">
        <v>36600</v>
      </c>
      <c r="B5278" s="102">
        <v>6.07</v>
      </c>
    </row>
    <row r="5279" spans="1:2">
      <c r="A5279" s="103">
        <v>36601</v>
      </c>
      <c r="B5279" s="102">
        <v>6.05</v>
      </c>
    </row>
    <row r="5280" spans="1:2">
      <c r="A5280" s="103">
        <v>36602</v>
      </c>
      <c r="B5280" s="102">
        <v>6.01</v>
      </c>
    </row>
    <row r="5281" spans="1:2">
      <c r="A5281" s="103">
        <v>36605</v>
      </c>
      <c r="B5281" s="102">
        <v>5.99</v>
      </c>
    </row>
    <row r="5282" spans="1:2">
      <c r="A5282" s="103">
        <v>36606</v>
      </c>
      <c r="B5282" s="102">
        <v>5.97</v>
      </c>
    </row>
    <row r="5283" spans="1:2">
      <c r="A5283" s="103">
        <v>36607</v>
      </c>
      <c r="B5283" s="102">
        <v>5.97</v>
      </c>
    </row>
    <row r="5284" spans="1:2">
      <c r="A5284" s="103">
        <v>36608</v>
      </c>
      <c r="B5284" s="102">
        <v>5.92</v>
      </c>
    </row>
    <row r="5285" spans="1:2">
      <c r="A5285" s="103">
        <v>36609</v>
      </c>
      <c r="B5285" s="102">
        <v>6</v>
      </c>
    </row>
    <row r="5286" spans="1:2">
      <c r="A5286" s="103">
        <v>36612</v>
      </c>
      <c r="B5286" s="102">
        <v>5.99</v>
      </c>
    </row>
    <row r="5287" spans="1:2">
      <c r="A5287" s="103">
        <v>36613</v>
      </c>
      <c r="B5287" s="102">
        <v>5.98</v>
      </c>
    </row>
    <row r="5288" spans="1:2">
      <c r="A5288" s="103">
        <v>36614</v>
      </c>
      <c r="B5288" s="102">
        <v>5.99</v>
      </c>
    </row>
    <row r="5289" spans="1:2">
      <c r="A5289" s="103">
        <v>36615</v>
      </c>
      <c r="B5289" s="102">
        <v>5.89</v>
      </c>
    </row>
    <row r="5290" spans="1:2">
      <c r="A5290" s="103">
        <v>36616</v>
      </c>
      <c r="B5290" s="102">
        <v>5.84</v>
      </c>
    </row>
    <row r="5291" spans="1:2">
      <c r="A5291" s="103">
        <v>36619</v>
      </c>
      <c r="B5291" s="102">
        <v>5.84</v>
      </c>
    </row>
    <row r="5292" spans="1:2">
      <c r="A5292" s="103">
        <v>36620</v>
      </c>
      <c r="B5292" s="102">
        <v>5.77</v>
      </c>
    </row>
    <row r="5293" spans="1:2">
      <c r="A5293" s="103">
        <v>36621</v>
      </c>
      <c r="B5293" s="102">
        <v>5.81</v>
      </c>
    </row>
    <row r="5294" spans="1:2">
      <c r="A5294" s="103">
        <v>36622</v>
      </c>
      <c r="B5294" s="102">
        <v>5.8</v>
      </c>
    </row>
    <row r="5295" spans="1:2">
      <c r="A5295" s="103">
        <v>36623</v>
      </c>
      <c r="B5295" s="102">
        <v>5.71</v>
      </c>
    </row>
    <row r="5296" spans="1:2">
      <c r="A5296" s="103">
        <v>36626</v>
      </c>
      <c r="B5296" s="102">
        <v>5.69</v>
      </c>
    </row>
    <row r="5297" spans="1:2">
      <c r="A5297" s="103">
        <v>36627</v>
      </c>
      <c r="B5297" s="102">
        <v>5.77</v>
      </c>
    </row>
    <row r="5298" spans="1:2">
      <c r="A5298" s="103">
        <v>36628</v>
      </c>
      <c r="B5298" s="102">
        <v>5.84</v>
      </c>
    </row>
    <row r="5299" spans="1:2">
      <c r="A5299" s="103">
        <v>36629</v>
      </c>
      <c r="B5299" s="102">
        <v>5.81</v>
      </c>
    </row>
    <row r="5300" spans="1:2">
      <c r="A5300" s="103">
        <v>36630</v>
      </c>
      <c r="B5300" s="102">
        <v>5.79</v>
      </c>
    </row>
    <row r="5301" spans="1:2">
      <c r="A5301" s="103">
        <v>36633</v>
      </c>
      <c r="B5301" s="102">
        <v>5.92</v>
      </c>
    </row>
    <row r="5302" spans="1:2">
      <c r="A5302" s="103">
        <v>36634</v>
      </c>
      <c r="B5302" s="102">
        <v>5.92</v>
      </c>
    </row>
    <row r="5303" spans="1:2">
      <c r="A5303" s="103">
        <v>36635</v>
      </c>
      <c r="B5303" s="102">
        <v>5.85</v>
      </c>
    </row>
    <row r="5304" spans="1:2">
      <c r="A5304" s="103">
        <v>36636</v>
      </c>
      <c r="B5304" s="102">
        <v>5.83</v>
      </c>
    </row>
    <row r="5305" spans="1:2">
      <c r="A5305" s="103">
        <v>36637</v>
      </c>
      <c r="B5305" s="102" t="e">
        <f>NA()</f>
        <v>#N/A</v>
      </c>
    </row>
    <row r="5306" spans="1:2">
      <c r="A5306" s="103">
        <v>36640</v>
      </c>
      <c r="B5306" s="102">
        <v>5.86</v>
      </c>
    </row>
    <row r="5307" spans="1:2">
      <c r="A5307" s="103">
        <v>36641</v>
      </c>
      <c r="B5307" s="102">
        <v>5.95</v>
      </c>
    </row>
    <row r="5308" spans="1:2">
      <c r="A5308" s="103">
        <v>36642</v>
      </c>
      <c r="B5308" s="102">
        <v>5.95</v>
      </c>
    </row>
    <row r="5309" spans="1:2">
      <c r="A5309" s="103">
        <v>36643</v>
      </c>
      <c r="B5309" s="102">
        <v>6</v>
      </c>
    </row>
    <row r="5310" spans="1:2">
      <c r="A5310" s="103">
        <v>36644</v>
      </c>
      <c r="B5310" s="102">
        <v>5.97</v>
      </c>
    </row>
    <row r="5311" spans="1:2">
      <c r="A5311" s="103">
        <v>36647</v>
      </c>
      <c r="B5311" s="102">
        <v>5.98</v>
      </c>
    </row>
    <row r="5312" spans="1:2">
      <c r="A5312" s="103">
        <v>36648</v>
      </c>
      <c r="B5312" s="102">
        <v>6.03</v>
      </c>
    </row>
    <row r="5313" spans="1:2">
      <c r="A5313" s="103">
        <v>36649</v>
      </c>
      <c r="B5313" s="102">
        <v>6.11</v>
      </c>
    </row>
    <row r="5314" spans="1:2">
      <c r="A5314" s="103">
        <v>36650</v>
      </c>
      <c r="B5314" s="102">
        <v>6.19</v>
      </c>
    </row>
    <row r="5315" spans="1:2">
      <c r="A5315" s="103">
        <v>36651</v>
      </c>
      <c r="B5315" s="102">
        <v>6.2</v>
      </c>
    </row>
    <row r="5316" spans="1:2">
      <c r="A5316" s="103">
        <v>36654</v>
      </c>
      <c r="B5316" s="102">
        <v>6.25</v>
      </c>
    </row>
    <row r="5317" spans="1:2">
      <c r="A5317" s="103">
        <v>36655</v>
      </c>
      <c r="B5317" s="102">
        <v>6.22</v>
      </c>
    </row>
    <row r="5318" spans="1:2">
      <c r="A5318" s="103">
        <v>36656</v>
      </c>
      <c r="B5318" s="102">
        <v>6.18</v>
      </c>
    </row>
    <row r="5319" spans="1:2">
      <c r="A5319" s="103">
        <v>36657</v>
      </c>
      <c r="B5319" s="102">
        <v>6.16</v>
      </c>
    </row>
    <row r="5320" spans="1:2">
      <c r="A5320" s="103">
        <v>36658</v>
      </c>
      <c r="B5320" s="102">
        <v>6.2</v>
      </c>
    </row>
    <row r="5321" spans="1:2">
      <c r="A5321" s="103">
        <v>36661</v>
      </c>
      <c r="B5321" s="102">
        <v>6.17</v>
      </c>
    </row>
    <row r="5322" spans="1:2">
      <c r="A5322" s="103">
        <v>36662</v>
      </c>
      <c r="B5322" s="102">
        <v>6.12</v>
      </c>
    </row>
    <row r="5323" spans="1:2">
      <c r="A5323" s="103">
        <v>36663</v>
      </c>
      <c r="B5323" s="102">
        <v>6.18</v>
      </c>
    </row>
    <row r="5324" spans="1:2">
      <c r="A5324" s="103">
        <v>36664</v>
      </c>
      <c r="B5324" s="102">
        <v>6.24</v>
      </c>
    </row>
    <row r="5325" spans="1:2">
      <c r="A5325" s="103">
        <v>36665</v>
      </c>
      <c r="B5325" s="102">
        <v>6.22</v>
      </c>
    </row>
    <row r="5326" spans="1:2">
      <c r="A5326" s="103">
        <v>36668</v>
      </c>
      <c r="B5326" s="102">
        <v>6.18</v>
      </c>
    </row>
    <row r="5327" spans="1:2">
      <c r="A5327" s="103">
        <v>36669</v>
      </c>
      <c r="B5327" s="102">
        <v>6.17</v>
      </c>
    </row>
    <row r="5328" spans="1:2">
      <c r="A5328" s="103">
        <v>36670</v>
      </c>
      <c r="B5328" s="102">
        <v>6.19</v>
      </c>
    </row>
    <row r="5329" spans="1:2">
      <c r="A5329" s="103">
        <v>36671</v>
      </c>
      <c r="B5329" s="102">
        <v>6.11</v>
      </c>
    </row>
    <row r="5330" spans="1:2">
      <c r="A5330" s="103">
        <v>36672</v>
      </c>
      <c r="B5330" s="102">
        <v>6.06</v>
      </c>
    </row>
    <row r="5331" spans="1:2">
      <c r="A5331" s="103">
        <v>36675</v>
      </c>
      <c r="B5331" s="102" t="e">
        <f>NA()</f>
        <v>#N/A</v>
      </c>
    </row>
    <row r="5332" spans="1:2">
      <c r="A5332" s="103">
        <v>36676</v>
      </c>
      <c r="B5332" s="102">
        <v>6.09</v>
      </c>
    </row>
    <row r="5333" spans="1:2">
      <c r="A5333" s="103">
        <v>36677</v>
      </c>
      <c r="B5333" s="102">
        <v>6.02</v>
      </c>
    </row>
    <row r="5334" spans="1:2">
      <c r="A5334" s="103">
        <v>36678</v>
      </c>
      <c r="B5334" s="102">
        <v>5.95</v>
      </c>
    </row>
    <row r="5335" spans="1:2">
      <c r="A5335" s="103">
        <v>36679</v>
      </c>
      <c r="B5335" s="102">
        <v>5.94</v>
      </c>
    </row>
    <row r="5336" spans="1:2">
      <c r="A5336" s="103">
        <v>36682</v>
      </c>
      <c r="B5336" s="102">
        <v>5.91</v>
      </c>
    </row>
    <row r="5337" spans="1:2">
      <c r="A5337" s="103">
        <v>36683</v>
      </c>
      <c r="B5337" s="102">
        <v>5.91</v>
      </c>
    </row>
    <row r="5338" spans="1:2">
      <c r="A5338" s="103">
        <v>36684</v>
      </c>
      <c r="B5338" s="102">
        <v>5.89</v>
      </c>
    </row>
    <row r="5339" spans="1:2">
      <c r="A5339" s="103">
        <v>36685</v>
      </c>
      <c r="B5339" s="102">
        <v>5.89</v>
      </c>
    </row>
    <row r="5340" spans="1:2">
      <c r="A5340" s="103">
        <v>36686</v>
      </c>
      <c r="B5340" s="102">
        <v>5.89</v>
      </c>
    </row>
    <row r="5341" spans="1:2">
      <c r="A5341" s="103">
        <v>36689</v>
      </c>
      <c r="B5341" s="102">
        <v>5.88</v>
      </c>
    </row>
    <row r="5342" spans="1:2">
      <c r="A5342" s="103">
        <v>36690</v>
      </c>
      <c r="B5342" s="102">
        <v>5.94</v>
      </c>
    </row>
    <row r="5343" spans="1:2">
      <c r="A5343" s="103">
        <v>36691</v>
      </c>
      <c r="B5343" s="102">
        <v>5.91</v>
      </c>
    </row>
    <row r="5344" spans="1:2">
      <c r="A5344" s="103">
        <v>36692</v>
      </c>
      <c r="B5344" s="102">
        <v>5.93</v>
      </c>
    </row>
    <row r="5345" spans="1:2">
      <c r="A5345" s="103">
        <v>36693</v>
      </c>
      <c r="B5345" s="102">
        <v>5.88</v>
      </c>
    </row>
    <row r="5346" spans="1:2">
      <c r="A5346" s="103">
        <v>36696</v>
      </c>
      <c r="B5346" s="102">
        <v>5.89</v>
      </c>
    </row>
    <row r="5347" spans="1:2">
      <c r="A5347" s="103">
        <v>36697</v>
      </c>
      <c r="B5347" s="102">
        <v>5.9</v>
      </c>
    </row>
    <row r="5348" spans="1:2">
      <c r="A5348" s="103">
        <v>36698</v>
      </c>
      <c r="B5348" s="102">
        <v>5.96</v>
      </c>
    </row>
    <row r="5349" spans="1:2">
      <c r="A5349" s="103">
        <v>36699</v>
      </c>
      <c r="B5349" s="102">
        <v>5.98</v>
      </c>
    </row>
    <row r="5350" spans="1:2">
      <c r="A5350" s="103">
        <v>36700</v>
      </c>
      <c r="B5350" s="102">
        <v>6.04</v>
      </c>
    </row>
    <row r="5351" spans="1:2">
      <c r="A5351" s="103">
        <v>36703</v>
      </c>
      <c r="B5351" s="102">
        <v>5.99</v>
      </c>
    </row>
    <row r="5352" spans="1:2">
      <c r="A5352" s="103">
        <v>36704</v>
      </c>
      <c r="B5352" s="102">
        <v>5.95</v>
      </c>
    </row>
    <row r="5353" spans="1:2">
      <c r="A5353" s="103">
        <v>36705</v>
      </c>
      <c r="B5353" s="102">
        <v>5.97</v>
      </c>
    </row>
    <row r="5354" spans="1:2">
      <c r="A5354" s="103">
        <v>36706</v>
      </c>
      <c r="B5354" s="102">
        <v>5.88</v>
      </c>
    </row>
    <row r="5355" spans="1:2">
      <c r="A5355" s="103">
        <v>36707</v>
      </c>
      <c r="B5355" s="102">
        <v>5.9</v>
      </c>
    </row>
    <row r="5356" spans="1:2">
      <c r="A5356" s="103">
        <v>36710</v>
      </c>
      <c r="B5356" s="102">
        <v>5.87</v>
      </c>
    </row>
    <row r="5357" spans="1:2">
      <c r="A5357" s="103">
        <v>36711</v>
      </c>
      <c r="B5357" s="102" t="e">
        <f>NA()</f>
        <v>#N/A</v>
      </c>
    </row>
    <row r="5358" spans="1:2">
      <c r="A5358" s="103">
        <v>36712</v>
      </c>
      <c r="B5358" s="102">
        <v>5.86</v>
      </c>
    </row>
    <row r="5359" spans="1:2">
      <c r="A5359" s="103">
        <v>36713</v>
      </c>
      <c r="B5359" s="102">
        <v>5.91</v>
      </c>
    </row>
    <row r="5360" spans="1:2">
      <c r="A5360" s="103">
        <v>36714</v>
      </c>
      <c r="B5360" s="102">
        <v>5.87</v>
      </c>
    </row>
    <row r="5361" spans="1:2">
      <c r="A5361" s="103">
        <v>36717</v>
      </c>
      <c r="B5361" s="102">
        <v>5.88</v>
      </c>
    </row>
    <row r="5362" spans="1:2">
      <c r="A5362" s="103">
        <v>36718</v>
      </c>
      <c r="B5362" s="102">
        <v>5.89</v>
      </c>
    </row>
    <row r="5363" spans="1:2">
      <c r="A5363" s="103">
        <v>36719</v>
      </c>
      <c r="B5363" s="102">
        <v>5.89</v>
      </c>
    </row>
    <row r="5364" spans="1:2">
      <c r="A5364" s="103">
        <v>36720</v>
      </c>
      <c r="B5364" s="102">
        <v>5.81</v>
      </c>
    </row>
    <row r="5365" spans="1:2">
      <c r="A5365" s="103">
        <v>36721</v>
      </c>
      <c r="B5365" s="102">
        <v>5.88</v>
      </c>
    </row>
    <row r="5366" spans="1:2">
      <c r="A5366" s="103">
        <v>36724</v>
      </c>
      <c r="B5366" s="102">
        <v>5.93</v>
      </c>
    </row>
    <row r="5367" spans="1:2">
      <c r="A5367" s="103">
        <v>36725</v>
      </c>
      <c r="B5367" s="102">
        <v>5.92</v>
      </c>
    </row>
    <row r="5368" spans="1:2">
      <c r="A5368" s="103">
        <v>36726</v>
      </c>
      <c r="B5368" s="102">
        <v>5.92</v>
      </c>
    </row>
    <row r="5369" spans="1:2">
      <c r="A5369" s="103">
        <v>36727</v>
      </c>
      <c r="B5369" s="102">
        <v>5.81</v>
      </c>
    </row>
    <row r="5370" spans="1:2">
      <c r="A5370" s="103">
        <v>36728</v>
      </c>
      <c r="B5370" s="102">
        <v>5.79</v>
      </c>
    </row>
    <row r="5371" spans="1:2">
      <c r="A5371" s="103">
        <v>36731</v>
      </c>
      <c r="B5371" s="102">
        <v>5.81</v>
      </c>
    </row>
    <row r="5372" spans="1:2">
      <c r="A5372" s="103">
        <v>36732</v>
      </c>
      <c r="B5372" s="102">
        <v>5.81</v>
      </c>
    </row>
    <row r="5373" spans="1:2">
      <c r="A5373" s="103">
        <v>36733</v>
      </c>
      <c r="B5373" s="102">
        <v>5.82</v>
      </c>
    </row>
    <row r="5374" spans="1:2">
      <c r="A5374" s="103">
        <v>36734</v>
      </c>
      <c r="B5374" s="102">
        <v>5.78</v>
      </c>
    </row>
    <row r="5375" spans="1:2">
      <c r="A5375" s="103">
        <v>36735</v>
      </c>
      <c r="B5375" s="102">
        <v>5.78</v>
      </c>
    </row>
    <row r="5376" spans="1:2">
      <c r="A5376" s="103">
        <v>36738</v>
      </c>
      <c r="B5376" s="102">
        <v>5.79</v>
      </c>
    </row>
    <row r="5377" spans="1:2">
      <c r="A5377" s="103">
        <v>36739</v>
      </c>
      <c r="B5377" s="102">
        <v>5.74</v>
      </c>
    </row>
    <row r="5378" spans="1:2">
      <c r="A5378" s="103">
        <v>36740</v>
      </c>
      <c r="B5378" s="102">
        <v>5.77</v>
      </c>
    </row>
    <row r="5379" spans="1:2">
      <c r="A5379" s="103">
        <v>36741</v>
      </c>
      <c r="B5379" s="102">
        <v>5.74</v>
      </c>
    </row>
    <row r="5380" spans="1:2">
      <c r="A5380" s="103">
        <v>36742</v>
      </c>
      <c r="B5380" s="102">
        <v>5.72</v>
      </c>
    </row>
    <row r="5381" spans="1:2">
      <c r="A5381" s="103">
        <v>36745</v>
      </c>
      <c r="B5381" s="102">
        <v>5.76</v>
      </c>
    </row>
    <row r="5382" spans="1:2">
      <c r="A5382" s="103">
        <v>36746</v>
      </c>
      <c r="B5382" s="102">
        <v>5.73</v>
      </c>
    </row>
    <row r="5383" spans="1:2">
      <c r="A5383" s="103">
        <v>36747</v>
      </c>
      <c r="B5383" s="102">
        <v>5.73</v>
      </c>
    </row>
    <row r="5384" spans="1:2">
      <c r="A5384" s="103">
        <v>36748</v>
      </c>
      <c r="B5384" s="102">
        <v>5.68</v>
      </c>
    </row>
    <row r="5385" spans="1:2">
      <c r="A5385" s="103">
        <v>36749</v>
      </c>
      <c r="B5385" s="102">
        <v>5.72</v>
      </c>
    </row>
    <row r="5386" spans="1:2">
      <c r="A5386" s="103">
        <v>36752</v>
      </c>
      <c r="B5386" s="102">
        <v>5.7</v>
      </c>
    </row>
    <row r="5387" spans="1:2">
      <c r="A5387" s="103">
        <v>36753</v>
      </c>
      <c r="B5387" s="102">
        <v>5.72</v>
      </c>
    </row>
    <row r="5388" spans="1:2">
      <c r="A5388" s="103">
        <v>36754</v>
      </c>
      <c r="B5388" s="102">
        <v>5.73</v>
      </c>
    </row>
    <row r="5389" spans="1:2">
      <c r="A5389" s="103">
        <v>36755</v>
      </c>
      <c r="B5389" s="102">
        <v>5.72</v>
      </c>
    </row>
    <row r="5390" spans="1:2">
      <c r="A5390" s="103">
        <v>36756</v>
      </c>
      <c r="B5390" s="102">
        <v>5.69</v>
      </c>
    </row>
    <row r="5391" spans="1:2">
      <c r="A5391" s="103">
        <v>36759</v>
      </c>
      <c r="B5391" s="102">
        <v>5.71</v>
      </c>
    </row>
    <row r="5392" spans="1:2">
      <c r="A5392" s="103">
        <v>36760</v>
      </c>
      <c r="B5392" s="102">
        <v>5.71</v>
      </c>
    </row>
    <row r="5393" spans="1:2">
      <c r="A5393" s="103">
        <v>36761</v>
      </c>
      <c r="B5393" s="102">
        <v>5.68</v>
      </c>
    </row>
    <row r="5394" spans="1:2">
      <c r="A5394" s="103">
        <v>36762</v>
      </c>
      <c r="B5394" s="102">
        <v>5.67</v>
      </c>
    </row>
    <row r="5395" spans="1:2">
      <c r="A5395" s="103">
        <v>36763</v>
      </c>
      <c r="B5395" s="102">
        <v>5.67</v>
      </c>
    </row>
    <row r="5396" spans="1:2">
      <c r="A5396" s="103">
        <v>36766</v>
      </c>
      <c r="B5396" s="102">
        <v>5.72</v>
      </c>
    </row>
    <row r="5397" spans="1:2">
      <c r="A5397" s="103">
        <v>36767</v>
      </c>
      <c r="B5397" s="102">
        <v>5.75</v>
      </c>
    </row>
    <row r="5398" spans="1:2">
      <c r="A5398" s="103">
        <v>36768</v>
      </c>
      <c r="B5398" s="102">
        <v>5.74</v>
      </c>
    </row>
    <row r="5399" spans="1:2">
      <c r="A5399" s="103">
        <v>36769</v>
      </c>
      <c r="B5399" s="102">
        <v>5.67</v>
      </c>
    </row>
    <row r="5400" spans="1:2">
      <c r="A5400" s="103">
        <v>36770</v>
      </c>
      <c r="B5400" s="102">
        <v>5.67</v>
      </c>
    </row>
    <row r="5401" spans="1:2">
      <c r="A5401" s="103">
        <v>36773</v>
      </c>
      <c r="B5401" s="102" t="e">
        <f>NA()</f>
        <v>#N/A</v>
      </c>
    </row>
    <row r="5402" spans="1:2">
      <c r="A5402" s="103">
        <v>36774</v>
      </c>
      <c r="B5402" s="102">
        <v>5.67</v>
      </c>
    </row>
    <row r="5403" spans="1:2">
      <c r="A5403" s="103">
        <v>36775</v>
      </c>
      <c r="B5403" s="102">
        <v>5.71</v>
      </c>
    </row>
    <row r="5404" spans="1:2">
      <c r="A5404" s="103">
        <v>36776</v>
      </c>
      <c r="B5404" s="102">
        <v>5.72</v>
      </c>
    </row>
    <row r="5405" spans="1:2">
      <c r="A5405" s="103">
        <v>36777</v>
      </c>
      <c r="B5405" s="102">
        <v>5.7</v>
      </c>
    </row>
    <row r="5406" spans="1:2">
      <c r="A5406" s="103">
        <v>36780</v>
      </c>
      <c r="B5406" s="102">
        <v>5.73</v>
      </c>
    </row>
    <row r="5407" spans="1:2">
      <c r="A5407" s="103">
        <v>36781</v>
      </c>
      <c r="B5407" s="102">
        <v>5.76</v>
      </c>
    </row>
    <row r="5408" spans="1:2">
      <c r="A5408" s="103">
        <v>36782</v>
      </c>
      <c r="B5408" s="102">
        <v>5.73</v>
      </c>
    </row>
    <row r="5409" spans="1:2">
      <c r="A5409" s="103">
        <v>36783</v>
      </c>
      <c r="B5409" s="102">
        <v>5.81</v>
      </c>
    </row>
    <row r="5410" spans="1:2">
      <c r="A5410" s="103">
        <v>36784</v>
      </c>
      <c r="B5410" s="102">
        <v>5.9</v>
      </c>
    </row>
    <row r="5411" spans="1:2">
      <c r="A5411" s="103">
        <v>36787</v>
      </c>
      <c r="B5411" s="102">
        <v>5.96</v>
      </c>
    </row>
    <row r="5412" spans="1:2">
      <c r="A5412" s="103">
        <v>36788</v>
      </c>
      <c r="B5412" s="102">
        <v>5.92</v>
      </c>
    </row>
    <row r="5413" spans="1:2">
      <c r="A5413" s="103">
        <v>36789</v>
      </c>
      <c r="B5413" s="102">
        <v>5.97</v>
      </c>
    </row>
    <row r="5414" spans="1:2">
      <c r="A5414" s="103">
        <v>36790</v>
      </c>
      <c r="B5414" s="102">
        <v>5.93</v>
      </c>
    </row>
    <row r="5415" spans="1:2">
      <c r="A5415" s="103">
        <v>36791</v>
      </c>
      <c r="B5415" s="102">
        <v>5.92</v>
      </c>
    </row>
    <row r="5416" spans="1:2">
      <c r="A5416" s="103">
        <v>36794</v>
      </c>
      <c r="B5416" s="102">
        <v>5.9</v>
      </c>
    </row>
    <row r="5417" spans="1:2">
      <c r="A5417" s="103">
        <v>36795</v>
      </c>
      <c r="B5417" s="102">
        <v>5.86</v>
      </c>
    </row>
    <row r="5418" spans="1:2">
      <c r="A5418" s="103">
        <v>36796</v>
      </c>
      <c r="B5418" s="102">
        <v>5.9</v>
      </c>
    </row>
    <row r="5419" spans="1:2">
      <c r="A5419" s="103">
        <v>36797</v>
      </c>
      <c r="B5419" s="102">
        <v>5.89</v>
      </c>
    </row>
    <row r="5420" spans="1:2">
      <c r="A5420" s="103">
        <v>36798</v>
      </c>
      <c r="B5420" s="102">
        <v>5.88</v>
      </c>
    </row>
    <row r="5421" spans="1:2">
      <c r="A5421" s="103">
        <v>36801</v>
      </c>
      <c r="B5421" s="102">
        <v>5.93</v>
      </c>
    </row>
    <row r="5422" spans="1:2">
      <c r="A5422" s="103">
        <v>36802</v>
      </c>
      <c r="B5422" s="102">
        <v>5.94</v>
      </c>
    </row>
    <row r="5423" spans="1:2">
      <c r="A5423" s="103">
        <v>36803</v>
      </c>
      <c r="B5423" s="102">
        <v>5.95</v>
      </c>
    </row>
    <row r="5424" spans="1:2">
      <c r="A5424" s="103">
        <v>36804</v>
      </c>
      <c r="B5424" s="102">
        <v>5.91</v>
      </c>
    </row>
    <row r="5425" spans="1:2">
      <c r="A5425" s="103">
        <v>36805</v>
      </c>
      <c r="B5425" s="102">
        <v>5.85</v>
      </c>
    </row>
    <row r="5426" spans="1:2">
      <c r="A5426" s="103">
        <v>36808</v>
      </c>
      <c r="B5426" s="102" t="e">
        <f>NA()</f>
        <v>#N/A</v>
      </c>
    </row>
    <row r="5427" spans="1:2">
      <c r="A5427" s="103">
        <v>36809</v>
      </c>
      <c r="B5427" s="102">
        <v>5.83</v>
      </c>
    </row>
    <row r="5428" spans="1:2">
      <c r="A5428" s="103">
        <v>36810</v>
      </c>
      <c r="B5428" s="102">
        <v>5.83</v>
      </c>
    </row>
    <row r="5429" spans="1:2">
      <c r="A5429" s="103">
        <v>36811</v>
      </c>
      <c r="B5429" s="102">
        <v>5.82</v>
      </c>
    </row>
    <row r="5430" spans="1:2">
      <c r="A5430" s="103">
        <v>36812</v>
      </c>
      <c r="B5430" s="102">
        <v>5.8</v>
      </c>
    </row>
    <row r="5431" spans="1:2">
      <c r="A5431" s="103">
        <v>36815</v>
      </c>
      <c r="B5431" s="102">
        <v>5.81</v>
      </c>
    </row>
    <row r="5432" spans="1:2">
      <c r="A5432" s="103">
        <v>36816</v>
      </c>
      <c r="B5432" s="102">
        <v>5.77</v>
      </c>
    </row>
    <row r="5433" spans="1:2">
      <c r="A5433" s="103">
        <v>36817</v>
      </c>
      <c r="B5433" s="102">
        <v>5.77</v>
      </c>
    </row>
    <row r="5434" spans="1:2">
      <c r="A5434" s="103">
        <v>36818</v>
      </c>
      <c r="B5434" s="102">
        <v>5.76</v>
      </c>
    </row>
    <row r="5435" spans="1:2">
      <c r="A5435" s="103">
        <v>36819</v>
      </c>
      <c r="B5435" s="102">
        <v>5.73</v>
      </c>
    </row>
    <row r="5436" spans="1:2">
      <c r="A5436" s="103">
        <v>36822</v>
      </c>
      <c r="B5436" s="102">
        <v>5.68</v>
      </c>
    </row>
    <row r="5437" spans="1:2">
      <c r="A5437" s="103">
        <v>36823</v>
      </c>
      <c r="B5437" s="102">
        <v>5.71</v>
      </c>
    </row>
    <row r="5438" spans="1:2">
      <c r="A5438" s="103">
        <v>36824</v>
      </c>
      <c r="B5438" s="102">
        <v>5.75</v>
      </c>
    </row>
    <row r="5439" spans="1:2">
      <c r="A5439" s="103">
        <v>36825</v>
      </c>
      <c r="B5439" s="102">
        <v>5.74</v>
      </c>
    </row>
    <row r="5440" spans="1:2">
      <c r="A5440" s="103">
        <v>36826</v>
      </c>
      <c r="B5440" s="102">
        <v>5.74</v>
      </c>
    </row>
    <row r="5441" spans="1:2">
      <c r="A5441" s="103">
        <v>36829</v>
      </c>
      <c r="B5441" s="102">
        <v>5.76</v>
      </c>
    </row>
    <row r="5442" spans="1:2">
      <c r="A5442" s="103">
        <v>36830</v>
      </c>
      <c r="B5442" s="102">
        <v>5.79</v>
      </c>
    </row>
    <row r="5443" spans="1:2">
      <c r="A5443" s="103">
        <v>36831</v>
      </c>
      <c r="B5443" s="102">
        <v>5.78</v>
      </c>
    </row>
    <row r="5444" spans="1:2">
      <c r="A5444" s="103">
        <v>36832</v>
      </c>
      <c r="B5444" s="102">
        <v>5.79</v>
      </c>
    </row>
    <row r="5445" spans="1:2">
      <c r="A5445" s="103">
        <v>36833</v>
      </c>
      <c r="B5445" s="102">
        <v>5.86</v>
      </c>
    </row>
    <row r="5446" spans="1:2">
      <c r="A5446" s="103">
        <v>36836</v>
      </c>
      <c r="B5446" s="102">
        <v>5.89</v>
      </c>
    </row>
    <row r="5447" spans="1:2">
      <c r="A5447" s="103">
        <v>36837</v>
      </c>
      <c r="B5447" s="102">
        <v>5.9</v>
      </c>
    </row>
    <row r="5448" spans="1:2">
      <c r="A5448" s="103">
        <v>36838</v>
      </c>
      <c r="B5448" s="102">
        <v>5.89</v>
      </c>
    </row>
    <row r="5449" spans="1:2">
      <c r="A5449" s="103">
        <v>36839</v>
      </c>
      <c r="B5449" s="102">
        <v>5.85</v>
      </c>
    </row>
    <row r="5450" spans="1:2">
      <c r="A5450" s="103">
        <v>36840</v>
      </c>
      <c r="B5450" s="102">
        <v>5.88</v>
      </c>
    </row>
    <row r="5451" spans="1:2">
      <c r="A5451" s="103">
        <v>36843</v>
      </c>
      <c r="B5451" s="102">
        <v>5.85</v>
      </c>
    </row>
    <row r="5452" spans="1:2">
      <c r="A5452" s="103">
        <v>36844</v>
      </c>
      <c r="B5452" s="102">
        <v>5.81</v>
      </c>
    </row>
    <row r="5453" spans="1:2">
      <c r="A5453" s="103">
        <v>36845</v>
      </c>
      <c r="B5453" s="102">
        <v>5.77</v>
      </c>
    </row>
    <row r="5454" spans="1:2">
      <c r="A5454" s="103">
        <v>36846</v>
      </c>
      <c r="B5454" s="102">
        <v>5.75</v>
      </c>
    </row>
    <row r="5455" spans="1:2">
      <c r="A5455" s="103">
        <v>36847</v>
      </c>
      <c r="B5455" s="102">
        <v>5.78</v>
      </c>
    </row>
    <row r="5456" spans="1:2">
      <c r="A5456" s="103">
        <v>36850</v>
      </c>
      <c r="B5456" s="102">
        <v>5.76</v>
      </c>
    </row>
    <row r="5457" spans="1:2">
      <c r="A5457" s="103">
        <v>36851</v>
      </c>
      <c r="B5457" s="102">
        <v>5.74</v>
      </c>
    </row>
    <row r="5458" spans="1:2">
      <c r="A5458" s="103">
        <v>36852</v>
      </c>
      <c r="B5458" s="102">
        <v>5.68</v>
      </c>
    </row>
    <row r="5459" spans="1:2">
      <c r="A5459" s="103">
        <v>36853</v>
      </c>
      <c r="B5459" s="102" t="e">
        <f>NA()</f>
        <v>#N/A</v>
      </c>
    </row>
    <row r="5460" spans="1:2">
      <c r="A5460" s="103">
        <v>36854</v>
      </c>
      <c r="B5460" s="102">
        <v>5.67</v>
      </c>
    </row>
    <row r="5461" spans="1:2">
      <c r="A5461" s="103">
        <v>36857</v>
      </c>
      <c r="B5461" s="102">
        <v>5.71</v>
      </c>
    </row>
    <row r="5462" spans="1:2">
      <c r="A5462" s="103">
        <v>36858</v>
      </c>
      <c r="B5462" s="102">
        <v>5.67</v>
      </c>
    </row>
    <row r="5463" spans="1:2">
      <c r="A5463" s="103">
        <v>36859</v>
      </c>
      <c r="B5463" s="102">
        <v>5.66</v>
      </c>
    </row>
    <row r="5464" spans="1:2">
      <c r="A5464" s="103">
        <v>36860</v>
      </c>
      <c r="B5464" s="102">
        <v>5.6</v>
      </c>
    </row>
    <row r="5465" spans="1:2">
      <c r="A5465" s="103">
        <v>36861</v>
      </c>
      <c r="B5465" s="102">
        <v>5.64</v>
      </c>
    </row>
    <row r="5466" spans="1:2">
      <c r="A5466" s="103">
        <v>36864</v>
      </c>
      <c r="B5466" s="102">
        <v>5.66</v>
      </c>
    </row>
    <row r="5467" spans="1:2">
      <c r="A5467" s="103">
        <v>36865</v>
      </c>
      <c r="B5467" s="102">
        <v>5.59</v>
      </c>
    </row>
    <row r="5468" spans="1:2">
      <c r="A5468" s="103">
        <v>36866</v>
      </c>
      <c r="B5468" s="102">
        <v>5.52</v>
      </c>
    </row>
    <row r="5469" spans="1:2">
      <c r="A5469" s="103">
        <v>36867</v>
      </c>
      <c r="B5469" s="102">
        <v>5.51</v>
      </c>
    </row>
    <row r="5470" spans="1:2">
      <c r="A5470" s="103">
        <v>36868</v>
      </c>
      <c r="B5470" s="102">
        <v>5.55</v>
      </c>
    </row>
    <row r="5471" spans="1:2">
      <c r="A5471" s="103">
        <v>36871</v>
      </c>
      <c r="B5471" s="102">
        <v>5.54</v>
      </c>
    </row>
    <row r="5472" spans="1:2">
      <c r="A5472" s="103">
        <v>36872</v>
      </c>
      <c r="B5472" s="102">
        <v>5.53</v>
      </c>
    </row>
    <row r="5473" spans="1:2">
      <c r="A5473" s="103">
        <v>36873</v>
      </c>
      <c r="B5473" s="102">
        <v>5.48</v>
      </c>
    </row>
    <row r="5474" spans="1:2">
      <c r="A5474" s="103">
        <v>36874</v>
      </c>
      <c r="B5474" s="102">
        <v>5.45</v>
      </c>
    </row>
    <row r="5475" spans="1:2">
      <c r="A5475" s="103">
        <v>36875</v>
      </c>
      <c r="B5475" s="102">
        <v>5.44</v>
      </c>
    </row>
    <row r="5476" spans="1:2">
      <c r="A5476" s="103">
        <v>36878</v>
      </c>
      <c r="B5476" s="102">
        <v>5.44</v>
      </c>
    </row>
    <row r="5477" spans="1:2">
      <c r="A5477" s="103">
        <v>36879</v>
      </c>
      <c r="B5477" s="102">
        <v>5.47</v>
      </c>
    </row>
    <row r="5478" spans="1:2">
      <c r="A5478" s="103">
        <v>36880</v>
      </c>
      <c r="B5478" s="102">
        <v>5.42</v>
      </c>
    </row>
    <row r="5479" spans="1:2">
      <c r="A5479" s="103">
        <v>36881</v>
      </c>
      <c r="B5479" s="102">
        <v>5.41</v>
      </c>
    </row>
    <row r="5480" spans="1:2">
      <c r="A5480" s="103">
        <v>36882</v>
      </c>
      <c r="B5480" s="102">
        <v>5.4</v>
      </c>
    </row>
    <row r="5481" spans="1:2">
      <c r="A5481" s="103">
        <v>36885</v>
      </c>
      <c r="B5481" s="102" t="e">
        <f>NA()</f>
        <v>#N/A</v>
      </c>
    </row>
    <row r="5482" spans="1:2">
      <c r="A5482" s="103">
        <v>36886</v>
      </c>
      <c r="B5482" s="102">
        <v>5.41</v>
      </c>
    </row>
    <row r="5483" spans="1:2">
      <c r="A5483" s="103">
        <v>36887</v>
      </c>
      <c r="B5483" s="102">
        <v>5.45</v>
      </c>
    </row>
    <row r="5484" spans="1:2">
      <c r="A5484" s="103">
        <v>36888</v>
      </c>
      <c r="B5484" s="102">
        <v>5.44</v>
      </c>
    </row>
    <row r="5485" spans="1:2">
      <c r="A5485" s="103">
        <v>36889</v>
      </c>
      <c r="B5485" s="102">
        <v>5.46</v>
      </c>
    </row>
    <row r="5486" spans="1:2">
      <c r="A5486" s="103">
        <v>36892</v>
      </c>
      <c r="B5486" s="102" t="e">
        <f>NA()</f>
        <v>#N/A</v>
      </c>
    </row>
    <row r="5487" spans="1:2">
      <c r="A5487" s="103">
        <v>36893</v>
      </c>
      <c r="B5487" s="102">
        <v>5.35</v>
      </c>
    </row>
    <row r="5488" spans="1:2">
      <c r="A5488" s="103">
        <v>36894</v>
      </c>
      <c r="B5488" s="102">
        <v>5.49</v>
      </c>
    </row>
    <row r="5489" spans="1:2">
      <c r="A5489" s="103">
        <v>36895</v>
      </c>
      <c r="B5489" s="102">
        <v>5.44</v>
      </c>
    </row>
    <row r="5490" spans="1:2">
      <c r="A5490" s="103">
        <v>36896</v>
      </c>
      <c r="B5490" s="102">
        <v>5.41</v>
      </c>
    </row>
    <row r="5491" spans="1:2">
      <c r="A5491" s="103">
        <v>36899</v>
      </c>
      <c r="B5491" s="102">
        <v>5.42</v>
      </c>
    </row>
    <row r="5492" spans="1:2">
      <c r="A5492" s="103">
        <v>36900</v>
      </c>
      <c r="B5492" s="102">
        <v>5.43</v>
      </c>
    </row>
    <row r="5493" spans="1:2">
      <c r="A5493" s="103">
        <v>36901</v>
      </c>
      <c r="B5493" s="102">
        <v>5.49</v>
      </c>
    </row>
    <row r="5494" spans="1:2">
      <c r="A5494" s="103">
        <v>36902</v>
      </c>
      <c r="B5494" s="102">
        <v>5.55</v>
      </c>
    </row>
    <row r="5495" spans="1:2">
      <c r="A5495" s="103">
        <v>36903</v>
      </c>
      <c r="B5495" s="102">
        <v>5.63</v>
      </c>
    </row>
    <row r="5496" spans="1:2">
      <c r="A5496" s="103">
        <v>36906</v>
      </c>
      <c r="B5496" s="102" t="e">
        <f>NA()</f>
        <v>#N/A</v>
      </c>
    </row>
    <row r="5497" spans="1:2">
      <c r="A5497" s="103">
        <v>36907</v>
      </c>
      <c r="B5497" s="102">
        <v>5.6</v>
      </c>
    </row>
    <row r="5498" spans="1:2">
      <c r="A5498" s="103">
        <v>36908</v>
      </c>
      <c r="B5498" s="102">
        <v>5.52</v>
      </c>
    </row>
    <row r="5499" spans="1:2">
      <c r="A5499" s="103">
        <v>36909</v>
      </c>
      <c r="B5499" s="102">
        <v>5.47</v>
      </c>
    </row>
    <row r="5500" spans="1:2">
      <c r="A5500" s="103">
        <v>36910</v>
      </c>
      <c r="B5500" s="102">
        <v>5.56</v>
      </c>
    </row>
    <row r="5501" spans="1:2">
      <c r="A5501" s="103">
        <v>36913</v>
      </c>
      <c r="B5501" s="102">
        <v>5.61</v>
      </c>
    </row>
    <row r="5502" spans="1:2">
      <c r="A5502" s="103">
        <v>36914</v>
      </c>
      <c r="B5502" s="102">
        <v>5.65</v>
      </c>
    </row>
    <row r="5503" spans="1:2">
      <c r="A5503" s="103">
        <v>36915</v>
      </c>
      <c r="B5503" s="102">
        <v>5.67</v>
      </c>
    </row>
    <row r="5504" spans="1:2">
      <c r="A5504" s="103">
        <v>36916</v>
      </c>
      <c r="B5504" s="102">
        <v>5.61</v>
      </c>
    </row>
    <row r="5505" spans="1:2">
      <c r="A5505" s="103">
        <v>36917</v>
      </c>
      <c r="B5505" s="102">
        <v>5.64</v>
      </c>
    </row>
    <row r="5506" spans="1:2">
      <c r="A5506" s="103">
        <v>36920</v>
      </c>
      <c r="B5506" s="102">
        <v>5.69</v>
      </c>
    </row>
    <row r="5507" spans="1:2">
      <c r="A5507" s="103">
        <v>36921</v>
      </c>
      <c r="B5507" s="102">
        <v>5.59</v>
      </c>
    </row>
    <row r="5508" spans="1:2">
      <c r="A5508" s="103">
        <v>36922</v>
      </c>
      <c r="B5508" s="102">
        <v>5.54</v>
      </c>
    </row>
    <row r="5509" spans="1:2">
      <c r="A5509" s="103">
        <v>36923</v>
      </c>
      <c r="B5509" s="102">
        <v>5.46</v>
      </c>
    </row>
    <row r="5510" spans="1:2">
      <c r="A5510" s="103">
        <v>36924</v>
      </c>
      <c r="B5510" s="102">
        <v>5.51</v>
      </c>
    </row>
    <row r="5511" spans="1:2">
      <c r="A5511" s="103">
        <v>36927</v>
      </c>
      <c r="B5511" s="102">
        <v>5.48</v>
      </c>
    </row>
    <row r="5512" spans="1:2">
      <c r="A5512" s="103">
        <v>36928</v>
      </c>
      <c r="B5512" s="102">
        <v>5.51</v>
      </c>
    </row>
    <row r="5513" spans="1:2">
      <c r="A5513" s="103">
        <v>36929</v>
      </c>
      <c r="B5513" s="102">
        <v>5.52</v>
      </c>
    </row>
    <row r="5514" spans="1:2">
      <c r="A5514" s="103">
        <v>36930</v>
      </c>
      <c r="B5514" s="102">
        <v>5.44</v>
      </c>
    </row>
    <row r="5515" spans="1:2">
      <c r="A5515" s="103">
        <v>36931</v>
      </c>
      <c r="B5515" s="102">
        <v>5.38</v>
      </c>
    </row>
    <row r="5516" spans="1:2">
      <c r="A5516" s="103">
        <v>36934</v>
      </c>
      <c r="B5516" s="102">
        <v>5.42</v>
      </c>
    </row>
    <row r="5517" spans="1:2">
      <c r="A5517" s="103">
        <v>36935</v>
      </c>
      <c r="B5517" s="102">
        <v>5.43</v>
      </c>
    </row>
    <row r="5518" spans="1:2">
      <c r="A5518" s="103">
        <v>36936</v>
      </c>
      <c r="B5518" s="102">
        <v>5.44</v>
      </c>
    </row>
    <row r="5519" spans="1:2">
      <c r="A5519" s="103">
        <v>36937</v>
      </c>
      <c r="B5519" s="102">
        <v>5.5</v>
      </c>
    </row>
    <row r="5520" spans="1:2">
      <c r="A5520" s="103">
        <v>36938</v>
      </c>
      <c r="B5520" s="102">
        <v>5.46</v>
      </c>
    </row>
    <row r="5521" spans="1:2">
      <c r="A5521" s="103">
        <v>36941</v>
      </c>
      <c r="B5521" s="102" t="e">
        <f>NA()</f>
        <v>#N/A</v>
      </c>
    </row>
    <row r="5522" spans="1:2">
      <c r="A5522" s="103">
        <v>36942</v>
      </c>
      <c r="B5522" s="102">
        <v>5.46</v>
      </c>
    </row>
    <row r="5523" spans="1:2">
      <c r="A5523" s="103">
        <v>36943</v>
      </c>
      <c r="B5523" s="102">
        <v>5.49</v>
      </c>
    </row>
    <row r="5524" spans="1:2">
      <c r="A5524" s="103">
        <v>36944</v>
      </c>
      <c r="B5524" s="102">
        <v>5.52</v>
      </c>
    </row>
    <row r="5525" spans="1:2">
      <c r="A5525" s="103">
        <v>36945</v>
      </c>
      <c r="B5525" s="102">
        <v>5.49</v>
      </c>
    </row>
    <row r="5526" spans="1:2">
      <c r="A5526" s="103">
        <v>36948</v>
      </c>
      <c r="B5526" s="102">
        <v>5.45</v>
      </c>
    </row>
    <row r="5527" spans="1:2">
      <c r="A5527" s="103">
        <v>36949</v>
      </c>
      <c r="B5527" s="102">
        <v>5.34</v>
      </c>
    </row>
    <row r="5528" spans="1:2">
      <c r="A5528" s="103">
        <v>36950</v>
      </c>
      <c r="B5528" s="102">
        <v>5.34</v>
      </c>
    </row>
    <row r="5529" spans="1:2">
      <c r="A5529" s="103">
        <v>36951</v>
      </c>
      <c r="B5529" s="102">
        <v>5.29</v>
      </c>
    </row>
    <row r="5530" spans="1:2">
      <c r="A5530" s="103">
        <v>36952</v>
      </c>
      <c r="B5530" s="102">
        <v>5.38</v>
      </c>
    </row>
    <row r="5531" spans="1:2">
      <c r="A5531" s="103">
        <v>36955</v>
      </c>
      <c r="B5531" s="102">
        <v>5.36</v>
      </c>
    </row>
    <row r="5532" spans="1:2">
      <c r="A5532" s="103">
        <v>36956</v>
      </c>
      <c r="B5532" s="102">
        <v>5.38</v>
      </c>
    </row>
    <row r="5533" spans="1:2">
      <c r="A5533" s="103">
        <v>36957</v>
      </c>
      <c r="B5533" s="102">
        <v>5.32</v>
      </c>
    </row>
    <row r="5534" spans="1:2">
      <c r="A5534" s="103">
        <v>36958</v>
      </c>
      <c r="B5534" s="102">
        <v>5.3</v>
      </c>
    </row>
    <row r="5535" spans="1:2">
      <c r="A5535" s="103">
        <v>36959</v>
      </c>
      <c r="B5535" s="102">
        <v>5.32</v>
      </c>
    </row>
    <row r="5536" spans="1:2">
      <c r="A5536" s="103">
        <v>36962</v>
      </c>
      <c r="B5536" s="102">
        <v>5.31</v>
      </c>
    </row>
    <row r="5537" spans="1:2">
      <c r="A5537" s="103">
        <v>36963</v>
      </c>
      <c r="B5537" s="102">
        <v>5.34</v>
      </c>
    </row>
    <row r="5538" spans="1:2">
      <c r="A5538" s="103">
        <v>36964</v>
      </c>
      <c r="B5538" s="102">
        <v>5.28</v>
      </c>
    </row>
    <row r="5539" spans="1:2">
      <c r="A5539" s="103">
        <v>36965</v>
      </c>
      <c r="B5539" s="102">
        <v>5.29</v>
      </c>
    </row>
    <row r="5540" spans="1:2">
      <c r="A5540" s="103">
        <v>36966</v>
      </c>
      <c r="B5540" s="102">
        <v>5.28</v>
      </c>
    </row>
    <row r="5541" spans="1:2">
      <c r="A5541" s="103">
        <v>36969</v>
      </c>
      <c r="B5541" s="102">
        <v>5.3</v>
      </c>
    </row>
    <row r="5542" spans="1:2">
      <c r="A5542" s="103">
        <v>36970</v>
      </c>
      <c r="B5542" s="102">
        <v>5.27</v>
      </c>
    </row>
    <row r="5543" spans="1:2">
      <c r="A5543" s="103">
        <v>36971</v>
      </c>
      <c r="B5543" s="102">
        <v>5.28</v>
      </c>
    </row>
    <row r="5544" spans="1:2">
      <c r="A5544" s="103">
        <v>36972</v>
      </c>
      <c r="B5544" s="102">
        <v>5.25</v>
      </c>
    </row>
    <row r="5545" spans="1:2">
      <c r="A5545" s="103">
        <v>36973</v>
      </c>
      <c r="B5545" s="102">
        <v>5.3</v>
      </c>
    </row>
    <row r="5546" spans="1:2">
      <c r="A5546" s="103">
        <v>36976</v>
      </c>
      <c r="B5546" s="102">
        <v>5.36</v>
      </c>
    </row>
    <row r="5547" spans="1:2">
      <c r="A5547" s="103">
        <v>36977</v>
      </c>
      <c r="B5547" s="102">
        <v>5.45</v>
      </c>
    </row>
    <row r="5548" spans="1:2">
      <c r="A5548" s="103">
        <v>36978</v>
      </c>
      <c r="B5548" s="102">
        <v>5.47</v>
      </c>
    </row>
    <row r="5549" spans="1:2">
      <c r="A5549" s="103">
        <v>36979</v>
      </c>
      <c r="B5549" s="102">
        <v>5.48</v>
      </c>
    </row>
    <row r="5550" spans="1:2">
      <c r="A5550" s="103">
        <v>36980</v>
      </c>
      <c r="B5550" s="102">
        <v>5.46</v>
      </c>
    </row>
    <row r="5551" spans="1:2">
      <c r="A5551" s="103">
        <v>36983</v>
      </c>
      <c r="B5551" s="102">
        <v>5.49</v>
      </c>
    </row>
    <row r="5552" spans="1:2">
      <c r="A5552" s="103">
        <v>36984</v>
      </c>
      <c r="B5552" s="102">
        <v>5.48</v>
      </c>
    </row>
    <row r="5553" spans="1:2">
      <c r="A5553" s="103">
        <v>36985</v>
      </c>
      <c r="B5553" s="102">
        <v>5.5</v>
      </c>
    </row>
    <row r="5554" spans="1:2">
      <c r="A5554" s="103">
        <v>36986</v>
      </c>
      <c r="B5554" s="102">
        <v>5.53</v>
      </c>
    </row>
    <row r="5555" spans="1:2">
      <c r="A5555" s="103">
        <v>36987</v>
      </c>
      <c r="B5555" s="102">
        <v>5.46</v>
      </c>
    </row>
    <row r="5556" spans="1:2">
      <c r="A5556" s="103">
        <v>36990</v>
      </c>
      <c r="B5556" s="102">
        <v>5.5</v>
      </c>
    </row>
    <row r="5557" spans="1:2">
      <c r="A5557" s="103">
        <v>36991</v>
      </c>
      <c r="B5557" s="102">
        <v>5.63</v>
      </c>
    </row>
    <row r="5558" spans="1:2">
      <c r="A5558" s="103">
        <v>36992</v>
      </c>
      <c r="B5558" s="102">
        <v>5.6</v>
      </c>
    </row>
    <row r="5559" spans="1:2">
      <c r="A5559" s="103">
        <v>36993</v>
      </c>
      <c r="B5559" s="102">
        <v>5.61</v>
      </c>
    </row>
    <row r="5560" spans="1:2">
      <c r="A5560" s="103">
        <v>36994</v>
      </c>
      <c r="B5560" s="102" t="e">
        <f>NA()</f>
        <v>#N/A</v>
      </c>
    </row>
    <row r="5561" spans="1:2">
      <c r="A5561" s="103">
        <v>36997</v>
      </c>
      <c r="B5561" s="102">
        <v>5.7</v>
      </c>
    </row>
    <row r="5562" spans="1:2">
      <c r="A5562" s="103">
        <v>36998</v>
      </c>
      <c r="B5562" s="102">
        <v>5.65</v>
      </c>
    </row>
    <row r="5563" spans="1:2">
      <c r="A5563" s="103">
        <v>36999</v>
      </c>
      <c r="B5563" s="102">
        <v>5.65</v>
      </c>
    </row>
    <row r="5564" spans="1:2">
      <c r="A5564" s="103">
        <v>37000</v>
      </c>
      <c r="B5564" s="102">
        <v>5.77</v>
      </c>
    </row>
    <row r="5565" spans="1:2">
      <c r="A5565" s="103">
        <v>37001</v>
      </c>
      <c r="B5565" s="102">
        <v>5.79</v>
      </c>
    </row>
    <row r="5566" spans="1:2">
      <c r="A5566" s="103">
        <v>37004</v>
      </c>
      <c r="B5566" s="102">
        <v>5.73</v>
      </c>
    </row>
    <row r="5567" spans="1:2">
      <c r="A5567" s="103">
        <v>37005</v>
      </c>
      <c r="B5567" s="102">
        <v>5.75</v>
      </c>
    </row>
    <row r="5568" spans="1:2">
      <c r="A5568" s="103">
        <v>37006</v>
      </c>
      <c r="B5568" s="102">
        <v>5.78</v>
      </c>
    </row>
    <row r="5569" spans="1:2">
      <c r="A5569" s="103">
        <v>37007</v>
      </c>
      <c r="B5569" s="102">
        <v>5.71</v>
      </c>
    </row>
    <row r="5570" spans="1:2">
      <c r="A5570" s="103">
        <v>37008</v>
      </c>
      <c r="B5570" s="102">
        <v>5.81</v>
      </c>
    </row>
    <row r="5571" spans="1:2">
      <c r="A5571" s="103">
        <v>37011</v>
      </c>
      <c r="B5571" s="102">
        <v>5.78</v>
      </c>
    </row>
    <row r="5572" spans="1:2">
      <c r="A5572" s="103">
        <v>37012</v>
      </c>
      <c r="B5572" s="102">
        <v>5.75</v>
      </c>
    </row>
    <row r="5573" spans="1:2">
      <c r="A5573" s="103">
        <v>37013</v>
      </c>
      <c r="B5573" s="102">
        <v>5.71</v>
      </c>
    </row>
    <row r="5574" spans="1:2">
      <c r="A5574" s="103">
        <v>37014</v>
      </c>
      <c r="B5574" s="102">
        <v>5.64</v>
      </c>
    </row>
    <row r="5575" spans="1:2">
      <c r="A5575" s="103">
        <v>37015</v>
      </c>
      <c r="B5575" s="102">
        <v>5.65</v>
      </c>
    </row>
    <row r="5576" spans="1:2">
      <c r="A5576" s="103">
        <v>37018</v>
      </c>
      <c r="B5576" s="102">
        <v>5.68</v>
      </c>
    </row>
    <row r="5577" spans="1:2">
      <c r="A5577" s="103">
        <v>37019</v>
      </c>
      <c r="B5577" s="102">
        <v>5.72</v>
      </c>
    </row>
    <row r="5578" spans="1:2">
      <c r="A5578" s="103">
        <v>37020</v>
      </c>
      <c r="B5578" s="102">
        <v>5.67</v>
      </c>
    </row>
    <row r="5579" spans="1:2">
      <c r="A5579" s="103">
        <v>37021</v>
      </c>
      <c r="B5579" s="102">
        <v>5.75</v>
      </c>
    </row>
    <row r="5580" spans="1:2">
      <c r="A5580" s="103">
        <v>37022</v>
      </c>
      <c r="B5580" s="102">
        <v>5.88</v>
      </c>
    </row>
    <row r="5581" spans="1:2">
      <c r="A5581" s="103">
        <v>37025</v>
      </c>
      <c r="B5581" s="102">
        <v>5.85</v>
      </c>
    </row>
    <row r="5582" spans="1:2">
      <c r="A5582" s="103">
        <v>37026</v>
      </c>
      <c r="B5582" s="102">
        <v>5.89</v>
      </c>
    </row>
    <row r="5583" spans="1:2">
      <c r="A5583" s="103">
        <v>37027</v>
      </c>
      <c r="B5583" s="102">
        <v>5.86</v>
      </c>
    </row>
    <row r="5584" spans="1:2">
      <c r="A5584" s="103">
        <v>37028</v>
      </c>
      <c r="B5584" s="102">
        <v>5.8</v>
      </c>
    </row>
    <row r="5585" spans="1:2">
      <c r="A5585" s="103">
        <v>37029</v>
      </c>
      <c r="B5585" s="102">
        <v>5.76</v>
      </c>
    </row>
    <row r="5586" spans="1:2">
      <c r="A5586" s="103">
        <v>37032</v>
      </c>
      <c r="B5586" s="102">
        <v>5.75</v>
      </c>
    </row>
    <row r="5587" spans="1:2">
      <c r="A5587" s="103">
        <v>37033</v>
      </c>
      <c r="B5587" s="102">
        <v>5.78</v>
      </c>
    </row>
    <row r="5588" spans="1:2">
      <c r="A5588" s="103">
        <v>37034</v>
      </c>
      <c r="B5588" s="102">
        <v>5.79</v>
      </c>
    </row>
    <row r="5589" spans="1:2">
      <c r="A5589" s="103">
        <v>37035</v>
      </c>
      <c r="B5589" s="102">
        <v>5.87</v>
      </c>
    </row>
    <row r="5590" spans="1:2">
      <c r="A5590" s="103">
        <v>37036</v>
      </c>
      <c r="B5590" s="102">
        <v>5.86</v>
      </c>
    </row>
    <row r="5591" spans="1:2">
      <c r="A5591" s="103">
        <v>37039</v>
      </c>
      <c r="B5591" s="102" t="e">
        <f>NA()</f>
        <v>#N/A</v>
      </c>
    </row>
    <row r="5592" spans="1:2">
      <c r="A5592" s="103">
        <v>37040</v>
      </c>
      <c r="B5592" s="102">
        <v>5.86</v>
      </c>
    </row>
    <row r="5593" spans="1:2">
      <c r="A5593" s="103">
        <v>37041</v>
      </c>
      <c r="B5593" s="102">
        <v>5.86</v>
      </c>
    </row>
    <row r="5594" spans="1:2">
      <c r="A5594" s="103">
        <v>37042</v>
      </c>
      <c r="B5594" s="102">
        <v>5.78</v>
      </c>
    </row>
    <row r="5595" spans="1:2">
      <c r="A5595" s="103">
        <v>37043</v>
      </c>
      <c r="B5595" s="102">
        <v>5.71</v>
      </c>
    </row>
    <row r="5596" spans="1:2">
      <c r="A5596" s="103">
        <v>37046</v>
      </c>
      <c r="B5596" s="102">
        <v>5.69</v>
      </c>
    </row>
    <row r="5597" spans="1:2">
      <c r="A5597" s="103">
        <v>37047</v>
      </c>
      <c r="B5597" s="102">
        <v>5.66</v>
      </c>
    </row>
    <row r="5598" spans="1:2">
      <c r="A5598" s="103">
        <v>37048</v>
      </c>
      <c r="B5598" s="102">
        <v>5.65</v>
      </c>
    </row>
    <row r="5599" spans="1:2">
      <c r="A5599" s="103">
        <v>37049</v>
      </c>
      <c r="B5599" s="102">
        <v>5.72</v>
      </c>
    </row>
    <row r="5600" spans="1:2">
      <c r="A5600" s="103">
        <v>37050</v>
      </c>
      <c r="B5600" s="102">
        <v>5.73</v>
      </c>
    </row>
    <row r="5601" spans="1:2">
      <c r="A5601" s="103">
        <v>37053</v>
      </c>
      <c r="B5601" s="102">
        <v>5.69</v>
      </c>
    </row>
    <row r="5602" spans="1:2">
      <c r="A5602" s="103">
        <v>37054</v>
      </c>
      <c r="B5602" s="102">
        <v>5.65</v>
      </c>
    </row>
    <row r="5603" spans="1:2">
      <c r="A5603" s="103">
        <v>37055</v>
      </c>
      <c r="B5603" s="102">
        <v>5.66</v>
      </c>
    </row>
    <row r="5604" spans="1:2">
      <c r="A5604" s="103">
        <v>37056</v>
      </c>
      <c r="B5604" s="102">
        <v>5.65</v>
      </c>
    </row>
    <row r="5605" spans="1:2">
      <c r="A5605" s="103">
        <v>37057</v>
      </c>
      <c r="B5605" s="102">
        <v>5.68</v>
      </c>
    </row>
    <row r="5606" spans="1:2">
      <c r="A5606" s="103">
        <v>37060</v>
      </c>
      <c r="B5606" s="102">
        <v>5.7</v>
      </c>
    </row>
    <row r="5607" spans="1:2">
      <c r="A5607" s="103">
        <v>37061</v>
      </c>
      <c r="B5607" s="102">
        <v>5.69</v>
      </c>
    </row>
    <row r="5608" spans="1:2">
      <c r="A5608" s="103">
        <v>37062</v>
      </c>
      <c r="B5608" s="102">
        <v>5.67</v>
      </c>
    </row>
    <row r="5609" spans="1:2">
      <c r="A5609" s="103">
        <v>37063</v>
      </c>
      <c r="B5609" s="102">
        <v>5.64</v>
      </c>
    </row>
    <row r="5610" spans="1:2">
      <c r="A5610" s="103">
        <v>37064</v>
      </c>
      <c r="B5610" s="102">
        <v>5.58</v>
      </c>
    </row>
    <row r="5611" spans="1:2">
      <c r="A5611" s="103">
        <v>37067</v>
      </c>
      <c r="B5611" s="102">
        <v>5.59</v>
      </c>
    </row>
    <row r="5612" spans="1:2">
      <c r="A5612" s="103">
        <v>37068</v>
      </c>
      <c r="B5612" s="102">
        <v>5.65</v>
      </c>
    </row>
    <row r="5613" spans="1:2">
      <c r="A5613" s="103">
        <v>37069</v>
      </c>
      <c r="B5613" s="102">
        <v>5.62</v>
      </c>
    </row>
    <row r="5614" spans="1:2">
      <c r="A5614" s="103">
        <v>37070</v>
      </c>
      <c r="B5614" s="102">
        <v>5.68</v>
      </c>
    </row>
    <row r="5615" spans="1:2">
      <c r="A5615" s="103">
        <v>37071</v>
      </c>
      <c r="B5615" s="102">
        <v>5.75</v>
      </c>
    </row>
    <row r="5616" spans="1:2">
      <c r="A5616" s="103">
        <v>37074</v>
      </c>
      <c r="B5616" s="102">
        <v>5.7</v>
      </c>
    </row>
    <row r="5617" spans="1:2">
      <c r="A5617" s="103">
        <v>37075</v>
      </c>
      <c r="B5617" s="102">
        <v>5.73</v>
      </c>
    </row>
    <row r="5618" spans="1:2">
      <c r="A5618" s="103">
        <v>37076</v>
      </c>
      <c r="B5618" s="102" t="e">
        <f>NA()</f>
        <v>#N/A</v>
      </c>
    </row>
    <row r="5619" spans="1:2">
      <c r="A5619" s="103">
        <v>37077</v>
      </c>
      <c r="B5619" s="102">
        <v>5.76</v>
      </c>
    </row>
    <row r="5620" spans="1:2">
      <c r="A5620" s="103">
        <v>37078</v>
      </c>
      <c r="B5620" s="102">
        <v>5.75</v>
      </c>
    </row>
    <row r="5621" spans="1:2">
      <c r="A5621" s="103">
        <v>37081</v>
      </c>
      <c r="B5621" s="102">
        <v>5.7</v>
      </c>
    </row>
    <row r="5622" spans="1:2">
      <c r="A5622" s="103">
        <v>37082</v>
      </c>
      <c r="B5622" s="102">
        <v>5.68</v>
      </c>
    </row>
    <row r="5623" spans="1:2">
      <c r="A5623" s="103">
        <v>37083</v>
      </c>
      <c r="B5623" s="102">
        <v>5.69</v>
      </c>
    </row>
    <row r="5624" spans="1:2">
      <c r="A5624" s="103">
        <v>37084</v>
      </c>
      <c r="B5624" s="102">
        <v>5.65</v>
      </c>
    </row>
    <row r="5625" spans="1:2">
      <c r="A5625" s="103">
        <v>37085</v>
      </c>
      <c r="B5625" s="102">
        <v>5.64</v>
      </c>
    </row>
    <row r="5626" spans="1:2">
      <c r="A5626" s="103">
        <v>37088</v>
      </c>
      <c r="B5626" s="102">
        <v>5.59</v>
      </c>
    </row>
    <row r="5627" spans="1:2">
      <c r="A5627" s="103">
        <v>37089</v>
      </c>
      <c r="B5627" s="102">
        <v>5.59</v>
      </c>
    </row>
    <row r="5628" spans="1:2">
      <c r="A5628" s="103">
        <v>37090</v>
      </c>
      <c r="B5628" s="102">
        <v>5.52</v>
      </c>
    </row>
    <row r="5629" spans="1:2">
      <c r="A5629" s="103">
        <v>37091</v>
      </c>
      <c r="B5629" s="102">
        <v>5.53</v>
      </c>
    </row>
    <row r="5630" spans="1:2">
      <c r="A5630" s="103">
        <v>37092</v>
      </c>
      <c r="B5630" s="102">
        <v>5.54</v>
      </c>
    </row>
    <row r="5631" spans="1:2">
      <c r="A5631" s="103">
        <v>37095</v>
      </c>
      <c r="B5631" s="102">
        <v>5.53</v>
      </c>
    </row>
    <row r="5632" spans="1:2">
      <c r="A5632" s="103">
        <v>37096</v>
      </c>
      <c r="B5632" s="102">
        <v>5.52</v>
      </c>
    </row>
    <row r="5633" spans="1:2">
      <c r="A5633" s="103">
        <v>37097</v>
      </c>
      <c r="B5633" s="102">
        <v>5.58</v>
      </c>
    </row>
    <row r="5634" spans="1:2">
      <c r="A5634" s="103">
        <v>37098</v>
      </c>
      <c r="B5634" s="102">
        <v>5.59</v>
      </c>
    </row>
    <row r="5635" spans="1:2">
      <c r="A5635" s="103">
        <v>37099</v>
      </c>
      <c r="B5635" s="102">
        <v>5.55</v>
      </c>
    </row>
    <row r="5636" spans="1:2">
      <c r="A5636" s="103">
        <v>37102</v>
      </c>
      <c r="B5636" s="102">
        <v>5.53</v>
      </c>
    </row>
    <row r="5637" spans="1:2">
      <c r="A5637" s="103">
        <v>37103</v>
      </c>
      <c r="B5637" s="102">
        <v>5.51</v>
      </c>
    </row>
    <row r="5638" spans="1:2">
      <c r="A5638" s="103">
        <v>37104</v>
      </c>
      <c r="B5638" s="102">
        <v>5.53</v>
      </c>
    </row>
    <row r="5639" spans="1:2">
      <c r="A5639" s="103">
        <v>37105</v>
      </c>
      <c r="B5639" s="102">
        <v>5.57</v>
      </c>
    </row>
    <row r="5640" spans="1:2">
      <c r="A5640" s="103">
        <v>37106</v>
      </c>
      <c r="B5640" s="102">
        <v>5.59</v>
      </c>
    </row>
    <row r="5641" spans="1:2">
      <c r="A5641" s="103">
        <v>37109</v>
      </c>
      <c r="B5641" s="102">
        <v>5.59</v>
      </c>
    </row>
    <row r="5642" spans="1:2">
      <c r="A5642" s="103">
        <v>37110</v>
      </c>
      <c r="B5642" s="102">
        <v>5.6</v>
      </c>
    </row>
    <row r="5643" spans="1:2">
      <c r="A5643" s="103">
        <v>37111</v>
      </c>
      <c r="B5643" s="102">
        <v>5.52</v>
      </c>
    </row>
    <row r="5644" spans="1:2">
      <c r="A5644" s="103">
        <v>37112</v>
      </c>
      <c r="B5644" s="102">
        <v>5.54</v>
      </c>
    </row>
    <row r="5645" spans="1:2">
      <c r="A5645" s="103">
        <v>37113</v>
      </c>
      <c r="B5645" s="102">
        <v>5.52</v>
      </c>
    </row>
    <row r="5646" spans="1:2">
      <c r="A5646" s="103">
        <v>37116</v>
      </c>
      <c r="B5646" s="102">
        <v>5.52</v>
      </c>
    </row>
    <row r="5647" spans="1:2">
      <c r="A5647" s="103">
        <v>37117</v>
      </c>
      <c r="B5647" s="102">
        <v>5.51</v>
      </c>
    </row>
    <row r="5648" spans="1:2">
      <c r="A5648" s="103">
        <v>37118</v>
      </c>
      <c r="B5648" s="102">
        <v>5.52</v>
      </c>
    </row>
    <row r="5649" spans="1:2">
      <c r="A5649" s="103">
        <v>37119</v>
      </c>
      <c r="B5649" s="102">
        <v>5.48</v>
      </c>
    </row>
    <row r="5650" spans="1:2">
      <c r="A5650" s="103">
        <v>37120</v>
      </c>
      <c r="B5650" s="102">
        <v>5.43</v>
      </c>
    </row>
    <row r="5651" spans="1:2">
      <c r="A5651" s="103">
        <v>37123</v>
      </c>
      <c r="B5651" s="102">
        <v>5.46</v>
      </c>
    </row>
    <row r="5652" spans="1:2">
      <c r="A5652" s="103">
        <v>37124</v>
      </c>
      <c r="B5652" s="102">
        <v>5.44</v>
      </c>
    </row>
    <row r="5653" spans="1:2">
      <c r="A5653" s="103">
        <v>37125</v>
      </c>
      <c r="B5653" s="102">
        <v>5.44</v>
      </c>
    </row>
    <row r="5654" spans="1:2">
      <c r="A5654" s="103">
        <v>37126</v>
      </c>
      <c r="B5654" s="102">
        <v>5.41</v>
      </c>
    </row>
    <row r="5655" spans="1:2">
      <c r="A5655" s="103">
        <v>37127</v>
      </c>
      <c r="B5655" s="102">
        <v>5.45</v>
      </c>
    </row>
    <row r="5656" spans="1:2">
      <c r="A5656" s="103">
        <v>37130</v>
      </c>
      <c r="B5656" s="102">
        <v>5.47</v>
      </c>
    </row>
    <row r="5657" spans="1:2">
      <c r="A5657" s="103">
        <v>37131</v>
      </c>
      <c r="B5657" s="102">
        <v>5.41</v>
      </c>
    </row>
    <row r="5658" spans="1:2">
      <c r="A5658" s="103">
        <v>37132</v>
      </c>
      <c r="B5658" s="102">
        <v>5.36</v>
      </c>
    </row>
    <row r="5659" spans="1:2">
      <c r="A5659" s="103">
        <v>37133</v>
      </c>
      <c r="B5659" s="102">
        <v>5.37</v>
      </c>
    </row>
    <row r="5660" spans="1:2">
      <c r="A5660" s="103">
        <v>37134</v>
      </c>
      <c r="B5660" s="102">
        <v>5.39</v>
      </c>
    </row>
    <row r="5661" spans="1:2">
      <c r="A5661" s="103">
        <v>37137</v>
      </c>
      <c r="B5661" s="102" t="e">
        <f>NA()</f>
        <v>#N/A</v>
      </c>
    </row>
    <row r="5662" spans="1:2">
      <c r="A5662" s="103">
        <v>37138</v>
      </c>
      <c r="B5662" s="102">
        <v>5.5</v>
      </c>
    </row>
    <row r="5663" spans="1:2">
      <c r="A5663" s="103">
        <v>37139</v>
      </c>
      <c r="B5663" s="102">
        <v>5.48</v>
      </c>
    </row>
    <row r="5664" spans="1:2">
      <c r="A5664" s="103">
        <v>37140</v>
      </c>
      <c r="B5664" s="102">
        <v>5.41</v>
      </c>
    </row>
    <row r="5665" spans="1:2">
      <c r="A5665" s="103">
        <v>37141</v>
      </c>
      <c r="B5665" s="102">
        <v>5.39</v>
      </c>
    </row>
    <row r="5666" spans="1:2">
      <c r="A5666" s="103">
        <v>37144</v>
      </c>
      <c r="B5666" s="102">
        <v>5.43</v>
      </c>
    </row>
    <row r="5667" spans="1:2">
      <c r="A5667" s="103">
        <v>37145</v>
      </c>
      <c r="B5667" s="102" t="e">
        <f>NA()</f>
        <v>#N/A</v>
      </c>
    </row>
    <row r="5668" spans="1:2">
      <c r="A5668" s="103">
        <v>37146</v>
      </c>
      <c r="B5668" s="102" t="e">
        <f>NA()</f>
        <v>#N/A</v>
      </c>
    </row>
    <row r="5669" spans="1:2">
      <c r="A5669" s="103">
        <v>37147</v>
      </c>
      <c r="B5669" s="102">
        <v>5.39</v>
      </c>
    </row>
    <row r="5670" spans="1:2">
      <c r="A5670" s="103">
        <v>37148</v>
      </c>
      <c r="B5670" s="102">
        <v>5.35</v>
      </c>
    </row>
    <row r="5671" spans="1:2">
      <c r="A5671" s="103">
        <v>37151</v>
      </c>
      <c r="B5671" s="102">
        <v>5.41</v>
      </c>
    </row>
    <row r="5672" spans="1:2">
      <c r="A5672" s="103">
        <v>37152</v>
      </c>
      <c r="B5672" s="102">
        <v>5.55</v>
      </c>
    </row>
    <row r="5673" spans="1:2">
      <c r="A5673" s="103">
        <v>37153</v>
      </c>
      <c r="B5673" s="102">
        <v>5.56</v>
      </c>
    </row>
    <row r="5674" spans="1:2">
      <c r="A5674" s="103">
        <v>37154</v>
      </c>
      <c r="B5674" s="102">
        <v>5.62</v>
      </c>
    </row>
    <row r="5675" spans="1:2">
      <c r="A5675" s="103">
        <v>37155</v>
      </c>
      <c r="B5675" s="102">
        <v>5.59</v>
      </c>
    </row>
    <row r="5676" spans="1:2">
      <c r="A5676" s="103">
        <v>37158</v>
      </c>
      <c r="B5676" s="102">
        <v>5.58</v>
      </c>
    </row>
    <row r="5677" spans="1:2">
      <c r="A5677" s="103">
        <v>37159</v>
      </c>
      <c r="B5677" s="102">
        <v>5.58</v>
      </c>
    </row>
    <row r="5678" spans="1:2">
      <c r="A5678" s="103">
        <v>37160</v>
      </c>
      <c r="B5678" s="102">
        <v>5.5</v>
      </c>
    </row>
    <row r="5679" spans="1:2">
      <c r="A5679" s="103">
        <v>37161</v>
      </c>
      <c r="B5679" s="102">
        <v>5.45</v>
      </c>
    </row>
    <row r="5680" spans="1:2">
      <c r="A5680" s="103">
        <v>37162</v>
      </c>
      <c r="B5680" s="102">
        <v>5.42</v>
      </c>
    </row>
    <row r="5681" spans="1:2">
      <c r="A5681" s="103">
        <v>37165</v>
      </c>
      <c r="B5681" s="102">
        <v>5.38</v>
      </c>
    </row>
    <row r="5682" spans="1:2">
      <c r="A5682" s="103">
        <v>37166</v>
      </c>
      <c r="B5682" s="102">
        <v>5.34</v>
      </c>
    </row>
    <row r="5683" spans="1:2">
      <c r="A5683" s="103">
        <v>37167</v>
      </c>
      <c r="B5683" s="102">
        <v>5.32</v>
      </c>
    </row>
    <row r="5684" spans="1:2">
      <c r="A5684" s="103">
        <v>37168</v>
      </c>
      <c r="B5684" s="102">
        <v>5.31</v>
      </c>
    </row>
    <row r="5685" spans="1:2">
      <c r="A5685" s="103">
        <v>37169</v>
      </c>
      <c r="B5685" s="102">
        <v>5.31</v>
      </c>
    </row>
    <row r="5686" spans="1:2">
      <c r="A5686" s="103">
        <v>37172</v>
      </c>
      <c r="B5686" s="102" t="e">
        <f>NA()</f>
        <v>#N/A</v>
      </c>
    </row>
    <row r="5687" spans="1:2">
      <c r="A5687" s="103">
        <v>37173</v>
      </c>
      <c r="B5687" s="102">
        <v>5.39</v>
      </c>
    </row>
    <row r="5688" spans="1:2">
      <c r="A5688" s="103">
        <v>37174</v>
      </c>
      <c r="B5688" s="102">
        <v>5.36</v>
      </c>
    </row>
    <row r="5689" spans="1:2">
      <c r="A5689" s="103">
        <v>37175</v>
      </c>
      <c r="B5689" s="102">
        <v>5.41</v>
      </c>
    </row>
    <row r="5690" spans="1:2">
      <c r="A5690" s="103">
        <v>37176</v>
      </c>
      <c r="B5690" s="102">
        <v>5.42</v>
      </c>
    </row>
    <row r="5691" spans="1:2">
      <c r="A5691" s="103">
        <v>37179</v>
      </c>
      <c r="B5691" s="102">
        <v>5.38</v>
      </c>
    </row>
    <row r="5692" spans="1:2">
      <c r="A5692" s="103">
        <v>37180</v>
      </c>
      <c r="B5692" s="102">
        <v>5.35</v>
      </c>
    </row>
    <row r="5693" spans="1:2">
      <c r="A5693" s="103">
        <v>37181</v>
      </c>
      <c r="B5693" s="102">
        <v>5.32</v>
      </c>
    </row>
    <row r="5694" spans="1:2">
      <c r="A5694" s="103">
        <v>37182</v>
      </c>
      <c r="B5694" s="102">
        <v>5.32</v>
      </c>
    </row>
    <row r="5695" spans="1:2">
      <c r="A5695" s="103">
        <v>37183</v>
      </c>
      <c r="B5695" s="102">
        <v>5.36</v>
      </c>
    </row>
    <row r="5696" spans="1:2">
      <c r="A5696" s="103">
        <v>37186</v>
      </c>
      <c r="B5696" s="102">
        <v>5.36</v>
      </c>
    </row>
    <row r="5697" spans="1:2">
      <c r="A5697" s="103">
        <v>37187</v>
      </c>
      <c r="B5697" s="102">
        <v>5.38</v>
      </c>
    </row>
    <row r="5698" spans="1:2">
      <c r="A5698" s="103">
        <v>37188</v>
      </c>
      <c r="B5698" s="102">
        <v>5.32</v>
      </c>
    </row>
    <row r="5699" spans="1:2">
      <c r="A5699" s="103">
        <v>37189</v>
      </c>
      <c r="B5699" s="102">
        <v>5.28</v>
      </c>
    </row>
    <row r="5700" spans="1:2">
      <c r="A5700" s="103">
        <v>37190</v>
      </c>
      <c r="B5700" s="102">
        <v>5.27</v>
      </c>
    </row>
    <row r="5701" spans="1:2">
      <c r="A5701" s="103">
        <v>37193</v>
      </c>
      <c r="B5701" s="102">
        <v>5.25</v>
      </c>
    </row>
    <row r="5702" spans="1:2">
      <c r="A5702" s="103">
        <v>37194</v>
      </c>
      <c r="B5702" s="102">
        <v>5.22</v>
      </c>
    </row>
    <row r="5703" spans="1:2">
      <c r="A5703" s="103">
        <v>37195</v>
      </c>
      <c r="B5703" s="102">
        <v>4.8899999999999997</v>
      </c>
    </row>
    <row r="5704" spans="1:2">
      <c r="A5704" s="103">
        <v>37196</v>
      </c>
      <c r="B5704" s="102">
        <v>4.79</v>
      </c>
    </row>
    <row r="5705" spans="1:2">
      <c r="A5705" s="103">
        <v>37197</v>
      </c>
      <c r="B5705" s="102">
        <v>4.96</v>
      </c>
    </row>
    <row r="5706" spans="1:2">
      <c r="A5706" s="103">
        <v>37200</v>
      </c>
      <c r="B5706" s="102">
        <v>4.8600000000000003</v>
      </c>
    </row>
    <row r="5707" spans="1:2">
      <c r="A5707" s="103">
        <v>37201</v>
      </c>
      <c r="B5707" s="102">
        <v>4.8600000000000003</v>
      </c>
    </row>
    <row r="5708" spans="1:2">
      <c r="A5708" s="103">
        <v>37202</v>
      </c>
      <c r="B5708" s="102">
        <v>4.79</v>
      </c>
    </row>
    <row r="5709" spans="1:2">
      <c r="A5709" s="103">
        <v>37203</v>
      </c>
      <c r="B5709" s="102">
        <v>4.87</v>
      </c>
    </row>
    <row r="5710" spans="1:2">
      <c r="A5710" s="103">
        <v>37204</v>
      </c>
      <c r="B5710" s="102">
        <v>4.88</v>
      </c>
    </row>
    <row r="5711" spans="1:2">
      <c r="A5711" s="103">
        <v>37207</v>
      </c>
      <c r="B5711" s="102" t="e">
        <f>NA()</f>
        <v>#N/A</v>
      </c>
    </row>
    <row r="5712" spans="1:2">
      <c r="A5712" s="103">
        <v>37208</v>
      </c>
      <c r="B5712" s="102">
        <v>4.92</v>
      </c>
    </row>
    <row r="5713" spans="1:2">
      <c r="A5713" s="103">
        <v>37209</v>
      </c>
      <c r="B5713" s="102">
        <v>5.0199999999999996</v>
      </c>
    </row>
    <row r="5714" spans="1:2">
      <c r="A5714" s="103">
        <v>37210</v>
      </c>
      <c r="B5714" s="102">
        <v>5.22</v>
      </c>
    </row>
    <row r="5715" spans="1:2">
      <c r="A5715" s="103">
        <v>37211</v>
      </c>
      <c r="B5715" s="102">
        <v>5.3</v>
      </c>
    </row>
    <row r="5716" spans="1:2">
      <c r="A5716" s="103">
        <v>37214</v>
      </c>
      <c r="B5716" s="102">
        <v>5.22</v>
      </c>
    </row>
    <row r="5717" spans="1:2">
      <c r="A5717" s="103">
        <v>37215</v>
      </c>
      <c r="B5717" s="102">
        <v>5.3</v>
      </c>
    </row>
    <row r="5718" spans="1:2">
      <c r="A5718" s="103">
        <v>37216</v>
      </c>
      <c r="B5718" s="102">
        <v>5.35</v>
      </c>
    </row>
    <row r="5719" spans="1:2">
      <c r="A5719" s="103">
        <v>37217</v>
      </c>
      <c r="B5719" s="102" t="e">
        <f>NA()</f>
        <v>#N/A</v>
      </c>
    </row>
    <row r="5720" spans="1:2">
      <c r="A5720" s="103">
        <v>37218</v>
      </c>
      <c r="B5720" s="102">
        <v>5.39</v>
      </c>
    </row>
    <row r="5721" spans="1:2">
      <c r="A5721" s="103">
        <v>37221</v>
      </c>
      <c r="B5721" s="102">
        <v>5.39</v>
      </c>
    </row>
    <row r="5722" spans="1:2">
      <c r="A5722" s="103">
        <v>37222</v>
      </c>
      <c r="B5722" s="102">
        <v>5.37</v>
      </c>
    </row>
    <row r="5723" spans="1:2">
      <c r="A5723" s="103">
        <v>37223</v>
      </c>
      <c r="B5723" s="102">
        <v>5.36</v>
      </c>
    </row>
    <row r="5724" spans="1:2">
      <c r="A5724" s="103">
        <v>37224</v>
      </c>
      <c r="B5724" s="102">
        <v>5.24</v>
      </c>
    </row>
    <row r="5725" spans="1:2">
      <c r="A5725" s="103">
        <v>37225</v>
      </c>
      <c r="B5725" s="102">
        <v>5.27</v>
      </c>
    </row>
    <row r="5726" spans="1:2">
      <c r="A5726" s="103">
        <v>37228</v>
      </c>
      <c r="B5726" s="102">
        <v>5.26</v>
      </c>
    </row>
    <row r="5727" spans="1:2">
      <c r="A5727" s="103">
        <v>37229</v>
      </c>
      <c r="B5727" s="102">
        <v>5.22</v>
      </c>
    </row>
    <row r="5728" spans="1:2">
      <c r="A5728" s="103">
        <v>37230</v>
      </c>
      <c r="B5728" s="102">
        <v>5.35</v>
      </c>
    </row>
    <row r="5729" spans="1:2">
      <c r="A5729" s="103">
        <v>37231</v>
      </c>
      <c r="B5729" s="102">
        <v>5.47</v>
      </c>
    </row>
    <row r="5730" spans="1:2">
      <c r="A5730" s="103">
        <v>37232</v>
      </c>
      <c r="B5730" s="102">
        <v>5.6</v>
      </c>
    </row>
    <row r="5731" spans="1:2">
      <c r="A5731" s="103">
        <v>37235</v>
      </c>
      <c r="B5731" s="102">
        <v>5.58</v>
      </c>
    </row>
    <row r="5732" spans="1:2">
      <c r="A5732" s="103">
        <v>37236</v>
      </c>
      <c r="B5732" s="102">
        <v>5.55</v>
      </c>
    </row>
    <row r="5733" spans="1:2">
      <c r="A5733" s="103">
        <v>37237</v>
      </c>
      <c r="B5733" s="102">
        <v>5.47</v>
      </c>
    </row>
    <row r="5734" spans="1:2">
      <c r="A5734" s="103">
        <v>37238</v>
      </c>
      <c r="B5734" s="102">
        <v>5.53</v>
      </c>
    </row>
    <row r="5735" spans="1:2">
      <c r="A5735" s="103">
        <v>37239</v>
      </c>
      <c r="B5735" s="102">
        <v>5.59</v>
      </c>
    </row>
    <row r="5736" spans="1:2">
      <c r="A5736" s="103">
        <v>37242</v>
      </c>
      <c r="B5736" s="102">
        <v>5.61</v>
      </c>
    </row>
    <row r="5737" spans="1:2">
      <c r="A5737" s="103">
        <v>37243</v>
      </c>
      <c r="B5737" s="102">
        <v>5.52</v>
      </c>
    </row>
    <row r="5738" spans="1:2">
      <c r="A5738" s="103">
        <v>37244</v>
      </c>
      <c r="B5738" s="102">
        <v>5.45</v>
      </c>
    </row>
    <row r="5739" spans="1:2">
      <c r="A5739" s="103">
        <v>37245</v>
      </c>
      <c r="B5739" s="102">
        <v>5.43</v>
      </c>
    </row>
    <row r="5740" spans="1:2">
      <c r="A5740" s="103">
        <v>37246</v>
      </c>
      <c r="B5740" s="102">
        <v>5.45</v>
      </c>
    </row>
    <row r="5741" spans="1:2">
      <c r="A5741" s="103">
        <v>37249</v>
      </c>
      <c r="B5741" s="102">
        <v>5.49</v>
      </c>
    </row>
    <row r="5742" spans="1:2">
      <c r="A5742" s="103">
        <v>37250</v>
      </c>
      <c r="B5742" s="102" t="e">
        <f>NA()</f>
        <v>#N/A</v>
      </c>
    </row>
    <row r="5743" spans="1:2">
      <c r="A5743" s="103">
        <v>37251</v>
      </c>
      <c r="B5743" s="102">
        <v>5.52</v>
      </c>
    </row>
    <row r="5744" spans="1:2">
      <c r="A5744" s="103">
        <v>37252</v>
      </c>
      <c r="B5744" s="102">
        <v>5.49</v>
      </c>
    </row>
    <row r="5745" spans="1:2">
      <c r="A5745" s="103">
        <v>37253</v>
      </c>
      <c r="B5745" s="102">
        <v>5.54</v>
      </c>
    </row>
    <row r="5746" spans="1:2">
      <c r="A5746" s="103">
        <v>37256</v>
      </c>
      <c r="B5746" s="102">
        <v>5.48</v>
      </c>
    </row>
    <row r="5747" spans="1:2">
      <c r="A5747" s="103">
        <v>37257</v>
      </c>
      <c r="B5747" s="102" t="e">
        <f>NA()</f>
        <v>#N/A</v>
      </c>
    </row>
    <row r="5748" spans="1:2">
      <c r="A5748" s="103">
        <v>37258</v>
      </c>
      <c r="B5748" s="102">
        <v>5.56</v>
      </c>
    </row>
    <row r="5749" spans="1:2">
      <c r="A5749" s="103">
        <v>37259</v>
      </c>
      <c r="B5749" s="102">
        <v>5.54</v>
      </c>
    </row>
    <row r="5750" spans="1:2">
      <c r="A5750" s="103">
        <v>37260</v>
      </c>
      <c r="B5750" s="102">
        <v>5.57</v>
      </c>
    </row>
    <row r="5751" spans="1:2">
      <c r="A5751" s="103">
        <v>37263</v>
      </c>
      <c r="B5751" s="102">
        <v>5.49</v>
      </c>
    </row>
    <row r="5752" spans="1:2">
      <c r="A5752" s="103">
        <v>37264</v>
      </c>
      <c r="B5752" s="102">
        <v>5.51</v>
      </c>
    </row>
    <row r="5753" spans="1:2">
      <c r="A5753" s="103">
        <v>37265</v>
      </c>
      <c r="B5753" s="102">
        <v>5.51</v>
      </c>
    </row>
    <row r="5754" spans="1:2">
      <c r="A5754" s="103">
        <v>37266</v>
      </c>
      <c r="B5754" s="102">
        <v>5.42</v>
      </c>
    </row>
    <row r="5755" spans="1:2">
      <c r="A5755" s="103">
        <v>37267</v>
      </c>
      <c r="B5755" s="102">
        <v>5.37</v>
      </c>
    </row>
    <row r="5756" spans="1:2">
      <c r="A5756" s="103">
        <v>37270</v>
      </c>
      <c r="B5756" s="102">
        <v>5.38</v>
      </c>
    </row>
    <row r="5757" spans="1:2">
      <c r="A5757" s="103">
        <v>37271</v>
      </c>
      <c r="B5757" s="102">
        <v>5.34</v>
      </c>
    </row>
    <row r="5758" spans="1:2">
      <c r="A5758" s="103">
        <v>37272</v>
      </c>
      <c r="B5758" s="102">
        <v>5.36</v>
      </c>
    </row>
    <row r="5759" spans="1:2">
      <c r="A5759" s="103">
        <v>37273</v>
      </c>
      <c r="B5759" s="102">
        <v>5.41</v>
      </c>
    </row>
    <row r="5760" spans="1:2">
      <c r="A5760" s="103">
        <v>37274</v>
      </c>
      <c r="B5760" s="102">
        <v>5.36</v>
      </c>
    </row>
    <row r="5761" spans="1:2">
      <c r="A5761" s="103">
        <v>37277</v>
      </c>
      <c r="B5761" s="102" t="e">
        <f>NA()</f>
        <v>#N/A</v>
      </c>
    </row>
    <row r="5762" spans="1:2">
      <c r="A5762" s="103">
        <v>37278</v>
      </c>
      <c r="B5762" s="102">
        <v>5.39</v>
      </c>
    </row>
    <row r="5763" spans="1:2">
      <c r="A5763" s="103">
        <v>37279</v>
      </c>
      <c r="B5763" s="102">
        <v>5.48</v>
      </c>
    </row>
    <row r="5764" spans="1:2">
      <c r="A5764" s="103">
        <v>37280</v>
      </c>
      <c r="B5764" s="102">
        <v>5.47</v>
      </c>
    </row>
    <row r="5765" spans="1:2">
      <c r="A5765" s="103">
        <v>37281</v>
      </c>
      <c r="B5765" s="102">
        <v>5.47</v>
      </c>
    </row>
    <row r="5766" spans="1:2">
      <c r="A5766" s="103">
        <v>37284</v>
      </c>
      <c r="B5766" s="102">
        <v>5.47</v>
      </c>
    </row>
    <row r="5767" spans="1:2">
      <c r="A5767" s="103">
        <v>37285</v>
      </c>
      <c r="B5767" s="102">
        <v>5.4</v>
      </c>
    </row>
    <row r="5768" spans="1:2">
      <c r="A5768" s="103">
        <v>37286</v>
      </c>
      <c r="B5768" s="102">
        <v>5.41</v>
      </c>
    </row>
    <row r="5769" spans="1:2">
      <c r="A5769" s="103">
        <v>37287</v>
      </c>
      <c r="B5769" s="102">
        <v>5.44</v>
      </c>
    </row>
    <row r="5770" spans="1:2">
      <c r="A5770" s="103">
        <v>37288</v>
      </c>
      <c r="B5770" s="102">
        <v>5.4</v>
      </c>
    </row>
    <row r="5771" spans="1:2">
      <c r="A5771" s="103">
        <v>37291</v>
      </c>
      <c r="B5771" s="102">
        <v>5.35</v>
      </c>
    </row>
    <row r="5772" spans="1:2">
      <c r="A5772" s="103">
        <v>37292</v>
      </c>
      <c r="B5772" s="102">
        <v>5.35</v>
      </c>
    </row>
    <row r="5773" spans="1:2">
      <c r="A5773" s="103">
        <v>37293</v>
      </c>
      <c r="B5773" s="102">
        <v>5.38</v>
      </c>
    </row>
    <row r="5774" spans="1:2">
      <c r="A5774" s="103">
        <v>37294</v>
      </c>
      <c r="B5774" s="102">
        <v>5.42</v>
      </c>
    </row>
    <row r="5775" spans="1:2">
      <c r="A5775" s="103">
        <v>37295</v>
      </c>
      <c r="B5775" s="102">
        <v>5.39</v>
      </c>
    </row>
    <row r="5776" spans="1:2">
      <c r="A5776" s="103">
        <v>37298</v>
      </c>
      <c r="B5776" s="102">
        <v>5.41</v>
      </c>
    </row>
    <row r="5777" spans="1:2">
      <c r="A5777" s="103">
        <v>37299</v>
      </c>
      <c r="B5777" s="102">
        <v>5.45</v>
      </c>
    </row>
    <row r="5778" spans="1:2">
      <c r="A5778" s="103">
        <v>37300</v>
      </c>
      <c r="B5778" s="102">
        <v>5.47</v>
      </c>
    </row>
    <row r="5779" spans="1:2">
      <c r="A5779" s="103">
        <v>37301</v>
      </c>
      <c r="B5779" s="102">
        <v>5.42</v>
      </c>
    </row>
    <row r="5780" spans="1:2">
      <c r="A5780" s="103">
        <v>37302</v>
      </c>
      <c r="B5780" s="102">
        <v>5.37</v>
      </c>
    </row>
    <row r="5781" spans="1:2">
      <c r="A5781" s="103">
        <v>37305</v>
      </c>
      <c r="B5781" s="102" t="e">
        <f>NA()</f>
        <v>#N/A</v>
      </c>
    </row>
    <row r="5782" spans="1:2">
      <c r="A5782" s="103">
        <v>37306</v>
      </c>
      <c r="B5782" s="102" t="e">
        <f>NA()</f>
        <v>#N/A</v>
      </c>
    </row>
    <row r="5783" spans="1:2">
      <c r="A5783" s="103">
        <v>37307</v>
      </c>
      <c r="B5783" s="102" t="e">
        <f>NA()</f>
        <v>#N/A</v>
      </c>
    </row>
    <row r="5784" spans="1:2">
      <c r="A5784" s="103">
        <v>37308</v>
      </c>
      <c r="B5784" s="102" t="e">
        <f>NA()</f>
        <v>#N/A</v>
      </c>
    </row>
    <row r="5785" spans="1:2">
      <c r="A5785" s="103">
        <v>37309</v>
      </c>
      <c r="B5785" s="102" t="e">
        <f>NA()</f>
        <v>#N/A</v>
      </c>
    </row>
    <row r="5786" spans="1:2">
      <c r="A5786" s="103">
        <v>37312</v>
      </c>
      <c r="B5786" s="102" t="e">
        <f>NA()</f>
        <v>#N/A</v>
      </c>
    </row>
    <row r="5787" spans="1:2">
      <c r="A5787" s="103">
        <v>37313</v>
      </c>
      <c r="B5787" s="102" t="e">
        <f>NA()</f>
        <v>#N/A</v>
      </c>
    </row>
    <row r="5788" spans="1:2">
      <c r="A5788" s="103">
        <v>37314</v>
      </c>
      <c r="B5788" s="102" t="e">
        <f>NA()</f>
        <v>#N/A</v>
      </c>
    </row>
    <row r="5789" spans="1:2">
      <c r="A5789" s="103">
        <v>37315</v>
      </c>
      <c r="B5789" s="102" t="e">
        <f>NA()</f>
        <v>#N/A</v>
      </c>
    </row>
    <row r="5790" spans="1:2">
      <c r="A5790" s="103">
        <v>37316</v>
      </c>
      <c r="B5790" s="102" t="e">
        <f>NA()</f>
        <v>#N/A</v>
      </c>
    </row>
    <row r="5791" spans="1:2">
      <c r="A5791" s="103">
        <v>37319</v>
      </c>
      <c r="B5791" s="102" t="e">
        <f>NA()</f>
        <v>#N/A</v>
      </c>
    </row>
    <row r="5792" spans="1:2">
      <c r="A5792" s="103">
        <v>37320</v>
      </c>
      <c r="B5792" s="102" t="e">
        <f>NA()</f>
        <v>#N/A</v>
      </c>
    </row>
    <row r="5793" spans="1:2">
      <c r="A5793" s="103">
        <v>37321</v>
      </c>
      <c r="B5793" s="102" t="e">
        <f>NA()</f>
        <v>#N/A</v>
      </c>
    </row>
    <row r="5794" spans="1:2">
      <c r="A5794" s="103">
        <v>37322</v>
      </c>
      <c r="B5794" s="102" t="e">
        <f>NA()</f>
        <v>#N/A</v>
      </c>
    </row>
    <row r="5795" spans="1:2">
      <c r="A5795" s="103">
        <v>37323</v>
      </c>
      <c r="B5795" s="102" t="e">
        <f>NA()</f>
        <v>#N/A</v>
      </c>
    </row>
    <row r="5796" spans="1:2">
      <c r="A5796" s="103">
        <v>37326</v>
      </c>
      <c r="B5796" s="102" t="e">
        <f>NA()</f>
        <v>#N/A</v>
      </c>
    </row>
    <row r="5797" spans="1:2">
      <c r="A5797" s="103">
        <v>37327</v>
      </c>
      <c r="B5797" s="102" t="e">
        <f>NA()</f>
        <v>#N/A</v>
      </c>
    </row>
    <row r="5798" spans="1:2">
      <c r="A5798" s="103">
        <v>37328</v>
      </c>
      <c r="B5798" s="102" t="e">
        <f>NA()</f>
        <v>#N/A</v>
      </c>
    </row>
    <row r="5799" spans="1:2">
      <c r="A5799" s="103">
        <v>37329</v>
      </c>
      <c r="B5799" s="102" t="e">
        <f>NA()</f>
        <v>#N/A</v>
      </c>
    </row>
    <row r="5800" spans="1:2">
      <c r="A5800" s="103">
        <v>37330</v>
      </c>
      <c r="B5800" s="102" t="e">
        <f>NA()</f>
        <v>#N/A</v>
      </c>
    </row>
    <row r="5801" spans="1:2">
      <c r="A5801" s="103">
        <v>37333</v>
      </c>
      <c r="B5801" s="102" t="e">
        <f>NA()</f>
        <v>#N/A</v>
      </c>
    </row>
    <row r="5802" spans="1:2">
      <c r="A5802" s="103">
        <v>37334</v>
      </c>
      <c r="B5802" s="102" t="e">
        <f>NA()</f>
        <v>#N/A</v>
      </c>
    </row>
    <row r="5803" spans="1:2">
      <c r="A5803" s="103">
        <v>37335</v>
      </c>
      <c r="B5803" s="102" t="e">
        <f>NA()</f>
        <v>#N/A</v>
      </c>
    </row>
    <row r="5804" spans="1:2">
      <c r="A5804" s="103">
        <v>37336</v>
      </c>
      <c r="B5804" s="102" t="e">
        <f>NA()</f>
        <v>#N/A</v>
      </c>
    </row>
    <row r="5805" spans="1:2">
      <c r="A5805" s="103">
        <v>37337</v>
      </c>
      <c r="B5805" s="102" t="e">
        <f>NA()</f>
        <v>#N/A</v>
      </c>
    </row>
    <row r="5806" spans="1:2">
      <c r="A5806" s="103">
        <v>37340</v>
      </c>
      <c r="B5806" s="102" t="e">
        <f>NA()</f>
        <v>#N/A</v>
      </c>
    </row>
    <row r="5807" spans="1:2">
      <c r="A5807" s="103">
        <v>37341</v>
      </c>
      <c r="B5807" s="102" t="e">
        <f>NA()</f>
        <v>#N/A</v>
      </c>
    </row>
    <row r="5808" spans="1:2">
      <c r="A5808" s="103">
        <v>37342</v>
      </c>
      <c r="B5808" s="102" t="e">
        <f>NA()</f>
        <v>#N/A</v>
      </c>
    </row>
    <row r="5809" spans="1:2">
      <c r="A5809" s="103">
        <v>37343</v>
      </c>
      <c r="B5809" s="102" t="e">
        <f>NA()</f>
        <v>#N/A</v>
      </c>
    </row>
    <row r="5810" spans="1:2">
      <c r="A5810" s="103">
        <v>37344</v>
      </c>
      <c r="B5810" s="102" t="e">
        <f>NA()</f>
        <v>#N/A</v>
      </c>
    </row>
    <row r="5811" spans="1:2">
      <c r="A5811" s="103">
        <v>37347</v>
      </c>
      <c r="B5811" s="102" t="e">
        <f>NA()</f>
        <v>#N/A</v>
      </c>
    </row>
    <row r="5812" spans="1:2">
      <c r="A5812" s="103">
        <v>37348</v>
      </c>
      <c r="B5812" s="102" t="e">
        <f>NA()</f>
        <v>#N/A</v>
      </c>
    </row>
    <row r="5813" spans="1:2">
      <c r="A5813" s="103">
        <v>37349</v>
      </c>
      <c r="B5813" s="102" t="e">
        <f>NA()</f>
        <v>#N/A</v>
      </c>
    </row>
    <row r="5814" spans="1:2">
      <c r="A5814" s="103">
        <v>37350</v>
      </c>
      <c r="B5814" s="102" t="e">
        <f>NA()</f>
        <v>#N/A</v>
      </c>
    </row>
    <row r="5815" spans="1:2">
      <c r="A5815" s="103">
        <v>37351</v>
      </c>
      <c r="B5815" s="102" t="e">
        <f>NA()</f>
        <v>#N/A</v>
      </c>
    </row>
    <row r="5816" spans="1:2">
      <c r="A5816" s="103">
        <v>37354</v>
      </c>
      <c r="B5816" s="102" t="e">
        <f>NA()</f>
        <v>#N/A</v>
      </c>
    </row>
    <row r="5817" spans="1:2">
      <c r="A5817" s="103">
        <v>37355</v>
      </c>
      <c r="B5817" s="102" t="e">
        <f>NA()</f>
        <v>#N/A</v>
      </c>
    </row>
    <row r="5818" spans="1:2">
      <c r="A5818" s="103">
        <v>37356</v>
      </c>
      <c r="B5818" s="102" t="e">
        <f>NA()</f>
        <v>#N/A</v>
      </c>
    </row>
    <row r="5819" spans="1:2">
      <c r="A5819" s="103">
        <v>37357</v>
      </c>
      <c r="B5819" s="102" t="e">
        <f>NA()</f>
        <v>#N/A</v>
      </c>
    </row>
    <row r="5820" spans="1:2">
      <c r="A5820" s="103">
        <v>37358</v>
      </c>
      <c r="B5820" s="102" t="e">
        <f>NA()</f>
        <v>#N/A</v>
      </c>
    </row>
    <row r="5821" spans="1:2">
      <c r="A5821" s="103">
        <v>37361</v>
      </c>
      <c r="B5821" s="102" t="e">
        <f>NA()</f>
        <v>#N/A</v>
      </c>
    </row>
    <row r="5822" spans="1:2">
      <c r="A5822" s="103">
        <v>37362</v>
      </c>
      <c r="B5822" s="102" t="e">
        <f>NA()</f>
        <v>#N/A</v>
      </c>
    </row>
    <row r="5823" spans="1:2">
      <c r="A5823" s="103">
        <v>37363</v>
      </c>
      <c r="B5823" s="102" t="e">
        <f>NA()</f>
        <v>#N/A</v>
      </c>
    </row>
    <row r="5824" spans="1:2">
      <c r="A5824" s="103">
        <v>37364</v>
      </c>
      <c r="B5824" s="102" t="e">
        <f>NA()</f>
        <v>#N/A</v>
      </c>
    </row>
    <row r="5825" spans="1:2">
      <c r="A5825" s="103">
        <v>37365</v>
      </c>
      <c r="B5825" s="102" t="e">
        <f>NA()</f>
        <v>#N/A</v>
      </c>
    </row>
    <row r="5826" spans="1:2">
      <c r="A5826" s="103">
        <v>37368</v>
      </c>
      <c r="B5826" s="102" t="e">
        <f>NA()</f>
        <v>#N/A</v>
      </c>
    </row>
    <row r="5827" spans="1:2">
      <c r="A5827" s="103">
        <v>37369</v>
      </c>
      <c r="B5827" s="102" t="e">
        <f>NA()</f>
        <v>#N/A</v>
      </c>
    </row>
    <row r="5828" spans="1:2">
      <c r="A5828" s="103">
        <v>37370</v>
      </c>
      <c r="B5828" s="102" t="e">
        <f>NA()</f>
        <v>#N/A</v>
      </c>
    </row>
    <row r="5829" spans="1:2">
      <c r="A5829" s="103">
        <v>37371</v>
      </c>
      <c r="B5829" s="102" t="e">
        <f>NA()</f>
        <v>#N/A</v>
      </c>
    </row>
    <row r="5830" spans="1:2">
      <c r="A5830" s="103">
        <v>37372</v>
      </c>
      <c r="B5830" s="102" t="e">
        <f>NA()</f>
        <v>#N/A</v>
      </c>
    </row>
    <row r="5831" spans="1:2">
      <c r="A5831" s="103">
        <v>37375</v>
      </c>
      <c r="B5831" s="102" t="e">
        <f>NA()</f>
        <v>#N/A</v>
      </c>
    </row>
    <row r="5832" spans="1:2">
      <c r="A5832" s="103">
        <v>37376</v>
      </c>
      <c r="B5832" s="102" t="e">
        <f>NA()</f>
        <v>#N/A</v>
      </c>
    </row>
    <row r="5833" spans="1:2">
      <c r="A5833" s="103">
        <v>37377</v>
      </c>
      <c r="B5833" s="102" t="e">
        <f>NA()</f>
        <v>#N/A</v>
      </c>
    </row>
    <row r="5834" spans="1:2">
      <c r="A5834" s="103">
        <v>37378</v>
      </c>
      <c r="B5834" s="102" t="e">
        <f>NA()</f>
        <v>#N/A</v>
      </c>
    </row>
    <row r="5835" spans="1:2">
      <c r="A5835" s="103">
        <v>37379</v>
      </c>
      <c r="B5835" s="102" t="e">
        <f>NA()</f>
        <v>#N/A</v>
      </c>
    </row>
    <row r="5836" spans="1:2">
      <c r="A5836" s="103">
        <v>37382</v>
      </c>
      <c r="B5836" s="102" t="e">
        <f>NA()</f>
        <v>#N/A</v>
      </c>
    </row>
    <row r="5837" spans="1:2">
      <c r="A5837" s="103">
        <v>37383</v>
      </c>
      <c r="B5837" s="102" t="e">
        <f>NA()</f>
        <v>#N/A</v>
      </c>
    </row>
    <row r="5838" spans="1:2">
      <c r="A5838" s="103">
        <v>37384</v>
      </c>
      <c r="B5838" s="102" t="e">
        <f>NA()</f>
        <v>#N/A</v>
      </c>
    </row>
    <row r="5839" spans="1:2">
      <c r="A5839" s="103">
        <v>37385</v>
      </c>
      <c r="B5839" s="102" t="e">
        <f>NA()</f>
        <v>#N/A</v>
      </c>
    </row>
    <row r="5840" spans="1:2">
      <c r="A5840" s="103">
        <v>37386</v>
      </c>
      <c r="B5840" s="102" t="e">
        <f>NA()</f>
        <v>#N/A</v>
      </c>
    </row>
    <row r="5841" spans="1:2">
      <c r="A5841" s="103">
        <v>37389</v>
      </c>
      <c r="B5841" s="102" t="e">
        <f>NA()</f>
        <v>#N/A</v>
      </c>
    </row>
    <row r="5842" spans="1:2">
      <c r="A5842" s="103">
        <v>37390</v>
      </c>
      <c r="B5842" s="102" t="e">
        <f>NA()</f>
        <v>#N/A</v>
      </c>
    </row>
    <row r="5843" spans="1:2">
      <c r="A5843" s="103">
        <v>37391</v>
      </c>
      <c r="B5843" s="102" t="e">
        <f>NA()</f>
        <v>#N/A</v>
      </c>
    </row>
    <row r="5844" spans="1:2">
      <c r="A5844" s="103">
        <v>37392</v>
      </c>
      <c r="B5844" s="102" t="e">
        <f>NA()</f>
        <v>#N/A</v>
      </c>
    </row>
    <row r="5845" spans="1:2">
      <c r="A5845" s="103">
        <v>37393</v>
      </c>
      <c r="B5845" s="102" t="e">
        <f>NA()</f>
        <v>#N/A</v>
      </c>
    </row>
    <row r="5846" spans="1:2">
      <c r="A5846" s="103">
        <v>37396</v>
      </c>
      <c r="B5846" s="102" t="e">
        <f>NA()</f>
        <v>#N/A</v>
      </c>
    </row>
    <row r="5847" spans="1:2">
      <c r="A5847" s="103">
        <v>37397</v>
      </c>
      <c r="B5847" s="102" t="e">
        <f>NA()</f>
        <v>#N/A</v>
      </c>
    </row>
    <row r="5848" spans="1:2">
      <c r="A5848" s="103">
        <v>37398</v>
      </c>
      <c r="B5848" s="102" t="e">
        <f>NA()</f>
        <v>#N/A</v>
      </c>
    </row>
    <row r="5849" spans="1:2">
      <c r="A5849" s="103">
        <v>37399</v>
      </c>
      <c r="B5849" s="102" t="e">
        <f>NA()</f>
        <v>#N/A</v>
      </c>
    </row>
    <row r="5850" spans="1:2">
      <c r="A5850" s="103">
        <v>37400</v>
      </c>
      <c r="B5850" s="102" t="e">
        <f>NA()</f>
        <v>#N/A</v>
      </c>
    </row>
    <row r="5851" spans="1:2">
      <c r="A5851" s="103">
        <v>37403</v>
      </c>
      <c r="B5851" s="102" t="e">
        <f>NA()</f>
        <v>#N/A</v>
      </c>
    </row>
    <row r="5852" spans="1:2">
      <c r="A5852" s="103">
        <v>37404</v>
      </c>
      <c r="B5852" s="102" t="e">
        <f>NA()</f>
        <v>#N/A</v>
      </c>
    </row>
    <row r="5853" spans="1:2">
      <c r="A5853" s="103">
        <v>37405</v>
      </c>
      <c r="B5853" s="102" t="e">
        <f>NA()</f>
        <v>#N/A</v>
      </c>
    </row>
    <row r="5854" spans="1:2">
      <c r="A5854" s="103">
        <v>37406</v>
      </c>
      <c r="B5854" s="102" t="e">
        <f>NA()</f>
        <v>#N/A</v>
      </c>
    </row>
    <row r="5855" spans="1:2">
      <c r="A5855" s="103">
        <v>37407</v>
      </c>
      <c r="B5855" s="102" t="e">
        <f>NA()</f>
        <v>#N/A</v>
      </c>
    </row>
    <row r="5856" spans="1:2">
      <c r="A5856" s="103">
        <v>37410</v>
      </c>
      <c r="B5856" s="102" t="e">
        <f>NA()</f>
        <v>#N/A</v>
      </c>
    </row>
    <row r="5857" spans="1:2">
      <c r="A5857" s="103">
        <v>37411</v>
      </c>
      <c r="B5857" s="102" t="e">
        <f>NA()</f>
        <v>#N/A</v>
      </c>
    </row>
    <row r="5858" spans="1:2">
      <c r="A5858" s="103">
        <v>37412</v>
      </c>
      <c r="B5858" s="102" t="e">
        <f>NA()</f>
        <v>#N/A</v>
      </c>
    </row>
    <row r="5859" spans="1:2">
      <c r="A5859" s="103">
        <v>37413</v>
      </c>
      <c r="B5859" s="102" t="e">
        <f>NA()</f>
        <v>#N/A</v>
      </c>
    </row>
    <row r="5860" spans="1:2">
      <c r="A5860" s="103">
        <v>37414</v>
      </c>
      <c r="B5860" s="102" t="e">
        <f>NA()</f>
        <v>#N/A</v>
      </c>
    </row>
    <row r="5861" spans="1:2">
      <c r="A5861" s="103">
        <v>37417</v>
      </c>
      <c r="B5861" s="102" t="e">
        <f>NA()</f>
        <v>#N/A</v>
      </c>
    </row>
    <row r="5862" spans="1:2">
      <c r="A5862" s="103">
        <v>37418</v>
      </c>
      <c r="B5862" s="102" t="e">
        <f>NA()</f>
        <v>#N/A</v>
      </c>
    </row>
    <row r="5863" spans="1:2">
      <c r="A5863" s="103">
        <v>37419</v>
      </c>
      <c r="B5863" s="102" t="e">
        <f>NA()</f>
        <v>#N/A</v>
      </c>
    </row>
    <row r="5864" spans="1:2">
      <c r="A5864" s="103">
        <v>37420</v>
      </c>
      <c r="B5864" s="102" t="e">
        <f>NA()</f>
        <v>#N/A</v>
      </c>
    </row>
    <row r="5865" spans="1:2">
      <c r="A5865" s="103">
        <v>37421</v>
      </c>
      <c r="B5865" s="102" t="e">
        <f>NA()</f>
        <v>#N/A</v>
      </c>
    </row>
    <row r="5866" spans="1:2">
      <c r="A5866" s="103">
        <v>37424</v>
      </c>
      <c r="B5866" s="102" t="e">
        <f>NA()</f>
        <v>#N/A</v>
      </c>
    </row>
    <row r="5867" spans="1:2">
      <c r="A5867" s="103">
        <v>37425</v>
      </c>
      <c r="B5867" s="102" t="e">
        <f>NA()</f>
        <v>#N/A</v>
      </c>
    </row>
    <row r="5868" spans="1:2">
      <c r="A5868" s="103">
        <v>37426</v>
      </c>
      <c r="B5868" s="102" t="e">
        <f>NA()</f>
        <v>#N/A</v>
      </c>
    </row>
    <row r="5869" spans="1:2">
      <c r="A5869" s="103">
        <v>37427</v>
      </c>
      <c r="B5869" s="102" t="e">
        <f>NA()</f>
        <v>#N/A</v>
      </c>
    </row>
    <row r="5870" spans="1:2">
      <c r="A5870" s="103">
        <v>37428</v>
      </c>
      <c r="B5870" s="102" t="e">
        <f>NA()</f>
        <v>#N/A</v>
      </c>
    </row>
    <row r="5871" spans="1:2">
      <c r="A5871" s="103">
        <v>37431</v>
      </c>
      <c r="B5871" s="102" t="e">
        <f>NA()</f>
        <v>#N/A</v>
      </c>
    </row>
    <row r="5872" spans="1:2">
      <c r="A5872" s="103">
        <v>37432</v>
      </c>
      <c r="B5872" s="102" t="e">
        <f>NA()</f>
        <v>#N/A</v>
      </c>
    </row>
    <row r="5873" spans="1:2">
      <c r="A5873" s="103">
        <v>37433</v>
      </c>
      <c r="B5873" s="102" t="e">
        <f>NA()</f>
        <v>#N/A</v>
      </c>
    </row>
    <row r="5874" spans="1:2">
      <c r="A5874" s="103">
        <v>37434</v>
      </c>
      <c r="B5874" s="102" t="e">
        <f>NA()</f>
        <v>#N/A</v>
      </c>
    </row>
    <row r="5875" spans="1:2">
      <c r="A5875" s="103">
        <v>37435</v>
      </c>
      <c r="B5875" s="102" t="e">
        <f>NA()</f>
        <v>#N/A</v>
      </c>
    </row>
    <row r="5876" spans="1:2">
      <c r="A5876" s="103">
        <v>37438</v>
      </c>
      <c r="B5876" s="102" t="e">
        <f>NA()</f>
        <v>#N/A</v>
      </c>
    </row>
    <row r="5877" spans="1:2">
      <c r="A5877" s="103">
        <v>37439</v>
      </c>
      <c r="B5877" s="102" t="e">
        <f>NA()</f>
        <v>#N/A</v>
      </c>
    </row>
    <row r="5878" spans="1:2">
      <c r="A5878" s="103">
        <v>37440</v>
      </c>
      <c r="B5878" s="102" t="e">
        <f>NA()</f>
        <v>#N/A</v>
      </c>
    </row>
    <row r="5879" spans="1:2">
      <c r="A5879" s="103">
        <v>37441</v>
      </c>
      <c r="B5879" s="102" t="e">
        <f>NA()</f>
        <v>#N/A</v>
      </c>
    </row>
    <row r="5880" spans="1:2">
      <c r="A5880" s="103">
        <v>37442</v>
      </c>
      <c r="B5880" s="102" t="e">
        <f>NA()</f>
        <v>#N/A</v>
      </c>
    </row>
    <row r="5881" spans="1:2">
      <c r="A5881" s="103">
        <v>37445</v>
      </c>
      <c r="B5881" s="102" t="e">
        <f>NA()</f>
        <v>#N/A</v>
      </c>
    </row>
    <row r="5882" spans="1:2">
      <c r="A5882" s="103">
        <v>37446</v>
      </c>
      <c r="B5882" s="102" t="e">
        <f>NA()</f>
        <v>#N/A</v>
      </c>
    </row>
    <row r="5883" spans="1:2">
      <c r="A5883" s="103">
        <v>37447</v>
      </c>
      <c r="B5883" s="102" t="e">
        <f>NA()</f>
        <v>#N/A</v>
      </c>
    </row>
    <row r="5884" spans="1:2">
      <c r="A5884" s="103">
        <v>37448</v>
      </c>
      <c r="B5884" s="102" t="e">
        <f>NA()</f>
        <v>#N/A</v>
      </c>
    </row>
    <row r="5885" spans="1:2">
      <c r="A5885" s="103">
        <v>37449</v>
      </c>
      <c r="B5885" s="102" t="e">
        <f>NA()</f>
        <v>#N/A</v>
      </c>
    </row>
    <row r="5886" spans="1:2">
      <c r="A5886" s="103">
        <v>37452</v>
      </c>
      <c r="B5886" s="102" t="e">
        <f>NA()</f>
        <v>#N/A</v>
      </c>
    </row>
    <row r="5887" spans="1:2">
      <c r="A5887" s="103">
        <v>37453</v>
      </c>
      <c r="B5887" s="102" t="e">
        <f>NA()</f>
        <v>#N/A</v>
      </c>
    </row>
    <row r="5888" spans="1:2">
      <c r="A5888" s="103">
        <v>37454</v>
      </c>
      <c r="B5888" s="102" t="e">
        <f>NA()</f>
        <v>#N/A</v>
      </c>
    </row>
    <row r="5889" spans="1:2">
      <c r="A5889" s="103">
        <v>37455</v>
      </c>
      <c r="B5889" s="102" t="e">
        <f>NA()</f>
        <v>#N/A</v>
      </c>
    </row>
    <row r="5890" spans="1:2">
      <c r="A5890" s="103">
        <v>37456</v>
      </c>
      <c r="B5890" s="102" t="e">
        <f>NA()</f>
        <v>#N/A</v>
      </c>
    </row>
    <row r="5891" spans="1:2">
      <c r="A5891" s="103">
        <v>37459</v>
      </c>
      <c r="B5891" s="102" t="e">
        <f>NA()</f>
        <v>#N/A</v>
      </c>
    </row>
    <row r="5892" spans="1:2">
      <c r="A5892" s="103">
        <v>37460</v>
      </c>
      <c r="B5892" s="102" t="e">
        <f>NA()</f>
        <v>#N/A</v>
      </c>
    </row>
    <row r="5893" spans="1:2">
      <c r="A5893" s="103">
        <v>37461</v>
      </c>
      <c r="B5893" s="102" t="e">
        <f>NA()</f>
        <v>#N/A</v>
      </c>
    </row>
    <row r="5894" spans="1:2">
      <c r="A5894" s="103">
        <v>37462</v>
      </c>
      <c r="B5894" s="102" t="e">
        <f>NA()</f>
        <v>#N/A</v>
      </c>
    </row>
    <row r="5895" spans="1:2">
      <c r="A5895" s="103">
        <v>37463</v>
      </c>
      <c r="B5895" s="102" t="e">
        <f>NA()</f>
        <v>#N/A</v>
      </c>
    </row>
    <row r="5896" spans="1:2">
      <c r="A5896" s="103">
        <v>37466</v>
      </c>
      <c r="B5896" s="102" t="e">
        <f>NA()</f>
        <v>#N/A</v>
      </c>
    </row>
    <row r="5897" spans="1:2">
      <c r="A5897" s="103">
        <v>37467</v>
      </c>
      <c r="B5897" s="102" t="e">
        <f>NA()</f>
        <v>#N/A</v>
      </c>
    </row>
    <row r="5898" spans="1:2">
      <c r="A5898" s="103">
        <v>37468</v>
      </c>
      <c r="B5898" s="102" t="e">
        <f>NA()</f>
        <v>#N/A</v>
      </c>
    </row>
    <row r="5899" spans="1:2">
      <c r="A5899" s="103">
        <v>37469</v>
      </c>
      <c r="B5899" s="102" t="e">
        <f>NA()</f>
        <v>#N/A</v>
      </c>
    </row>
    <row r="5900" spans="1:2">
      <c r="A5900" s="103">
        <v>37470</v>
      </c>
      <c r="B5900" s="102" t="e">
        <f>NA()</f>
        <v>#N/A</v>
      </c>
    </row>
    <row r="5901" spans="1:2">
      <c r="A5901" s="103">
        <v>37473</v>
      </c>
      <c r="B5901" s="102" t="e">
        <f>NA()</f>
        <v>#N/A</v>
      </c>
    </row>
    <row r="5902" spans="1:2">
      <c r="A5902" s="103">
        <v>37474</v>
      </c>
      <c r="B5902" s="102" t="e">
        <f>NA()</f>
        <v>#N/A</v>
      </c>
    </row>
    <row r="5903" spans="1:2">
      <c r="A5903" s="103">
        <v>37475</v>
      </c>
      <c r="B5903" s="102" t="e">
        <f>NA()</f>
        <v>#N/A</v>
      </c>
    </row>
    <row r="5904" spans="1:2">
      <c r="A5904" s="103">
        <v>37476</v>
      </c>
      <c r="B5904" s="102" t="e">
        <f>NA()</f>
        <v>#N/A</v>
      </c>
    </row>
    <row r="5905" spans="1:2">
      <c r="A5905" s="103">
        <v>37477</v>
      </c>
      <c r="B5905" s="102" t="e">
        <f>NA()</f>
        <v>#N/A</v>
      </c>
    </row>
    <row r="5906" spans="1:2">
      <c r="A5906" s="103">
        <v>37480</v>
      </c>
      <c r="B5906" s="102" t="e">
        <f>NA()</f>
        <v>#N/A</v>
      </c>
    </row>
    <row r="5907" spans="1:2">
      <c r="A5907" s="103">
        <v>37481</v>
      </c>
      <c r="B5907" s="102" t="e">
        <f>NA()</f>
        <v>#N/A</v>
      </c>
    </row>
    <row r="5908" spans="1:2">
      <c r="A5908" s="103">
        <v>37482</v>
      </c>
      <c r="B5908" s="102" t="e">
        <f>NA()</f>
        <v>#N/A</v>
      </c>
    </row>
    <row r="5909" spans="1:2">
      <c r="A5909" s="103">
        <v>37483</v>
      </c>
      <c r="B5909" s="102" t="e">
        <f>NA()</f>
        <v>#N/A</v>
      </c>
    </row>
    <row r="5910" spans="1:2">
      <c r="A5910" s="103">
        <v>37484</v>
      </c>
      <c r="B5910" s="102" t="e">
        <f>NA()</f>
        <v>#N/A</v>
      </c>
    </row>
    <row r="5911" spans="1:2">
      <c r="A5911" s="103">
        <v>37487</v>
      </c>
      <c r="B5911" s="102" t="e">
        <f>NA()</f>
        <v>#N/A</v>
      </c>
    </row>
    <row r="5912" spans="1:2">
      <c r="A5912" s="103">
        <v>37488</v>
      </c>
      <c r="B5912" s="102" t="e">
        <f>NA()</f>
        <v>#N/A</v>
      </c>
    </row>
    <row r="5913" spans="1:2">
      <c r="A5913" s="103">
        <v>37489</v>
      </c>
      <c r="B5913" s="102" t="e">
        <f>NA()</f>
        <v>#N/A</v>
      </c>
    </row>
    <row r="5914" spans="1:2">
      <c r="A5914" s="103">
        <v>37490</v>
      </c>
      <c r="B5914" s="102" t="e">
        <f>NA()</f>
        <v>#N/A</v>
      </c>
    </row>
    <row r="5915" spans="1:2">
      <c r="A5915" s="103">
        <v>37491</v>
      </c>
      <c r="B5915" s="102" t="e">
        <f>NA()</f>
        <v>#N/A</v>
      </c>
    </row>
    <row r="5916" spans="1:2">
      <c r="A5916" s="103">
        <v>37494</v>
      </c>
      <c r="B5916" s="102" t="e">
        <f>NA()</f>
        <v>#N/A</v>
      </c>
    </row>
    <row r="5917" spans="1:2">
      <c r="A5917" s="103">
        <v>37495</v>
      </c>
      <c r="B5917" s="102" t="e">
        <f>NA()</f>
        <v>#N/A</v>
      </c>
    </row>
    <row r="5918" spans="1:2">
      <c r="A5918" s="103">
        <v>37496</v>
      </c>
      <c r="B5918" s="102" t="e">
        <f>NA()</f>
        <v>#N/A</v>
      </c>
    </row>
    <row r="5919" spans="1:2">
      <c r="A5919" s="103">
        <v>37497</v>
      </c>
      <c r="B5919" s="102" t="e">
        <f>NA()</f>
        <v>#N/A</v>
      </c>
    </row>
    <row r="5920" spans="1:2">
      <c r="A5920" s="103">
        <v>37498</v>
      </c>
      <c r="B5920" s="102" t="e">
        <f>NA()</f>
        <v>#N/A</v>
      </c>
    </row>
    <row r="5921" spans="1:2">
      <c r="A5921" s="103">
        <v>37501</v>
      </c>
      <c r="B5921" s="102" t="e">
        <f>NA()</f>
        <v>#N/A</v>
      </c>
    </row>
    <row r="5922" spans="1:2">
      <c r="A5922" s="103">
        <v>37502</v>
      </c>
      <c r="B5922" s="102" t="e">
        <f>NA()</f>
        <v>#N/A</v>
      </c>
    </row>
    <row r="5923" spans="1:2">
      <c r="A5923" s="103">
        <v>37503</v>
      </c>
      <c r="B5923" s="102" t="e">
        <f>NA()</f>
        <v>#N/A</v>
      </c>
    </row>
    <row r="5924" spans="1:2">
      <c r="A5924" s="103">
        <v>37504</v>
      </c>
      <c r="B5924" s="102" t="e">
        <f>NA()</f>
        <v>#N/A</v>
      </c>
    </row>
    <row r="5925" spans="1:2">
      <c r="A5925" s="103">
        <v>37505</v>
      </c>
      <c r="B5925" s="102" t="e">
        <f>NA()</f>
        <v>#N/A</v>
      </c>
    </row>
    <row r="5926" spans="1:2">
      <c r="A5926" s="103">
        <v>37508</v>
      </c>
      <c r="B5926" s="102" t="e">
        <f>NA()</f>
        <v>#N/A</v>
      </c>
    </row>
    <row r="5927" spans="1:2">
      <c r="A5927" s="103">
        <v>37509</v>
      </c>
      <c r="B5927" s="102" t="e">
        <f>NA()</f>
        <v>#N/A</v>
      </c>
    </row>
    <row r="5928" spans="1:2">
      <c r="A5928" s="103">
        <v>37510</v>
      </c>
      <c r="B5928" s="102" t="e">
        <f>NA()</f>
        <v>#N/A</v>
      </c>
    </row>
    <row r="5929" spans="1:2">
      <c r="A5929" s="103">
        <v>37511</v>
      </c>
      <c r="B5929" s="102" t="e">
        <f>NA()</f>
        <v>#N/A</v>
      </c>
    </row>
    <row r="5930" spans="1:2">
      <c r="A5930" s="103">
        <v>37512</v>
      </c>
      <c r="B5930" s="102" t="e">
        <f>NA()</f>
        <v>#N/A</v>
      </c>
    </row>
    <row r="5931" spans="1:2">
      <c r="A5931" s="103">
        <v>37515</v>
      </c>
      <c r="B5931" s="102" t="e">
        <f>NA()</f>
        <v>#N/A</v>
      </c>
    </row>
    <row r="5932" spans="1:2">
      <c r="A5932" s="103">
        <v>37516</v>
      </c>
      <c r="B5932" s="102" t="e">
        <f>NA()</f>
        <v>#N/A</v>
      </c>
    </row>
    <row r="5933" spans="1:2">
      <c r="A5933" s="103">
        <v>37517</v>
      </c>
      <c r="B5933" s="102" t="e">
        <f>NA()</f>
        <v>#N/A</v>
      </c>
    </row>
    <row r="5934" spans="1:2">
      <c r="A5934" s="103">
        <v>37518</v>
      </c>
      <c r="B5934" s="102" t="e">
        <f>NA()</f>
        <v>#N/A</v>
      </c>
    </row>
    <row r="5935" spans="1:2">
      <c r="A5935" s="103">
        <v>37519</v>
      </c>
      <c r="B5935" s="102" t="e">
        <f>NA()</f>
        <v>#N/A</v>
      </c>
    </row>
    <row r="5936" spans="1:2">
      <c r="A5936" s="103">
        <v>37522</v>
      </c>
      <c r="B5936" s="102" t="e">
        <f>NA()</f>
        <v>#N/A</v>
      </c>
    </row>
    <row r="5937" spans="1:2">
      <c r="A5937" s="103">
        <v>37523</v>
      </c>
      <c r="B5937" s="102" t="e">
        <f>NA()</f>
        <v>#N/A</v>
      </c>
    </row>
    <row r="5938" spans="1:2">
      <c r="A5938" s="103">
        <v>37524</v>
      </c>
      <c r="B5938" s="102" t="e">
        <f>NA()</f>
        <v>#N/A</v>
      </c>
    </row>
    <row r="5939" spans="1:2">
      <c r="A5939" s="103">
        <v>37525</v>
      </c>
      <c r="B5939" s="102" t="e">
        <f>NA()</f>
        <v>#N/A</v>
      </c>
    </row>
    <row r="5940" spans="1:2">
      <c r="A5940" s="103">
        <v>37526</v>
      </c>
      <c r="B5940" s="102" t="e">
        <f>NA()</f>
        <v>#N/A</v>
      </c>
    </row>
    <row r="5941" spans="1:2">
      <c r="A5941" s="103">
        <v>37529</v>
      </c>
      <c r="B5941" s="102" t="e">
        <f>NA()</f>
        <v>#N/A</v>
      </c>
    </row>
    <row r="5942" spans="1:2">
      <c r="A5942" s="103">
        <v>37530</v>
      </c>
      <c r="B5942" s="102" t="e">
        <f>NA()</f>
        <v>#N/A</v>
      </c>
    </row>
    <row r="5943" spans="1:2">
      <c r="A5943" s="103">
        <v>37531</v>
      </c>
      <c r="B5943" s="102" t="e">
        <f>NA()</f>
        <v>#N/A</v>
      </c>
    </row>
    <row r="5944" spans="1:2">
      <c r="A5944" s="103">
        <v>37532</v>
      </c>
      <c r="B5944" s="102" t="e">
        <f>NA()</f>
        <v>#N/A</v>
      </c>
    </row>
    <row r="5945" spans="1:2">
      <c r="A5945" s="103">
        <v>37533</v>
      </c>
      <c r="B5945" s="102" t="e">
        <f>NA()</f>
        <v>#N/A</v>
      </c>
    </row>
    <row r="5946" spans="1:2">
      <c r="A5946" s="103">
        <v>37536</v>
      </c>
      <c r="B5946" s="102" t="e">
        <f>NA()</f>
        <v>#N/A</v>
      </c>
    </row>
    <row r="5947" spans="1:2">
      <c r="A5947" s="103">
        <v>37537</v>
      </c>
      <c r="B5947" s="102" t="e">
        <f>NA()</f>
        <v>#N/A</v>
      </c>
    </row>
    <row r="5948" spans="1:2">
      <c r="A5948" s="103">
        <v>37538</v>
      </c>
      <c r="B5948" s="102" t="e">
        <f>NA()</f>
        <v>#N/A</v>
      </c>
    </row>
    <row r="5949" spans="1:2">
      <c r="A5949" s="103">
        <v>37539</v>
      </c>
      <c r="B5949" s="102" t="e">
        <f>NA()</f>
        <v>#N/A</v>
      </c>
    </row>
    <row r="5950" spans="1:2">
      <c r="A5950" s="103">
        <v>37540</v>
      </c>
      <c r="B5950" s="102" t="e">
        <f>NA()</f>
        <v>#N/A</v>
      </c>
    </row>
    <row r="5951" spans="1:2">
      <c r="A5951" s="103">
        <v>37543</v>
      </c>
      <c r="B5951" s="102" t="e">
        <f>NA()</f>
        <v>#N/A</v>
      </c>
    </row>
    <row r="5952" spans="1:2">
      <c r="A5952" s="103">
        <v>37544</v>
      </c>
      <c r="B5952" s="102" t="e">
        <f>NA()</f>
        <v>#N/A</v>
      </c>
    </row>
    <row r="5953" spans="1:2">
      <c r="A5953" s="103">
        <v>37545</v>
      </c>
      <c r="B5953" s="102" t="e">
        <f>NA()</f>
        <v>#N/A</v>
      </c>
    </row>
    <row r="5954" spans="1:2">
      <c r="A5954" s="103">
        <v>37546</v>
      </c>
      <c r="B5954" s="102" t="e">
        <f>NA()</f>
        <v>#N/A</v>
      </c>
    </row>
    <row r="5955" spans="1:2">
      <c r="A5955" s="103">
        <v>37547</v>
      </c>
      <c r="B5955" s="102" t="e">
        <f>NA()</f>
        <v>#N/A</v>
      </c>
    </row>
    <row r="5956" spans="1:2">
      <c r="A5956" s="103">
        <v>37550</v>
      </c>
      <c r="B5956" s="102" t="e">
        <f>NA()</f>
        <v>#N/A</v>
      </c>
    </row>
    <row r="5957" spans="1:2">
      <c r="A5957" s="103">
        <v>37551</v>
      </c>
      <c r="B5957" s="102" t="e">
        <f>NA()</f>
        <v>#N/A</v>
      </c>
    </row>
    <row r="5958" spans="1:2">
      <c r="A5958" s="103">
        <v>37552</v>
      </c>
      <c r="B5958" s="102" t="e">
        <f>NA()</f>
        <v>#N/A</v>
      </c>
    </row>
    <row r="5959" spans="1:2">
      <c r="A5959" s="103">
        <v>37553</v>
      </c>
      <c r="B5959" s="102" t="e">
        <f>NA()</f>
        <v>#N/A</v>
      </c>
    </row>
    <row r="5960" spans="1:2">
      <c r="A5960" s="103">
        <v>37554</v>
      </c>
      <c r="B5960" s="102" t="e">
        <f>NA()</f>
        <v>#N/A</v>
      </c>
    </row>
    <row r="5961" spans="1:2">
      <c r="A5961" s="103">
        <v>37557</v>
      </c>
      <c r="B5961" s="102" t="e">
        <f>NA()</f>
        <v>#N/A</v>
      </c>
    </row>
    <row r="5962" spans="1:2">
      <c r="A5962" s="103">
        <v>37558</v>
      </c>
      <c r="B5962" s="102" t="e">
        <f>NA()</f>
        <v>#N/A</v>
      </c>
    </row>
    <row r="5963" spans="1:2">
      <c r="A5963" s="103">
        <v>37559</v>
      </c>
      <c r="B5963" s="102" t="e">
        <f>NA()</f>
        <v>#N/A</v>
      </c>
    </row>
    <row r="5964" spans="1:2">
      <c r="A5964" s="103">
        <v>37560</v>
      </c>
      <c r="B5964" s="102" t="e">
        <f>NA()</f>
        <v>#N/A</v>
      </c>
    </row>
    <row r="5965" spans="1:2">
      <c r="A5965" s="103">
        <v>37561</v>
      </c>
      <c r="B5965" s="102" t="e">
        <f>NA()</f>
        <v>#N/A</v>
      </c>
    </row>
    <row r="5966" spans="1:2">
      <c r="A5966" s="103">
        <v>37564</v>
      </c>
      <c r="B5966" s="102" t="e">
        <f>NA()</f>
        <v>#N/A</v>
      </c>
    </row>
    <row r="5967" spans="1:2">
      <c r="A5967" s="103">
        <v>37565</v>
      </c>
      <c r="B5967" s="102" t="e">
        <f>NA()</f>
        <v>#N/A</v>
      </c>
    </row>
    <row r="5968" spans="1:2">
      <c r="A5968" s="103">
        <v>37566</v>
      </c>
      <c r="B5968" s="102" t="e">
        <f>NA()</f>
        <v>#N/A</v>
      </c>
    </row>
    <row r="5969" spans="1:2">
      <c r="A5969" s="103">
        <v>37567</v>
      </c>
      <c r="B5969" s="102" t="e">
        <f>NA()</f>
        <v>#N/A</v>
      </c>
    </row>
    <row r="5970" spans="1:2">
      <c r="A5970" s="103">
        <v>37568</v>
      </c>
      <c r="B5970" s="102" t="e">
        <f>NA()</f>
        <v>#N/A</v>
      </c>
    </row>
    <row r="5971" spans="1:2">
      <c r="A5971" s="103">
        <v>37571</v>
      </c>
      <c r="B5971" s="102" t="e">
        <f>NA()</f>
        <v>#N/A</v>
      </c>
    </row>
    <row r="5972" spans="1:2">
      <c r="A5972" s="103">
        <v>37572</v>
      </c>
      <c r="B5972" s="102" t="e">
        <f>NA()</f>
        <v>#N/A</v>
      </c>
    </row>
    <row r="5973" spans="1:2">
      <c r="A5973" s="103">
        <v>37573</v>
      </c>
      <c r="B5973" s="102" t="e">
        <f>NA()</f>
        <v>#N/A</v>
      </c>
    </row>
    <row r="5974" spans="1:2">
      <c r="A5974" s="103">
        <v>37574</v>
      </c>
      <c r="B5974" s="102" t="e">
        <f>NA()</f>
        <v>#N/A</v>
      </c>
    </row>
    <row r="5975" spans="1:2">
      <c r="A5975" s="103">
        <v>37575</v>
      </c>
      <c r="B5975" s="102" t="e">
        <f>NA()</f>
        <v>#N/A</v>
      </c>
    </row>
    <row r="5976" spans="1:2">
      <c r="A5976" s="103">
        <v>37578</v>
      </c>
      <c r="B5976" s="102" t="e">
        <f>NA()</f>
        <v>#N/A</v>
      </c>
    </row>
    <row r="5977" spans="1:2">
      <c r="A5977" s="103">
        <v>37579</v>
      </c>
      <c r="B5977" s="102" t="e">
        <f>NA()</f>
        <v>#N/A</v>
      </c>
    </row>
    <row r="5978" spans="1:2">
      <c r="A5978" s="103">
        <v>37580</v>
      </c>
      <c r="B5978" s="102" t="e">
        <f>NA()</f>
        <v>#N/A</v>
      </c>
    </row>
    <row r="5979" spans="1:2">
      <c r="A5979" s="103">
        <v>37581</v>
      </c>
      <c r="B5979" s="102" t="e">
        <f>NA()</f>
        <v>#N/A</v>
      </c>
    </row>
    <row r="5980" spans="1:2">
      <c r="A5980" s="103">
        <v>37582</v>
      </c>
      <c r="B5980" s="102" t="e">
        <f>NA()</f>
        <v>#N/A</v>
      </c>
    </row>
    <row r="5981" spans="1:2">
      <c r="A5981" s="103">
        <v>37585</v>
      </c>
      <c r="B5981" s="102" t="e">
        <f>NA()</f>
        <v>#N/A</v>
      </c>
    </row>
    <row r="5982" spans="1:2">
      <c r="A5982" s="103">
        <v>37586</v>
      </c>
      <c r="B5982" s="102" t="e">
        <f>NA()</f>
        <v>#N/A</v>
      </c>
    </row>
    <row r="5983" spans="1:2">
      <c r="A5983" s="103">
        <v>37587</v>
      </c>
      <c r="B5983" s="102" t="e">
        <f>NA()</f>
        <v>#N/A</v>
      </c>
    </row>
    <row r="5984" spans="1:2">
      <c r="A5984" s="103">
        <v>37588</v>
      </c>
      <c r="B5984" s="102" t="e">
        <f>NA()</f>
        <v>#N/A</v>
      </c>
    </row>
    <row r="5985" spans="1:2">
      <c r="A5985" s="103">
        <v>37589</v>
      </c>
      <c r="B5985" s="102" t="e">
        <f>NA()</f>
        <v>#N/A</v>
      </c>
    </row>
    <row r="5986" spans="1:2">
      <c r="A5986" s="103">
        <v>37592</v>
      </c>
      <c r="B5986" s="102" t="e">
        <f>NA()</f>
        <v>#N/A</v>
      </c>
    </row>
    <row r="5987" spans="1:2">
      <c r="A5987" s="103">
        <v>37593</v>
      </c>
      <c r="B5987" s="102" t="e">
        <f>NA()</f>
        <v>#N/A</v>
      </c>
    </row>
    <row r="5988" spans="1:2">
      <c r="A5988" s="103">
        <v>37594</v>
      </c>
      <c r="B5988" s="102" t="e">
        <f>NA()</f>
        <v>#N/A</v>
      </c>
    </row>
    <row r="5989" spans="1:2">
      <c r="A5989" s="103">
        <v>37595</v>
      </c>
      <c r="B5989" s="102" t="e">
        <f>NA()</f>
        <v>#N/A</v>
      </c>
    </row>
    <row r="5990" spans="1:2">
      <c r="A5990" s="103">
        <v>37596</v>
      </c>
      <c r="B5990" s="102" t="e">
        <f>NA()</f>
        <v>#N/A</v>
      </c>
    </row>
    <row r="5991" spans="1:2">
      <c r="A5991" s="103">
        <v>37599</v>
      </c>
      <c r="B5991" s="102" t="e">
        <f>NA()</f>
        <v>#N/A</v>
      </c>
    </row>
    <row r="5992" spans="1:2">
      <c r="A5992" s="103">
        <v>37600</v>
      </c>
      <c r="B5992" s="102" t="e">
        <f>NA()</f>
        <v>#N/A</v>
      </c>
    </row>
    <row r="5993" spans="1:2">
      <c r="A5993" s="103">
        <v>37601</v>
      </c>
      <c r="B5993" s="102" t="e">
        <f>NA()</f>
        <v>#N/A</v>
      </c>
    </row>
    <row r="5994" spans="1:2">
      <c r="A5994" s="103">
        <v>37602</v>
      </c>
      <c r="B5994" s="102" t="e">
        <f>NA()</f>
        <v>#N/A</v>
      </c>
    </row>
    <row r="5995" spans="1:2">
      <c r="A5995" s="103">
        <v>37603</v>
      </c>
      <c r="B5995" s="102" t="e">
        <f>NA()</f>
        <v>#N/A</v>
      </c>
    </row>
    <row r="5996" spans="1:2">
      <c r="A5996" s="103">
        <v>37606</v>
      </c>
      <c r="B5996" s="102" t="e">
        <f>NA()</f>
        <v>#N/A</v>
      </c>
    </row>
    <row r="5997" spans="1:2">
      <c r="A5997" s="103">
        <v>37607</v>
      </c>
      <c r="B5997" s="102" t="e">
        <f>NA()</f>
        <v>#N/A</v>
      </c>
    </row>
    <row r="5998" spans="1:2">
      <c r="A5998" s="103">
        <v>37608</v>
      </c>
      <c r="B5998" s="102" t="e">
        <f>NA()</f>
        <v>#N/A</v>
      </c>
    </row>
    <row r="5999" spans="1:2">
      <c r="A5999" s="103">
        <v>37609</v>
      </c>
      <c r="B5999" s="102" t="e">
        <f>NA()</f>
        <v>#N/A</v>
      </c>
    </row>
    <row r="6000" spans="1:2">
      <c r="A6000" s="103">
        <v>37610</v>
      </c>
      <c r="B6000" s="102" t="e">
        <f>NA()</f>
        <v>#N/A</v>
      </c>
    </row>
    <row r="6001" spans="1:2">
      <c r="A6001" s="103">
        <v>37613</v>
      </c>
      <c r="B6001" s="102" t="e">
        <f>NA()</f>
        <v>#N/A</v>
      </c>
    </row>
    <row r="6002" spans="1:2">
      <c r="A6002" s="103">
        <v>37614</v>
      </c>
      <c r="B6002" s="102" t="e">
        <f>NA()</f>
        <v>#N/A</v>
      </c>
    </row>
    <row r="6003" spans="1:2">
      <c r="A6003" s="103">
        <v>37615</v>
      </c>
      <c r="B6003" s="102" t="e">
        <f>NA()</f>
        <v>#N/A</v>
      </c>
    </row>
    <row r="6004" spans="1:2">
      <c r="A6004" s="103">
        <v>37616</v>
      </c>
      <c r="B6004" s="102" t="e">
        <f>NA()</f>
        <v>#N/A</v>
      </c>
    </row>
    <row r="6005" spans="1:2">
      <c r="A6005" s="103">
        <v>37617</v>
      </c>
      <c r="B6005" s="102" t="e">
        <f>NA()</f>
        <v>#N/A</v>
      </c>
    </row>
    <row r="6006" spans="1:2">
      <c r="A6006" s="103">
        <v>37620</v>
      </c>
      <c r="B6006" s="102" t="e">
        <f>NA()</f>
        <v>#N/A</v>
      </c>
    </row>
    <row r="6007" spans="1:2">
      <c r="A6007" s="103">
        <v>37621</v>
      </c>
      <c r="B6007" s="102" t="e">
        <f>NA()</f>
        <v>#N/A</v>
      </c>
    </row>
    <row r="6008" spans="1:2">
      <c r="A6008" s="103">
        <v>37622</v>
      </c>
      <c r="B6008" s="102" t="e">
        <f>NA()</f>
        <v>#N/A</v>
      </c>
    </row>
    <row r="6009" spans="1:2">
      <c r="A6009" s="103">
        <v>37623</v>
      </c>
      <c r="B6009" s="102" t="e">
        <f>NA()</f>
        <v>#N/A</v>
      </c>
    </row>
    <row r="6010" spans="1:2">
      <c r="A6010" s="103">
        <v>37624</v>
      </c>
      <c r="B6010" s="102" t="e">
        <f>NA()</f>
        <v>#N/A</v>
      </c>
    </row>
    <row r="6011" spans="1:2">
      <c r="A6011" s="103">
        <v>37627</v>
      </c>
      <c r="B6011" s="102" t="e">
        <f>NA()</f>
        <v>#N/A</v>
      </c>
    </row>
    <row r="6012" spans="1:2">
      <c r="A6012" s="103">
        <v>37628</v>
      </c>
      <c r="B6012" s="102" t="e">
        <f>NA()</f>
        <v>#N/A</v>
      </c>
    </row>
    <row r="6013" spans="1:2">
      <c r="A6013" s="103">
        <v>37629</v>
      </c>
      <c r="B6013" s="102" t="e">
        <f>NA()</f>
        <v>#N/A</v>
      </c>
    </row>
    <row r="6014" spans="1:2">
      <c r="A6014" s="103">
        <v>37630</v>
      </c>
      <c r="B6014" s="102" t="e">
        <f>NA()</f>
        <v>#N/A</v>
      </c>
    </row>
    <row r="6015" spans="1:2">
      <c r="A6015" s="103">
        <v>37631</v>
      </c>
      <c r="B6015" s="102" t="e">
        <f>NA()</f>
        <v>#N/A</v>
      </c>
    </row>
    <row r="6016" spans="1:2">
      <c r="A6016" s="103">
        <v>37634</v>
      </c>
      <c r="B6016" s="102" t="e">
        <f>NA()</f>
        <v>#N/A</v>
      </c>
    </row>
    <row r="6017" spans="1:2">
      <c r="A6017" s="103">
        <v>37635</v>
      </c>
      <c r="B6017" s="102" t="e">
        <f>NA()</f>
        <v>#N/A</v>
      </c>
    </row>
    <row r="6018" spans="1:2">
      <c r="A6018" s="103">
        <v>37636</v>
      </c>
      <c r="B6018" s="102" t="e">
        <f>NA()</f>
        <v>#N/A</v>
      </c>
    </row>
    <row r="6019" spans="1:2">
      <c r="A6019" s="103">
        <v>37637</v>
      </c>
      <c r="B6019" s="102" t="e">
        <f>NA()</f>
        <v>#N/A</v>
      </c>
    </row>
    <row r="6020" spans="1:2">
      <c r="A6020" s="103">
        <v>37638</v>
      </c>
      <c r="B6020" s="102" t="e">
        <f>NA()</f>
        <v>#N/A</v>
      </c>
    </row>
    <row r="6021" spans="1:2">
      <c r="A6021" s="103">
        <v>37641</v>
      </c>
      <c r="B6021" s="102" t="e">
        <f>NA()</f>
        <v>#N/A</v>
      </c>
    </row>
    <row r="6022" spans="1:2">
      <c r="A6022" s="103">
        <v>37642</v>
      </c>
      <c r="B6022" s="102" t="e">
        <f>NA()</f>
        <v>#N/A</v>
      </c>
    </row>
    <row r="6023" spans="1:2">
      <c r="A6023" s="103">
        <v>37643</v>
      </c>
      <c r="B6023" s="102" t="e">
        <f>NA()</f>
        <v>#N/A</v>
      </c>
    </row>
    <row r="6024" spans="1:2">
      <c r="A6024" s="103">
        <v>37644</v>
      </c>
      <c r="B6024" s="102" t="e">
        <f>NA()</f>
        <v>#N/A</v>
      </c>
    </row>
    <row r="6025" spans="1:2">
      <c r="A6025" s="103">
        <v>37645</v>
      </c>
      <c r="B6025" s="102" t="e">
        <f>NA()</f>
        <v>#N/A</v>
      </c>
    </row>
    <row r="6026" spans="1:2">
      <c r="A6026" s="103">
        <v>37648</v>
      </c>
      <c r="B6026" s="102" t="e">
        <f>NA()</f>
        <v>#N/A</v>
      </c>
    </row>
    <row r="6027" spans="1:2">
      <c r="A6027" s="103">
        <v>37649</v>
      </c>
      <c r="B6027" s="102" t="e">
        <f>NA()</f>
        <v>#N/A</v>
      </c>
    </row>
    <row r="6028" spans="1:2">
      <c r="A6028" s="103">
        <v>37650</v>
      </c>
      <c r="B6028" s="102" t="e">
        <f>NA()</f>
        <v>#N/A</v>
      </c>
    </row>
    <row r="6029" spans="1:2">
      <c r="A6029" s="103">
        <v>37651</v>
      </c>
      <c r="B6029" s="102" t="e">
        <f>NA()</f>
        <v>#N/A</v>
      </c>
    </row>
    <row r="6030" spans="1:2">
      <c r="A6030" s="103">
        <v>37652</v>
      </c>
      <c r="B6030" s="102" t="e">
        <f>NA()</f>
        <v>#N/A</v>
      </c>
    </row>
    <row r="6031" spans="1:2">
      <c r="A6031" s="103">
        <v>37655</v>
      </c>
      <c r="B6031" s="102" t="e">
        <f>NA()</f>
        <v>#N/A</v>
      </c>
    </row>
    <row r="6032" spans="1:2">
      <c r="A6032" s="103">
        <v>37656</v>
      </c>
      <c r="B6032" s="102" t="e">
        <f>NA()</f>
        <v>#N/A</v>
      </c>
    </row>
    <row r="6033" spans="1:2">
      <c r="A6033" s="103">
        <v>37657</v>
      </c>
      <c r="B6033" s="102" t="e">
        <f>NA()</f>
        <v>#N/A</v>
      </c>
    </row>
    <row r="6034" spans="1:2">
      <c r="A6034" s="103">
        <v>37658</v>
      </c>
      <c r="B6034" s="102" t="e">
        <f>NA()</f>
        <v>#N/A</v>
      </c>
    </row>
    <row r="6035" spans="1:2">
      <c r="A6035" s="103">
        <v>37659</v>
      </c>
      <c r="B6035" s="102" t="e">
        <f>NA()</f>
        <v>#N/A</v>
      </c>
    </row>
    <row r="6036" spans="1:2">
      <c r="A6036" s="103">
        <v>37662</v>
      </c>
      <c r="B6036" s="102" t="e">
        <f>NA()</f>
        <v>#N/A</v>
      </c>
    </row>
    <row r="6037" spans="1:2">
      <c r="A6037" s="103">
        <v>37663</v>
      </c>
      <c r="B6037" s="102" t="e">
        <f>NA()</f>
        <v>#N/A</v>
      </c>
    </row>
    <row r="6038" spans="1:2">
      <c r="A6038" s="103">
        <v>37664</v>
      </c>
      <c r="B6038" s="102" t="e">
        <f>NA()</f>
        <v>#N/A</v>
      </c>
    </row>
    <row r="6039" spans="1:2">
      <c r="A6039" s="103">
        <v>37665</v>
      </c>
      <c r="B6039" s="102" t="e">
        <f>NA()</f>
        <v>#N/A</v>
      </c>
    </row>
    <row r="6040" spans="1:2">
      <c r="A6040" s="103">
        <v>37666</v>
      </c>
      <c r="B6040" s="102" t="e">
        <f>NA()</f>
        <v>#N/A</v>
      </c>
    </row>
    <row r="6041" spans="1:2">
      <c r="A6041" s="103">
        <v>37669</v>
      </c>
      <c r="B6041" s="102" t="e">
        <f>NA()</f>
        <v>#N/A</v>
      </c>
    </row>
    <row r="6042" spans="1:2">
      <c r="A6042" s="103">
        <v>37670</v>
      </c>
      <c r="B6042" s="102" t="e">
        <f>NA()</f>
        <v>#N/A</v>
      </c>
    </row>
    <row r="6043" spans="1:2">
      <c r="A6043" s="103">
        <v>37671</v>
      </c>
      <c r="B6043" s="102" t="e">
        <f>NA()</f>
        <v>#N/A</v>
      </c>
    </row>
    <row r="6044" spans="1:2">
      <c r="A6044" s="103">
        <v>37672</v>
      </c>
      <c r="B6044" s="102" t="e">
        <f>NA()</f>
        <v>#N/A</v>
      </c>
    </row>
    <row r="6045" spans="1:2">
      <c r="A6045" s="103">
        <v>37673</v>
      </c>
      <c r="B6045" s="102" t="e">
        <f>NA()</f>
        <v>#N/A</v>
      </c>
    </row>
    <row r="6046" spans="1:2">
      <c r="A6046" s="103">
        <v>37676</v>
      </c>
      <c r="B6046" s="102" t="e">
        <f>NA()</f>
        <v>#N/A</v>
      </c>
    </row>
    <row r="6047" spans="1:2">
      <c r="A6047" s="103">
        <v>37677</v>
      </c>
      <c r="B6047" s="102" t="e">
        <f>NA()</f>
        <v>#N/A</v>
      </c>
    </row>
    <row r="6048" spans="1:2">
      <c r="A6048" s="103">
        <v>37678</v>
      </c>
      <c r="B6048" s="102" t="e">
        <f>NA()</f>
        <v>#N/A</v>
      </c>
    </row>
    <row r="6049" spans="1:2">
      <c r="A6049" s="103">
        <v>37679</v>
      </c>
      <c r="B6049" s="102" t="e">
        <f>NA()</f>
        <v>#N/A</v>
      </c>
    </row>
    <row r="6050" spans="1:2">
      <c r="A6050" s="103">
        <v>37680</v>
      </c>
      <c r="B6050" s="102" t="e">
        <f>NA()</f>
        <v>#N/A</v>
      </c>
    </row>
    <row r="6051" spans="1:2">
      <c r="A6051" s="103">
        <v>37683</v>
      </c>
      <c r="B6051" s="102" t="e">
        <f>NA()</f>
        <v>#N/A</v>
      </c>
    </row>
    <row r="6052" spans="1:2">
      <c r="A6052" s="103">
        <v>37684</v>
      </c>
      <c r="B6052" s="102" t="e">
        <f>NA()</f>
        <v>#N/A</v>
      </c>
    </row>
    <row r="6053" spans="1:2">
      <c r="A6053" s="103">
        <v>37685</v>
      </c>
      <c r="B6053" s="102" t="e">
        <f>NA()</f>
        <v>#N/A</v>
      </c>
    </row>
    <row r="6054" spans="1:2">
      <c r="A6054" s="103">
        <v>37686</v>
      </c>
      <c r="B6054" s="102" t="e">
        <f>NA()</f>
        <v>#N/A</v>
      </c>
    </row>
    <row r="6055" spans="1:2">
      <c r="A6055" s="103">
        <v>37687</v>
      </c>
      <c r="B6055" s="102" t="e">
        <f>NA()</f>
        <v>#N/A</v>
      </c>
    </row>
    <row r="6056" spans="1:2">
      <c r="A6056" s="103">
        <v>37690</v>
      </c>
      <c r="B6056" s="102" t="e">
        <f>NA()</f>
        <v>#N/A</v>
      </c>
    </row>
    <row r="6057" spans="1:2">
      <c r="A6057" s="103">
        <v>37691</v>
      </c>
      <c r="B6057" s="102" t="e">
        <f>NA()</f>
        <v>#N/A</v>
      </c>
    </row>
    <row r="6058" spans="1:2">
      <c r="A6058" s="103">
        <v>37692</v>
      </c>
      <c r="B6058" s="102" t="e">
        <f>NA()</f>
        <v>#N/A</v>
      </c>
    </row>
    <row r="6059" spans="1:2">
      <c r="A6059" s="103">
        <v>37693</v>
      </c>
      <c r="B6059" s="102" t="e">
        <f>NA()</f>
        <v>#N/A</v>
      </c>
    </row>
    <row r="6060" spans="1:2">
      <c r="A6060" s="103">
        <v>37694</v>
      </c>
      <c r="B6060" s="102" t="e">
        <f>NA()</f>
        <v>#N/A</v>
      </c>
    </row>
    <row r="6061" spans="1:2">
      <c r="A6061" s="103">
        <v>37697</v>
      </c>
      <c r="B6061" s="102" t="e">
        <f>NA()</f>
        <v>#N/A</v>
      </c>
    </row>
    <row r="6062" spans="1:2">
      <c r="A6062" s="103">
        <v>37698</v>
      </c>
      <c r="B6062" s="102" t="e">
        <f>NA()</f>
        <v>#N/A</v>
      </c>
    </row>
    <row r="6063" spans="1:2">
      <c r="A6063" s="103">
        <v>37699</v>
      </c>
      <c r="B6063" s="102" t="e">
        <f>NA()</f>
        <v>#N/A</v>
      </c>
    </row>
    <row r="6064" spans="1:2">
      <c r="A6064" s="103">
        <v>37700</v>
      </c>
      <c r="B6064" s="102" t="e">
        <f>NA()</f>
        <v>#N/A</v>
      </c>
    </row>
    <row r="6065" spans="1:2">
      <c r="A6065" s="103">
        <v>37701</v>
      </c>
      <c r="B6065" s="102" t="e">
        <f>NA()</f>
        <v>#N/A</v>
      </c>
    </row>
    <row r="6066" spans="1:2">
      <c r="A6066" s="103">
        <v>37704</v>
      </c>
      <c r="B6066" s="102" t="e">
        <f>NA()</f>
        <v>#N/A</v>
      </c>
    </row>
    <row r="6067" spans="1:2">
      <c r="A6067" s="103">
        <v>37705</v>
      </c>
      <c r="B6067" s="102" t="e">
        <f>NA()</f>
        <v>#N/A</v>
      </c>
    </row>
    <row r="6068" spans="1:2">
      <c r="A6068" s="103">
        <v>37706</v>
      </c>
      <c r="B6068" s="102" t="e">
        <f>NA()</f>
        <v>#N/A</v>
      </c>
    </row>
    <row r="6069" spans="1:2">
      <c r="A6069" s="103">
        <v>37707</v>
      </c>
      <c r="B6069" s="102" t="e">
        <f>NA()</f>
        <v>#N/A</v>
      </c>
    </row>
    <row r="6070" spans="1:2">
      <c r="A6070" s="103">
        <v>37708</v>
      </c>
      <c r="B6070" s="102" t="e">
        <f>NA()</f>
        <v>#N/A</v>
      </c>
    </row>
    <row r="6071" spans="1:2">
      <c r="A6071" s="103">
        <v>37711</v>
      </c>
      <c r="B6071" s="102" t="e">
        <f>NA()</f>
        <v>#N/A</v>
      </c>
    </row>
    <row r="6072" spans="1:2">
      <c r="A6072" s="103">
        <v>37712</v>
      </c>
      <c r="B6072" s="102" t="e">
        <f>NA()</f>
        <v>#N/A</v>
      </c>
    </row>
    <row r="6073" spans="1:2">
      <c r="A6073" s="103">
        <v>37713</v>
      </c>
      <c r="B6073" s="102" t="e">
        <f>NA()</f>
        <v>#N/A</v>
      </c>
    </row>
    <row r="6074" spans="1:2">
      <c r="A6074" s="103">
        <v>37714</v>
      </c>
      <c r="B6074" s="102" t="e">
        <f>NA()</f>
        <v>#N/A</v>
      </c>
    </row>
    <row r="6075" spans="1:2">
      <c r="A6075" s="103">
        <v>37715</v>
      </c>
      <c r="B6075" s="102" t="e">
        <f>NA()</f>
        <v>#N/A</v>
      </c>
    </row>
    <row r="6076" spans="1:2">
      <c r="A6076" s="103">
        <v>37718</v>
      </c>
      <c r="B6076" s="102" t="e">
        <f>NA()</f>
        <v>#N/A</v>
      </c>
    </row>
    <row r="6077" spans="1:2">
      <c r="A6077" s="103">
        <v>37719</v>
      </c>
      <c r="B6077" s="102" t="e">
        <f>NA()</f>
        <v>#N/A</v>
      </c>
    </row>
    <row r="6078" spans="1:2">
      <c r="A6078" s="103">
        <v>37720</v>
      </c>
      <c r="B6078" s="102" t="e">
        <f>NA()</f>
        <v>#N/A</v>
      </c>
    </row>
    <row r="6079" spans="1:2">
      <c r="A6079" s="103">
        <v>37721</v>
      </c>
      <c r="B6079" s="102" t="e">
        <f>NA()</f>
        <v>#N/A</v>
      </c>
    </row>
    <row r="6080" spans="1:2">
      <c r="A6080" s="103">
        <v>37722</v>
      </c>
      <c r="B6080" s="102" t="e">
        <f>NA()</f>
        <v>#N/A</v>
      </c>
    </row>
    <row r="6081" spans="1:2">
      <c r="A6081" s="103">
        <v>37725</v>
      </c>
      <c r="B6081" s="102" t="e">
        <f>NA()</f>
        <v>#N/A</v>
      </c>
    </row>
    <row r="6082" spans="1:2">
      <c r="A6082" s="103">
        <v>37726</v>
      </c>
      <c r="B6082" s="102" t="e">
        <f>NA()</f>
        <v>#N/A</v>
      </c>
    </row>
    <row r="6083" spans="1:2">
      <c r="A6083" s="103">
        <v>37727</v>
      </c>
      <c r="B6083" s="102" t="e">
        <f>NA()</f>
        <v>#N/A</v>
      </c>
    </row>
    <row r="6084" spans="1:2">
      <c r="A6084" s="103">
        <v>37728</v>
      </c>
      <c r="B6084" s="102" t="e">
        <f>NA()</f>
        <v>#N/A</v>
      </c>
    </row>
    <row r="6085" spans="1:2">
      <c r="A6085" s="103">
        <v>37729</v>
      </c>
      <c r="B6085" s="102" t="e">
        <f>NA()</f>
        <v>#N/A</v>
      </c>
    </row>
    <row r="6086" spans="1:2">
      <c r="A6086" s="103">
        <v>37732</v>
      </c>
      <c r="B6086" s="102" t="e">
        <f>NA()</f>
        <v>#N/A</v>
      </c>
    </row>
    <row r="6087" spans="1:2">
      <c r="A6087" s="103">
        <v>37733</v>
      </c>
      <c r="B6087" s="102" t="e">
        <f>NA()</f>
        <v>#N/A</v>
      </c>
    </row>
    <row r="6088" spans="1:2">
      <c r="A6088" s="103">
        <v>37734</v>
      </c>
      <c r="B6088" s="102" t="e">
        <f>NA()</f>
        <v>#N/A</v>
      </c>
    </row>
    <row r="6089" spans="1:2">
      <c r="A6089" s="103">
        <v>37735</v>
      </c>
      <c r="B6089" s="102" t="e">
        <f>NA()</f>
        <v>#N/A</v>
      </c>
    </row>
    <row r="6090" spans="1:2">
      <c r="A6090" s="103">
        <v>37736</v>
      </c>
      <c r="B6090" s="102" t="e">
        <f>NA()</f>
        <v>#N/A</v>
      </c>
    </row>
    <row r="6091" spans="1:2">
      <c r="A6091" s="103">
        <v>37739</v>
      </c>
      <c r="B6091" s="102" t="e">
        <f>NA()</f>
        <v>#N/A</v>
      </c>
    </row>
    <row r="6092" spans="1:2">
      <c r="A6092" s="103">
        <v>37740</v>
      </c>
      <c r="B6092" s="102" t="e">
        <f>NA()</f>
        <v>#N/A</v>
      </c>
    </row>
    <row r="6093" spans="1:2">
      <c r="A6093" s="103">
        <v>37741</v>
      </c>
      <c r="B6093" s="102" t="e">
        <f>NA()</f>
        <v>#N/A</v>
      </c>
    </row>
    <row r="6094" spans="1:2">
      <c r="A6094" s="103">
        <v>37742</v>
      </c>
      <c r="B6094" s="102" t="e">
        <f>NA()</f>
        <v>#N/A</v>
      </c>
    </row>
    <row r="6095" spans="1:2">
      <c r="A6095" s="103">
        <v>37743</v>
      </c>
      <c r="B6095" s="102" t="e">
        <f>NA()</f>
        <v>#N/A</v>
      </c>
    </row>
    <row r="6096" spans="1:2">
      <c r="A6096" s="103">
        <v>37746</v>
      </c>
      <c r="B6096" s="102" t="e">
        <f>NA()</f>
        <v>#N/A</v>
      </c>
    </row>
    <row r="6097" spans="1:2">
      <c r="A6097" s="103">
        <v>37747</v>
      </c>
      <c r="B6097" s="102" t="e">
        <f>NA()</f>
        <v>#N/A</v>
      </c>
    </row>
    <row r="6098" spans="1:2">
      <c r="A6098" s="103">
        <v>37748</v>
      </c>
      <c r="B6098" s="102" t="e">
        <f>NA()</f>
        <v>#N/A</v>
      </c>
    </row>
    <row r="6099" spans="1:2">
      <c r="A6099" s="103">
        <v>37749</v>
      </c>
      <c r="B6099" s="102" t="e">
        <f>NA()</f>
        <v>#N/A</v>
      </c>
    </row>
    <row r="6100" spans="1:2">
      <c r="A6100" s="103">
        <v>37750</v>
      </c>
      <c r="B6100" s="102" t="e">
        <f>NA()</f>
        <v>#N/A</v>
      </c>
    </row>
    <row r="6101" spans="1:2">
      <c r="A6101" s="103">
        <v>37753</v>
      </c>
      <c r="B6101" s="102" t="e">
        <f>NA()</f>
        <v>#N/A</v>
      </c>
    </row>
    <row r="6102" spans="1:2">
      <c r="A6102" s="103">
        <v>37754</v>
      </c>
      <c r="B6102" s="102" t="e">
        <f>NA()</f>
        <v>#N/A</v>
      </c>
    </row>
    <row r="6103" spans="1:2">
      <c r="A6103" s="103">
        <v>37755</v>
      </c>
      <c r="B6103" s="102" t="e">
        <f>NA()</f>
        <v>#N/A</v>
      </c>
    </row>
    <row r="6104" spans="1:2">
      <c r="A6104" s="103">
        <v>37756</v>
      </c>
      <c r="B6104" s="102" t="e">
        <f>NA()</f>
        <v>#N/A</v>
      </c>
    </row>
    <row r="6105" spans="1:2">
      <c r="A6105" s="103">
        <v>37757</v>
      </c>
      <c r="B6105" s="102" t="e">
        <f>NA()</f>
        <v>#N/A</v>
      </c>
    </row>
    <row r="6106" spans="1:2">
      <c r="A6106" s="103">
        <v>37760</v>
      </c>
      <c r="B6106" s="102" t="e">
        <f>NA()</f>
        <v>#N/A</v>
      </c>
    </row>
    <row r="6107" spans="1:2">
      <c r="A6107" s="103">
        <v>37761</v>
      </c>
      <c r="B6107" s="102" t="e">
        <f>NA()</f>
        <v>#N/A</v>
      </c>
    </row>
    <row r="6108" spans="1:2">
      <c r="A6108" s="103">
        <v>37762</v>
      </c>
      <c r="B6108" s="102" t="e">
        <f>NA()</f>
        <v>#N/A</v>
      </c>
    </row>
    <row r="6109" spans="1:2">
      <c r="A6109" s="103">
        <v>37763</v>
      </c>
      <c r="B6109" s="102" t="e">
        <f>NA()</f>
        <v>#N/A</v>
      </c>
    </row>
    <row r="6110" spans="1:2">
      <c r="A6110" s="103">
        <v>37764</v>
      </c>
      <c r="B6110" s="102" t="e">
        <f>NA()</f>
        <v>#N/A</v>
      </c>
    </row>
    <row r="6111" spans="1:2">
      <c r="A6111" s="103">
        <v>37767</v>
      </c>
      <c r="B6111" s="102" t="e">
        <f>NA()</f>
        <v>#N/A</v>
      </c>
    </row>
    <row r="6112" spans="1:2">
      <c r="A6112" s="103">
        <v>37768</v>
      </c>
      <c r="B6112" s="102" t="e">
        <f>NA()</f>
        <v>#N/A</v>
      </c>
    </row>
    <row r="6113" spans="1:2">
      <c r="A6113" s="103">
        <v>37769</v>
      </c>
      <c r="B6113" s="102" t="e">
        <f>NA()</f>
        <v>#N/A</v>
      </c>
    </row>
    <row r="6114" spans="1:2">
      <c r="A6114" s="103">
        <v>37770</v>
      </c>
      <c r="B6114" s="102" t="e">
        <f>NA()</f>
        <v>#N/A</v>
      </c>
    </row>
    <row r="6115" spans="1:2">
      <c r="A6115" s="103">
        <v>37771</v>
      </c>
      <c r="B6115" s="102" t="e">
        <f>NA()</f>
        <v>#N/A</v>
      </c>
    </row>
    <row r="6116" spans="1:2">
      <c r="A6116" s="103">
        <v>37774</v>
      </c>
      <c r="B6116" s="102" t="e">
        <f>NA()</f>
        <v>#N/A</v>
      </c>
    </row>
    <row r="6117" spans="1:2">
      <c r="A6117" s="103">
        <v>37775</v>
      </c>
      <c r="B6117" s="102" t="e">
        <f>NA()</f>
        <v>#N/A</v>
      </c>
    </row>
    <row r="6118" spans="1:2">
      <c r="A6118" s="103">
        <v>37776</v>
      </c>
      <c r="B6118" s="102" t="e">
        <f>NA()</f>
        <v>#N/A</v>
      </c>
    </row>
    <row r="6119" spans="1:2">
      <c r="A6119" s="103">
        <v>37777</v>
      </c>
      <c r="B6119" s="102" t="e">
        <f>NA()</f>
        <v>#N/A</v>
      </c>
    </row>
    <row r="6120" spans="1:2">
      <c r="A6120" s="103">
        <v>37778</v>
      </c>
      <c r="B6120" s="102" t="e">
        <f>NA()</f>
        <v>#N/A</v>
      </c>
    </row>
    <row r="6121" spans="1:2">
      <c r="A6121" s="103">
        <v>37781</v>
      </c>
      <c r="B6121" s="102" t="e">
        <f>NA()</f>
        <v>#N/A</v>
      </c>
    </row>
    <row r="6122" spans="1:2">
      <c r="A6122" s="103">
        <v>37782</v>
      </c>
      <c r="B6122" s="102" t="e">
        <f>NA()</f>
        <v>#N/A</v>
      </c>
    </row>
    <row r="6123" spans="1:2">
      <c r="A6123" s="103">
        <v>37783</v>
      </c>
      <c r="B6123" s="102" t="e">
        <f>NA()</f>
        <v>#N/A</v>
      </c>
    </row>
    <row r="6124" spans="1:2">
      <c r="A6124" s="103">
        <v>37784</v>
      </c>
      <c r="B6124" s="102" t="e">
        <f>NA()</f>
        <v>#N/A</v>
      </c>
    </row>
    <row r="6125" spans="1:2">
      <c r="A6125" s="103">
        <v>37785</v>
      </c>
      <c r="B6125" s="102" t="e">
        <f>NA()</f>
        <v>#N/A</v>
      </c>
    </row>
    <row r="6126" spans="1:2">
      <c r="A6126" s="103">
        <v>37788</v>
      </c>
      <c r="B6126" s="102" t="e">
        <f>NA()</f>
        <v>#N/A</v>
      </c>
    </row>
    <row r="6127" spans="1:2">
      <c r="A6127" s="103">
        <v>37789</v>
      </c>
      <c r="B6127" s="102" t="e">
        <f>NA()</f>
        <v>#N/A</v>
      </c>
    </row>
    <row r="6128" spans="1:2">
      <c r="A6128" s="103">
        <v>37790</v>
      </c>
      <c r="B6128" s="102" t="e">
        <f>NA()</f>
        <v>#N/A</v>
      </c>
    </row>
    <row r="6129" spans="1:2">
      <c r="A6129" s="103">
        <v>37791</v>
      </c>
      <c r="B6129" s="102" t="e">
        <f>NA()</f>
        <v>#N/A</v>
      </c>
    </row>
    <row r="6130" spans="1:2">
      <c r="A6130" s="103">
        <v>37792</v>
      </c>
      <c r="B6130" s="102" t="e">
        <f>NA()</f>
        <v>#N/A</v>
      </c>
    </row>
    <row r="6131" spans="1:2">
      <c r="A6131" s="103">
        <v>37795</v>
      </c>
      <c r="B6131" s="102" t="e">
        <f>NA()</f>
        <v>#N/A</v>
      </c>
    </row>
    <row r="6132" spans="1:2">
      <c r="A6132" s="103">
        <v>37796</v>
      </c>
      <c r="B6132" s="102" t="e">
        <f>NA()</f>
        <v>#N/A</v>
      </c>
    </row>
    <row r="6133" spans="1:2">
      <c r="A6133" s="103">
        <v>37797</v>
      </c>
      <c r="B6133" s="102" t="e">
        <f>NA()</f>
        <v>#N/A</v>
      </c>
    </row>
    <row r="6134" spans="1:2">
      <c r="A6134" s="103">
        <v>37798</v>
      </c>
      <c r="B6134" s="102" t="e">
        <f>NA()</f>
        <v>#N/A</v>
      </c>
    </row>
    <row r="6135" spans="1:2">
      <c r="A6135" s="103">
        <v>37799</v>
      </c>
      <c r="B6135" s="102" t="e">
        <f>NA()</f>
        <v>#N/A</v>
      </c>
    </row>
    <row r="6136" spans="1:2">
      <c r="A6136" s="103">
        <v>37802</v>
      </c>
      <c r="B6136" s="102" t="e">
        <f>NA()</f>
        <v>#N/A</v>
      </c>
    </row>
    <row r="6137" spans="1:2">
      <c r="A6137" s="103">
        <v>37803</v>
      </c>
      <c r="B6137" s="102" t="e">
        <f>NA()</f>
        <v>#N/A</v>
      </c>
    </row>
    <row r="6138" spans="1:2">
      <c r="A6138" s="103">
        <v>37804</v>
      </c>
      <c r="B6138" s="102" t="e">
        <f>NA()</f>
        <v>#N/A</v>
      </c>
    </row>
    <row r="6139" spans="1:2">
      <c r="A6139" s="103">
        <v>37805</v>
      </c>
      <c r="B6139" s="102" t="e">
        <f>NA()</f>
        <v>#N/A</v>
      </c>
    </row>
    <row r="6140" spans="1:2">
      <c r="A6140" s="103">
        <v>37806</v>
      </c>
      <c r="B6140" s="102" t="e">
        <f>NA()</f>
        <v>#N/A</v>
      </c>
    </row>
    <row r="6141" spans="1:2">
      <c r="A6141" s="103">
        <v>37809</v>
      </c>
      <c r="B6141" s="102" t="e">
        <f>NA()</f>
        <v>#N/A</v>
      </c>
    </row>
    <row r="6142" spans="1:2">
      <c r="A6142" s="103">
        <v>37810</v>
      </c>
      <c r="B6142" s="102" t="e">
        <f>NA()</f>
        <v>#N/A</v>
      </c>
    </row>
    <row r="6143" spans="1:2">
      <c r="A6143" s="103">
        <v>37811</v>
      </c>
      <c r="B6143" s="102" t="e">
        <f>NA()</f>
        <v>#N/A</v>
      </c>
    </row>
    <row r="6144" spans="1:2">
      <c r="A6144" s="103">
        <v>37812</v>
      </c>
      <c r="B6144" s="102" t="e">
        <f>NA()</f>
        <v>#N/A</v>
      </c>
    </row>
    <row r="6145" spans="1:2">
      <c r="A6145" s="103">
        <v>37813</v>
      </c>
      <c r="B6145" s="102" t="e">
        <f>NA()</f>
        <v>#N/A</v>
      </c>
    </row>
    <row r="6146" spans="1:2">
      <c r="A6146" s="103">
        <v>37816</v>
      </c>
      <c r="B6146" s="102" t="e">
        <f>NA()</f>
        <v>#N/A</v>
      </c>
    </row>
    <row r="6147" spans="1:2">
      <c r="A6147" s="103">
        <v>37817</v>
      </c>
      <c r="B6147" s="102" t="e">
        <f>NA()</f>
        <v>#N/A</v>
      </c>
    </row>
    <row r="6148" spans="1:2">
      <c r="A6148" s="103">
        <v>37818</v>
      </c>
      <c r="B6148" s="102" t="e">
        <f>NA()</f>
        <v>#N/A</v>
      </c>
    </row>
    <row r="6149" spans="1:2">
      <c r="A6149" s="103">
        <v>37819</v>
      </c>
      <c r="B6149" s="102" t="e">
        <f>NA()</f>
        <v>#N/A</v>
      </c>
    </row>
    <row r="6150" spans="1:2">
      <c r="A6150" s="103">
        <v>37820</v>
      </c>
      <c r="B6150" s="102" t="e">
        <f>NA()</f>
        <v>#N/A</v>
      </c>
    </row>
    <row r="6151" spans="1:2">
      <c r="A6151" s="103">
        <v>37823</v>
      </c>
      <c r="B6151" s="102" t="e">
        <f>NA()</f>
        <v>#N/A</v>
      </c>
    </row>
    <row r="6152" spans="1:2">
      <c r="A6152" s="103">
        <v>37824</v>
      </c>
      <c r="B6152" s="102" t="e">
        <f>NA()</f>
        <v>#N/A</v>
      </c>
    </row>
    <row r="6153" spans="1:2">
      <c r="A6153" s="103">
        <v>37825</v>
      </c>
      <c r="B6153" s="102" t="e">
        <f>NA()</f>
        <v>#N/A</v>
      </c>
    </row>
    <row r="6154" spans="1:2">
      <c r="A6154" s="103">
        <v>37826</v>
      </c>
      <c r="B6154" s="102" t="e">
        <f>NA()</f>
        <v>#N/A</v>
      </c>
    </row>
    <row r="6155" spans="1:2">
      <c r="A6155" s="103">
        <v>37827</v>
      </c>
      <c r="B6155" s="102" t="e">
        <f>NA()</f>
        <v>#N/A</v>
      </c>
    </row>
    <row r="6156" spans="1:2">
      <c r="A6156" s="103">
        <v>37830</v>
      </c>
      <c r="B6156" s="102" t="e">
        <f>NA()</f>
        <v>#N/A</v>
      </c>
    </row>
    <row r="6157" spans="1:2">
      <c r="A6157" s="103">
        <v>37831</v>
      </c>
      <c r="B6157" s="102" t="e">
        <f>NA()</f>
        <v>#N/A</v>
      </c>
    </row>
    <row r="6158" spans="1:2">
      <c r="A6158" s="103">
        <v>37832</v>
      </c>
      <c r="B6158" s="102" t="e">
        <f>NA()</f>
        <v>#N/A</v>
      </c>
    </row>
    <row r="6159" spans="1:2">
      <c r="A6159" s="103">
        <v>37833</v>
      </c>
      <c r="B6159" s="102" t="e">
        <f>NA()</f>
        <v>#N/A</v>
      </c>
    </row>
    <row r="6160" spans="1:2">
      <c r="A6160" s="103">
        <v>37834</v>
      </c>
      <c r="B6160" s="102" t="e">
        <f>NA()</f>
        <v>#N/A</v>
      </c>
    </row>
    <row r="6161" spans="1:2">
      <c r="A6161" s="103">
        <v>37837</v>
      </c>
      <c r="B6161" s="102" t="e">
        <f>NA()</f>
        <v>#N/A</v>
      </c>
    </row>
    <row r="6162" spans="1:2">
      <c r="A6162" s="103">
        <v>37838</v>
      </c>
      <c r="B6162" s="102" t="e">
        <f>NA()</f>
        <v>#N/A</v>
      </c>
    </row>
    <row r="6163" spans="1:2">
      <c r="A6163" s="103">
        <v>37839</v>
      </c>
      <c r="B6163" s="102" t="e">
        <f>NA()</f>
        <v>#N/A</v>
      </c>
    </row>
    <row r="6164" spans="1:2">
      <c r="A6164" s="103">
        <v>37840</v>
      </c>
      <c r="B6164" s="102" t="e">
        <f>NA()</f>
        <v>#N/A</v>
      </c>
    </row>
    <row r="6165" spans="1:2">
      <c r="A6165" s="103">
        <v>37841</v>
      </c>
      <c r="B6165" s="102" t="e">
        <f>NA()</f>
        <v>#N/A</v>
      </c>
    </row>
    <row r="6166" spans="1:2">
      <c r="A6166" s="103">
        <v>37844</v>
      </c>
      <c r="B6166" s="102" t="e">
        <f>NA()</f>
        <v>#N/A</v>
      </c>
    </row>
    <row r="6167" spans="1:2">
      <c r="A6167" s="103">
        <v>37845</v>
      </c>
      <c r="B6167" s="102" t="e">
        <f>NA()</f>
        <v>#N/A</v>
      </c>
    </row>
    <row r="6168" spans="1:2">
      <c r="A6168" s="103">
        <v>37846</v>
      </c>
      <c r="B6168" s="102" t="e">
        <f>NA()</f>
        <v>#N/A</v>
      </c>
    </row>
    <row r="6169" spans="1:2">
      <c r="A6169" s="103">
        <v>37847</v>
      </c>
      <c r="B6169" s="102" t="e">
        <f>NA()</f>
        <v>#N/A</v>
      </c>
    </row>
    <row r="6170" spans="1:2">
      <c r="A6170" s="103">
        <v>37848</v>
      </c>
      <c r="B6170" s="102" t="e">
        <f>NA()</f>
        <v>#N/A</v>
      </c>
    </row>
    <row r="6171" spans="1:2">
      <c r="A6171" s="103">
        <v>37851</v>
      </c>
      <c r="B6171" s="102" t="e">
        <f>NA()</f>
        <v>#N/A</v>
      </c>
    </row>
    <row r="6172" spans="1:2">
      <c r="A6172" s="103">
        <v>37852</v>
      </c>
      <c r="B6172" s="102" t="e">
        <f>NA()</f>
        <v>#N/A</v>
      </c>
    </row>
    <row r="6173" spans="1:2">
      <c r="A6173" s="103">
        <v>37853</v>
      </c>
      <c r="B6173" s="102" t="e">
        <f>NA()</f>
        <v>#N/A</v>
      </c>
    </row>
    <row r="6174" spans="1:2">
      <c r="A6174" s="103">
        <v>37854</v>
      </c>
      <c r="B6174" s="102" t="e">
        <f>NA()</f>
        <v>#N/A</v>
      </c>
    </row>
    <row r="6175" spans="1:2">
      <c r="A6175" s="103">
        <v>37855</v>
      </c>
      <c r="B6175" s="102" t="e">
        <f>NA()</f>
        <v>#N/A</v>
      </c>
    </row>
    <row r="6176" spans="1:2">
      <c r="A6176" s="103">
        <v>37858</v>
      </c>
      <c r="B6176" s="102" t="e">
        <f>NA()</f>
        <v>#N/A</v>
      </c>
    </row>
    <row r="6177" spans="1:2">
      <c r="A6177" s="103">
        <v>37859</v>
      </c>
      <c r="B6177" s="102" t="e">
        <f>NA()</f>
        <v>#N/A</v>
      </c>
    </row>
    <row r="6178" spans="1:2">
      <c r="A6178" s="103">
        <v>37860</v>
      </c>
      <c r="B6178" s="102" t="e">
        <f>NA()</f>
        <v>#N/A</v>
      </c>
    </row>
    <row r="6179" spans="1:2">
      <c r="A6179" s="103">
        <v>37861</v>
      </c>
      <c r="B6179" s="102" t="e">
        <f>NA()</f>
        <v>#N/A</v>
      </c>
    </row>
    <row r="6180" spans="1:2">
      <c r="A6180" s="103">
        <v>37862</v>
      </c>
      <c r="B6180" s="102" t="e">
        <f>NA()</f>
        <v>#N/A</v>
      </c>
    </row>
    <row r="6181" spans="1:2">
      <c r="A6181" s="103">
        <v>37865</v>
      </c>
      <c r="B6181" s="102" t="e">
        <f>NA()</f>
        <v>#N/A</v>
      </c>
    </row>
    <row r="6182" spans="1:2">
      <c r="A6182" s="103">
        <v>37866</v>
      </c>
      <c r="B6182" s="102" t="e">
        <f>NA()</f>
        <v>#N/A</v>
      </c>
    </row>
    <row r="6183" spans="1:2">
      <c r="A6183" s="103">
        <v>37867</v>
      </c>
      <c r="B6183" s="102" t="e">
        <f>NA()</f>
        <v>#N/A</v>
      </c>
    </row>
    <row r="6184" spans="1:2">
      <c r="A6184" s="103">
        <v>37868</v>
      </c>
      <c r="B6184" s="102" t="e">
        <f>NA()</f>
        <v>#N/A</v>
      </c>
    </row>
    <row r="6185" spans="1:2">
      <c r="A6185" s="103">
        <v>37869</v>
      </c>
      <c r="B6185" s="102" t="e">
        <f>NA()</f>
        <v>#N/A</v>
      </c>
    </row>
    <row r="6186" spans="1:2">
      <c r="A6186" s="103">
        <v>37872</v>
      </c>
      <c r="B6186" s="102" t="e">
        <f>NA()</f>
        <v>#N/A</v>
      </c>
    </row>
    <row r="6187" spans="1:2">
      <c r="A6187" s="103">
        <v>37873</v>
      </c>
      <c r="B6187" s="102" t="e">
        <f>NA()</f>
        <v>#N/A</v>
      </c>
    </row>
    <row r="6188" spans="1:2">
      <c r="A6188" s="103">
        <v>37874</v>
      </c>
      <c r="B6188" s="102" t="e">
        <f>NA()</f>
        <v>#N/A</v>
      </c>
    </row>
    <row r="6189" spans="1:2">
      <c r="A6189" s="103">
        <v>37875</v>
      </c>
      <c r="B6189" s="102" t="e">
        <f>NA()</f>
        <v>#N/A</v>
      </c>
    </row>
    <row r="6190" spans="1:2">
      <c r="A6190" s="103">
        <v>37876</v>
      </c>
      <c r="B6190" s="102" t="e">
        <f>NA()</f>
        <v>#N/A</v>
      </c>
    </row>
    <row r="6191" spans="1:2">
      <c r="A6191" s="103">
        <v>37879</v>
      </c>
      <c r="B6191" s="102" t="e">
        <f>NA()</f>
        <v>#N/A</v>
      </c>
    </row>
    <row r="6192" spans="1:2">
      <c r="A6192" s="103">
        <v>37880</v>
      </c>
      <c r="B6192" s="102" t="e">
        <f>NA()</f>
        <v>#N/A</v>
      </c>
    </row>
    <row r="6193" spans="1:2">
      <c r="A6193" s="103">
        <v>37881</v>
      </c>
      <c r="B6193" s="102" t="e">
        <f>NA()</f>
        <v>#N/A</v>
      </c>
    </row>
    <row r="6194" spans="1:2">
      <c r="A6194" s="103">
        <v>37882</v>
      </c>
      <c r="B6194" s="102" t="e">
        <f>NA()</f>
        <v>#N/A</v>
      </c>
    </row>
    <row r="6195" spans="1:2">
      <c r="A6195" s="103">
        <v>37883</v>
      </c>
      <c r="B6195" s="102" t="e">
        <f>NA()</f>
        <v>#N/A</v>
      </c>
    </row>
    <row r="6196" spans="1:2">
      <c r="A6196" s="103">
        <v>37886</v>
      </c>
      <c r="B6196" s="102" t="e">
        <f>NA()</f>
        <v>#N/A</v>
      </c>
    </row>
    <row r="6197" spans="1:2">
      <c r="A6197" s="103">
        <v>37887</v>
      </c>
      <c r="B6197" s="102" t="e">
        <f>NA()</f>
        <v>#N/A</v>
      </c>
    </row>
    <row r="6198" spans="1:2">
      <c r="A6198" s="103">
        <v>37888</v>
      </c>
      <c r="B6198" s="102" t="e">
        <f>NA()</f>
        <v>#N/A</v>
      </c>
    </row>
    <row r="6199" spans="1:2">
      <c r="A6199" s="103">
        <v>37889</v>
      </c>
      <c r="B6199" s="102" t="e">
        <f>NA()</f>
        <v>#N/A</v>
      </c>
    </row>
    <row r="6200" spans="1:2">
      <c r="A6200" s="103">
        <v>37890</v>
      </c>
      <c r="B6200" s="102" t="e">
        <f>NA()</f>
        <v>#N/A</v>
      </c>
    </row>
    <row r="6201" spans="1:2">
      <c r="A6201" s="103">
        <v>37893</v>
      </c>
      <c r="B6201" s="102" t="e">
        <f>NA()</f>
        <v>#N/A</v>
      </c>
    </row>
    <row r="6202" spans="1:2">
      <c r="A6202" s="103">
        <v>37894</v>
      </c>
      <c r="B6202" s="102" t="e">
        <f>NA()</f>
        <v>#N/A</v>
      </c>
    </row>
    <row r="6203" spans="1:2">
      <c r="A6203" s="103">
        <v>37895</v>
      </c>
      <c r="B6203" s="102" t="e">
        <f>NA()</f>
        <v>#N/A</v>
      </c>
    </row>
    <row r="6204" spans="1:2">
      <c r="A6204" s="103">
        <v>37896</v>
      </c>
      <c r="B6204" s="102" t="e">
        <f>NA()</f>
        <v>#N/A</v>
      </c>
    </row>
    <row r="6205" spans="1:2">
      <c r="A6205" s="103">
        <v>37897</v>
      </c>
      <c r="B6205" s="102" t="e">
        <f>NA()</f>
        <v>#N/A</v>
      </c>
    </row>
    <row r="6206" spans="1:2">
      <c r="A6206" s="103">
        <v>37900</v>
      </c>
      <c r="B6206" s="102" t="e">
        <f>NA()</f>
        <v>#N/A</v>
      </c>
    </row>
    <row r="6207" spans="1:2">
      <c r="A6207" s="103">
        <v>37901</v>
      </c>
      <c r="B6207" s="102" t="e">
        <f>NA()</f>
        <v>#N/A</v>
      </c>
    </row>
    <row r="6208" spans="1:2">
      <c r="A6208" s="103">
        <v>37902</v>
      </c>
      <c r="B6208" s="102" t="e">
        <f>NA()</f>
        <v>#N/A</v>
      </c>
    </row>
    <row r="6209" spans="1:2">
      <c r="A6209" s="103">
        <v>37903</v>
      </c>
      <c r="B6209" s="102" t="e">
        <f>NA()</f>
        <v>#N/A</v>
      </c>
    </row>
    <row r="6210" spans="1:2">
      <c r="A6210" s="103">
        <v>37904</v>
      </c>
      <c r="B6210" s="102" t="e">
        <f>NA()</f>
        <v>#N/A</v>
      </c>
    </row>
    <row r="6211" spans="1:2">
      <c r="A6211" s="103">
        <v>37907</v>
      </c>
      <c r="B6211" s="102" t="e">
        <f>NA()</f>
        <v>#N/A</v>
      </c>
    </row>
    <row r="6212" spans="1:2">
      <c r="A6212" s="103">
        <v>37908</v>
      </c>
      <c r="B6212" s="102" t="e">
        <f>NA()</f>
        <v>#N/A</v>
      </c>
    </row>
    <row r="6213" spans="1:2">
      <c r="A6213" s="103">
        <v>37909</v>
      </c>
      <c r="B6213" s="102" t="e">
        <f>NA()</f>
        <v>#N/A</v>
      </c>
    </row>
    <row r="6214" spans="1:2">
      <c r="A6214" s="103">
        <v>37910</v>
      </c>
      <c r="B6214" s="102" t="e">
        <f>NA()</f>
        <v>#N/A</v>
      </c>
    </row>
    <row r="6215" spans="1:2">
      <c r="A6215" s="103">
        <v>37911</v>
      </c>
      <c r="B6215" s="102" t="e">
        <f>NA()</f>
        <v>#N/A</v>
      </c>
    </row>
    <row r="6216" spans="1:2">
      <c r="A6216" s="103">
        <v>37914</v>
      </c>
      <c r="B6216" s="102" t="e">
        <f>NA()</f>
        <v>#N/A</v>
      </c>
    </row>
    <row r="6217" spans="1:2">
      <c r="A6217" s="103">
        <v>37915</v>
      </c>
      <c r="B6217" s="102" t="e">
        <f>NA()</f>
        <v>#N/A</v>
      </c>
    </row>
    <row r="6218" spans="1:2">
      <c r="A6218" s="103">
        <v>37916</v>
      </c>
      <c r="B6218" s="102" t="e">
        <f>NA()</f>
        <v>#N/A</v>
      </c>
    </row>
    <row r="6219" spans="1:2">
      <c r="A6219" s="103">
        <v>37917</v>
      </c>
      <c r="B6219" s="102" t="e">
        <f>NA()</f>
        <v>#N/A</v>
      </c>
    </row>
    <row r="6220" spans="1:2">
      <c r="A6220" s="103">
        <v>37918</v>
      </c>
      <c r="B6220" s="102" t="e">
        <f>NA()</f>
        <v>#N/A</v>
      </c>
    </row>
    <row r="6221" spans="1:2">
      <c r="A6221" s="103">
        <v>37921</v>
      </c>
      <c r="B6221" s="102" t="e">
        <f>NA()</f>
        <v>#N/A</v>
      </c>
    </row>
    <row r="6222" spans="1:2">
      <c r="A6222" s="103">
        <v>37922</v>
      </c>
      <c r="B6222" s="102" t="e">
        <f>NA()</f>
        <v>#N/A</v>
      </c>
    </row>
    <row r="6223" spans="1:2">
      <c r="A6223" s="103">
        <v>37923</v>
      </c>
      <c r="B6223" s="102" t="e">
        <f>NA()</f>
        <v>#N/A</v>
      </c>
    </row>
    <row r="6224" spans="1:2">
      <c r="A6224" s="103">
        <v>37924</v>
      </c>
      <c r="B6224" s="102" t="e">
        <f>NA()</f>
        <v>#N/A</v>
      </c>
    </row>
    <row r="6225" spans="1:2">
      <c r="A6225" s="103">
        <v>37925</v>
      </c>
      <c r="B6225" s="102" t="e">
        <f>NA()</f>
        <v>#N/A</v>
      </c>
    </row>
    <row r="6226" spans="1:2">
      <c r="A6226" s="103">
        <v>37928</v>
      </c>
      <c r="B6226" s="102" t="e">
        <f>NA()</f>
        <v>#N/A</v>
      </c>
    </row>
    <row r="6227" spans="1:2">
      <c r="A6227" s="103">
        <v>37929</v>
      </c>
      <c r="B6227" s="102" t="e">
        <f>NA()</f>
        <v>#N/A</v>
      </c>
    </row>
    <row r="6228" spans="1:2">
      <c r="A6228" s="103">
        <v>37930</v>
      </c>
      <c r="B6228" s="102" t="e">
        <f>NA()</f>
        <v>#N/A</v>
      </c>
    </row>
    <row r="6229" spans="1:2">
      <c r="A6229" s="103">
        <v>37931</v>
      </c>
      <c r="B6229" s="102" t="e">
        <f>NA()</f>
        <v>#N/A</v>
      </c>
    </row>
    <row r="6230" spans="1:2">
      <c r="A6230" s="103">
        <v>37932</v>
      </c>
      <c r="B6230" s="102" t="e">
        <f>NA()</f>
        <v>#N/A</v>
      </c>
    </row>
    <row r="6231" spans="1:2">
      <c r="A6231" s="103">
        <v>37935</v>
      </c>
      <c r="B6231" s="102" t="e">
        <f>NA()</f>
        <v>#N/A</v>
      </c>
    </row>
    <row r="6232" spans="1:2">
      <c r="A6232" s="103">
        <v>37936</v>
      </c>
      <c r="B6232" s="102" t="e">
        <f>NA()</f>
        <v>#N/A</v>
      </c>
    </row>
    <row r="6233" spans="1:2">
      <c r="A6233" s="103">
        <v>37937</v>
      </c>
      <c r="B6233" s="102" t="e">
        <f>NA()</f>
        <v>#N/A</v>
      </c>
    </row>
    <row r="6234" spans="1:2">
      <c r="A6234" s="103">
        <v>37938</v>
      </c>
      <c r="B6234" s="102" t="e">
        <f>NA()</f>
        <v>#N/A</v>
      </c>
    </row>
    <row r="6235" spans="1:2">
      <c r="A6235" s="103">
        <v>37939</v>
      </c>
      <c r="B6235" s="102" t="e">
        <f>NA()</f>
        <v>#N/A</v>
      </c>
    </row>
    <row r="6236" spans="1:2">
      <c r="A6236" s="103">
        <v>37942</v>
      </c>
      <c r="B6236" s="102" t="e">
        <f>NA()</f>
        <v>#N/A</v>
      </c>
    </row>
    <row r="6237" spans="1:2">
      <c r="A6237" s="103">
        <v>37943</v>
      </c>
      <c r="B6237" s="102" t="e">
        <f>NA()</f>
        <v>#N/A</v>
      </c>
    </row>
    <row r="6238" spans="1:2">
      <c r="A6238" s="103">
        <v>37944</v>
      </c>
      <c r="B6238" s="102" t="e">
        <f>NA()</f>
        <v>#N/A</v>
      </c>
    </row>
    <row r="6239" spans="1:2">
      <c r="A6239" s="103">
        <v>37945</v>
      </c>
      <c r="B6239" s="102" t="e">
        <f>NA()</f>
        <v>#N/A</v>
      </c>
    </row>
    <row r="6240" spans="1:2">
      <c r="A6240" s="103">
        <v>37946</v>
      </c>
      <c r="B6240" s="102" t="e">
        <f>NA()</f>
        <v>#N/A</v>
      </c>
    </row>
    <row r="6241" spans="1:2">
      <c r="A6241" s="103">
        <v>37949</v>
      </c>
      <c r="B6241" s="102" t="e">
        <f>NA()</f>
        <v>#N/A</v>
      </c>
    </row>
    <row r="6242" spans="1:2">
      <c r="A6242" s="103">
        <v>37950</v>
      </c>
      <c r="B6242" s="102" t="e">
        <f>NA()</f>
        <v>#N/A</v>
      </c>
    </row>
    <row r="6243" spans="1:2">
      <c r="A6243" s="103">
        <v>37951</v>
      </c>
      <c r="B6243" s="102" t="e">
        <f>NA()</f>
        <v>#N/A</v>
      </c>
    </row>
    <row r="6244" spans="1:2">
      <c r="A6244" s="103">
        <v>37952</v>
      </c>
      <c r="B6244" s="102" t="e">
        <f>NA()</f>
        <v>#N/A</v>
      </c>
    </row>
    <row r="6245" spans="1:2">
      <c r="A6245" s="103">
        <v>37953</v>
      </c>
      <c r="B6245" s="102" t="e">
        <f>NA()</f>
        <v>#N/A</v>
      </c>
    </row>
    <row r="6246" spans="1:2">
      <c r="A6246" s="103">
        <v>37956</v>
      </c>
      <c r="B6246" s="102" t="e">
        <f>NA()</f>
        <v>#N/A</v>
      </c>
    </row>
    <row r="6247" spans="1:2">
      <c r="A6247" s="103">
        <v>37957</v>
      </c>
      <c r="B6247" s="102" t="e">
        <f>NA()</f>
        <v>#N/A</v>
      </c>
    </row>
    <row r="6248" spans="1:2">
      <c r="A6248" s="103">
        <v>37958</v>
      </c>
      <c r="B6248" s="102" t="e">
        <f>NA()</f>
        <v>#N/A</v>
      </c>
    </row>
    <row r="6249" spans="1:2">
      <c r="A6249" s="103">
        <v>37959</v>
      </c>
      <c r="B6249" s="102" t="e">
        <f>NA()</f>
        <v>#N/A</v>
      </c>
    </row>
    <row r="6250" spans="1:2">
      <c r="A6250" s="103">
        <v>37960</v>
      </c>
      <c r="B6250" s="102" t="e">
        <f>NA()</f>
        <v>#N/A</v>
      </c>
    </row>
    <row r="6251" spans="1:2">
      <c r="A6251" s="103">
        <v>37963</v>
      </c>
      <c r="B6251" s="102" t="e">
        <f>NA()</f>
        <v>#N/A</v>
      </c>
    </row>
    <row r="6252" spans="1:2">
      <c r="A6252" s="103">
        <v>37964</v>
      </c>
      <c r="B6252" s="102" t="e">
        <f>NA()</f>
        <v>#N/A</v>
      </c>
    </row>
    <row r="6253" spans="1:2">
      <c r="A6253" s="103">
        <v>37965</v>
      </c>
      <c r="B6253" s="102" t="e">
        <f>NA()</f>
        <v>#N/A</v>
      </c>
    </row>
    <row r="6254" spans="1:2">
      <c r="A6254" s="103">
        <v>37966</v>
      </c>
      <c r="B6254" s="102" t="e">
        <f>NA()</f>
        <v>#N/A</v>
      </c>
    </row>
    <row r="6255" spans="1:2">
      <c r="A6255" s="103">
        <v>37967</v>
      </c>
      <c r="B6255" s="102" t="e">
        <f>NA()</f>
        <v>#N/A</v>
      </c>
    </row>
    <row r="6256" spans="1:2">
      <c r="A6256" s="103">
        <v>37970</v>
      </c>
      <c r="B6256" s="102" t="e">
        <f>NA()</f>
        <v>#N/A</v>
      </c>
    </row>
    <row r="6257" spans="1:2">
      <c r="A6257" s="103">
        <v>37971</v>
      </c>
      <c r="B6257" s="102" t="e">
        <f>NA()</f>
        <v>#N/A</v>
      </c>
    </row>
    <row r="6258" spans="1:2">
      <c r="A6258" s="103">
        <v>37972</v>
      </c>
      <c r="B6258" s="102" t="e">
        <f>NA()</f>
        <v>#N/A</v>
      </c>
    </row>
    <row r="6259" spans="1:2">
      <c r="A6259" s="103">
        <v>37973</v>
      </c>
      <c r="B6259" s="102" t="e">
        <f>NA()</f>
        <v>#N/A</v>
      </c>
    </row>
    <row r="6260" spans="1:2">
      <c r="A6260" s="103">
        <v>37974</v>
      </c>
      <c r="B6260" s="102" t="e">
        <f>NA()</f>
        <v>#N/A</v>
      </c>
    </row>
    <row r="6261" spans="1:2">
      <c r="A6261" s="103">
        <v>37977</v>
      </c>
      <c r="B6261" s="102" t="e">
        <f>NA()</f>
        <v>#N/A</v>
      </c>
    </row>
    <row r="6262" spans="1:2">
      <c r="A6262" s="103">
        <v>37978</v>
      </c>
      <c r="B6262" s="102" t="e">
        <f>NA()</f>
        <v>#N/A</v>
      </c>
    </row>
    <row r="6263" spans="1:2">
      <c r="A6263" s="103">
        <v>37979</v>
      </c>
      <c r="B6263" s="102" t="e">
        <f>NA()</f>
        <v>#N/A</v>
      </c>
    </row>
    <row r="6264" spans="1:2">
      <c r="A6264" s="103">
        <v>37980</v>
      </c>
      <c r="B6264" s="102" t="e">
        <f>NA()</f>
        <v>#N/A</v>
      </c>
    </row>
    <row r="6265" spans="1:2">
      <c r="A6265" s="103">
        <v>37981</v>
      </c>
      <c r="B6265" s="102" t="e">
        <f>NA()</f>
        <v>#N/A</v>
      </c>
    </row>
    <row r="6266" spans="1:2">
      <c r="A6266" s="103">
        <v>37984</v>
      </c>
      <c r="B6266" s="102" t="e">
        <f>NA()</f>
        <v>#N/A</v>
      </c>
    </row>
    <row r="6267" spans="1:2">
      <c r="A6267" s="103">
        <v>37985</v>
      </c>
      <c r="B6267" s="102" t="e">
        <f>NA()</f>
        <v>#N/A</v>
      </c>
    </row>
    <row r="6268" spans="1:2">
      <c r="A6268" s="103">
        <v>37986</v>
      </c>
      <c r="B6268" s="102" t="e">
        <f>NA()</f>
        <v>#N/A</v>
      </c>
    </row>
    <row r="6269" spans="1:2">
      <c r="A6269" s="103">
        <v>37987</v>
      </c>
      <c r="B6269" s="102" t="e">
        <f>NA()</f>
        <v>#N/A</v>
      </c>
    </row>
    <row r="6270" spans="1:2">
      <c r="A6270" s="103">
        <v>37988</v>
      </c>
      <c r="B6270" s="102" t="e">
        <f>NA()</f>
        <v>#N/A</v>
      </c>
    </row>
    <row r="6271" spans="1:2">
      <c r="A6271" s="103">
        <v>37991</v>
      </c>
      <c r="B6271" s="102" t="e">
        <f>NA()</f>
        <v>#N/A</v>
      </c>
    </row>
    <row r="6272" spans="1:2">
      <c r="A6272" s="103">
        <v>37992</v>
      </c>
      <c r="B6272" s="102" t="e">
        <f>NA()</f>
        <v>#N/A</v>
      </c>
    </row>
    <row r="6273" spans="1:2">
      <c r="A6273" s="103">
        <v>37993</v>
      </c>
      <c r="B6273" s="102" t="e">
        <f>NA()</f>
        <v>#N/A</v>
      </c>
    </row>
    <row r="6274" spans="1:2">
      <c r="A6274" s="103">
        <v>37994</v>
      </c>
      <c r="B6274" s="102" t="e">
        <f>NA()</f>
        <v>#N/A</v>
      </c>
    </row>
    <row r="6275" spans="1:2">
      <c r="A6275" s="103">
        <v>37995</v>
      </c>
      <c r="B6275" s="102" t="e">
        <f>NA()</f>
        <v>#N/A</v>
      </c>
    </row>
    <row r="6276" spans="1:2">
      <c r="A6276" s="103">
        <v>37998</v>
      </c>
      <c r="B6276" s="102" t="e">
        <f>NA()</f>
        <v>#N/A</v>
      </c>
    </row>
    <row r="6277" spans="1:2">
      <c r="A6277" s="103">
        <v>37999</v>
      </c>
      <c r="B6277" s="102" t="e">
        <f>NA()</f>
        <v>#N/A</v>
      </c>
    </row>
    <row r="6278" spans="1:2">
      <c r="A6278" s="103">
        <v>38000</v>
      </c>
      <c r="B6278" s="102" t="e">
        <f>NA()</f>
        <v>#N/A</v>
      </c>
    </row>
    <row r="6279" spans="1:2">
      <c r="A6279" s="103">
        <v>38001</v>
      </c>
      <c r="B6279" s="102" t="e">
        <f>NA()</f>
        <v>#N/A</v>
      </c>
    </row>
    <row r="6280" spans="1:2">
      <c r="A6280" s="103">
        <v>38002</v>
      </c>
      <c r="B6280" s="102" t="e">
        <f>NA()</f>
        <v>#N/A</v>
      </c>
    </row>
    <row r="6281" spans="1:2">
      <c r="A6281" s="103">
        <v>38005</v>
      </c>
      <c r="B6281" s="102" t="e">
        <f>NA()</f>
        <v>#N/A</v>
      </c>
    </row>
    <row r="6282" spans="1:2">
      <c r="A6282" s="103">
        <v>38006</v>
      </c>
      <c r="B6282" s="102" t="e">
        <f>NA()</f>
        <v>#N/A</v>
      </c>
    </row>
    <row r="6283" spans="1:2">
      <c r="A6283" s="103">
        <v>38007</v>
      </c>
      <c r="B6283" s="102" t="e">
        <f>NA()</f>
        <v>#N/A</v>
      </c>
    </row>
    <row r="6284" spans="1:2">
      <c r="A6284" s="103">
        <v>38008</v>
      </c>
      <c r="B6284" s="102" t="e">
        <f>NA()</f>
        <v>#N/A</v>
      </c>
    </row>
    <row r="6285" spans="1:2">
      <c r="A6285" s="103">
        <v>38009</v>
      </c>
      <c r="B6285" s="102" t="e">
        <f>NA()</f>
        <v>#N/A</v>
      </c>
    </row>
    <row r="6286" spans="1:2">
      <c r="A6286" s="103">
        <v>38012</v>
      </c>
      <c r="B6286" s="102" t="e">
        <f>NA()</f>
        <v>#N/A</v>
      </c>
    </row>
    <row r="6287" spans="1:2">
      <c r="A6287" s="103">
        <v>38013</v>
      </c>
      <c r="B6287" s="102" t="e">
        <f>NA()</f>
        <v>#N/A</v>
      </c>
    </row>
    <row r="6288" spans="1:2">
      <c r="A6288" s="103">
        <v>38014</v>
      </c>
      <c r="B6288" s="102" t="e">
        <f>NA()</f>
        <v>#N/A</v>
      </c>
    </row>
    <row r="6289" spans="1:2">
      <c r="A6289" s="103">
        <v>38015</v>
      </c>
      <c r="B6289" s="102" t="e">
        <f>NA()</f>
        <v>#N/A</v>
      </c>
    </row>
    <row r="6290" spans="1:2">
      <c r="A6290" s="103">
        <v>38016</v>
      </c>
      <c r="B6290" s="102" t="e">
        <f>NA()</f>
        <v>#N/A</v>
      </c>
    </row>
    <row r="6291" spans="1:2">
      <c r="A6291" s="103">
        <v>38019</v>
      </c>
      <c r="B6291" s="102" t="e">
        <f>NA()</f>
        <v>#N/A</v>
      </c>
    </row>
    <row r="6292" spans="1:2">
      <c r="A6292" s="103">
        <v>38020</v>
      </c>
      <c r="B6292" s="102" t="e">
        <f>NA()</f>
        <v>#N/A</v>
      </c>
    </row>
    <row r="6293" spans="1:2">
      <c r="A6293" s="103">
        <v>38021</v>
      </c>
      <c r="B6293" s="102" t="e">
        <f>NA()</f>
        <v>#N/A</v>
      </c>
    </row>
    <row r="6294" spans="1:2">
      <c r="A6294" s="103">
        <v>38022</v>
      </c>
      <c r="B6294" s="102" t="e">
        <f>NA()</f>
        <v>#N/A</v>
      </c>
    </row>
    <row r="6295" spans="1:2">
      <c r="A6295" s="103">
        <v>38023</v>
      </c>
      <c r="B6295" s="102" t="e">
        <f>NA()</f>
        <v>#N/A</v>
      </c>
    </row>
    <row r="6296" spans="1:2">
      <c r="A6296" s="103">
        <v>38026</v>
      </c>
      <c r="B6296" s="102" t="e">
        <f>NA()</f>
        <v>#N/A</v>
      </c>
    </row>
    <row r="6297" spans="1:2">
      <c r="A6297" s="103">
        <v>38027</v>
      </c>
      <c r="B6297" s="102" t="e">
        <f>NA()</f>
        <v>#N/A</v>
      </c>
    </row>
    <row r="6298" spans="1:2">
      <c r="A6298" s="103">
        <v>38028</v>
      </c>
      <c r="B6298" s="102" t="e">
        <f>NA()</f>
        <v>#N/A</v>
      </c>
    </row>
    <row r="6299" spans="1:2">
      <c r="A6299" s="103">
        <v>38029</v>
      </c>
      <c r="B6299" s="102" t="e">
        <f>NA()</f>
        <v>#N/A</v>
      </c>
    </row>
    <row r="6300" spans="1:2">
      <c r="A6300" s="103">
        <v>38030</v>
      </c>
      <c r="B6300" s="102" t="e">
        <f>NA()</f>
        <v>#N/A</v>
      </c>
    </row>
    <row r="6301" spans="1:2">
      <c r="A6301" s="103">
        <v>38033</v>
      </c>
      <c r="B6301" s="102" t="e">
        <f>NA()</f>
        <v>#N/A</v>
      </c>
    </row>
    <row r="6302" spans="1:2">
      <c r="A6302" s="103">
        <v>38034</v>
      </c>
      <c r="B6302" s="102" t="e">
        <f>NA()</f>
        <v>#N/A</v>
      </c>
    </row>
    <row r="6303" spans="1:2">
      <c r="A6303" s="103">
        <v>38035</v>
      </c>
      <c r="B6303" s="102" t="e">
        <f>NA()</f>
        <v>#N/A</v>
      </c>
    </row>
    <row r="6304" spans="1:2">
      <c r="A6304" s="103">
        <v>38036</v>
      </c>
      <c r="B6304" s="102" t="e">
        <f>NA()</f>
        <v>#N/A</v>
      </c>
    </row>
    <row r="6305" spans="1:2">
      <c r="A6305" s="103">
        <v>38037</v>
      </c>
      <c r="B6305" s="102" t="e">
        <f>NA()</f>
        <v>#N/A</v>
      </c>
    </row>
    <row r="6306" spans="1:2">
      <c r="A6306" s="103">
        <v>38040</v>
      </c>
      <c r="B6306" s="102" t="e">
        <f>NA()</f>
        <v>#N/A</v>
      </c>
    </row>
    <row r="6307" spans="1:2">
      <c r="A6307" s="103">
        <v>38041</v>
      </c>
      <c r="B6307" s="102" t="e">
        <f>NA()</f>
        <v>#N/A</v>
      </c>
    </row>
    <row r="6308" spans="1:2">
      <c r="A6308" s="103">
        <v>38042</v>
      </c>
      <c r="B6308" s="102" t="e">
        <f>NA()</f>
        <v>#N/A</v>
      </c>
    </row>
    <row r="6309" spans="1:2">
      <c r="A6309" s="103">
        <v>38043</v>
      </c>
      <c r="B6309" s="102" t="e">
        <f>NA()</f>
        <v>#N/A</v>
      </c>
    </row>
    <row r="6310" spans="1:2">
      <c r="A6310" s="103">
        <v>38044</v>
      </c>
      <c r="B6310" s="102" t="e">
        <f>NA()</f>
        <v>#N/A</v>
      </c>
    </row>
    <row r="6311" spans="1:2">
      <c r="A6311" s="103">
        <v>38047</v>
      </c>
      <c r="B6311" s="102" t="e">
        <f>NA()</f>
        <v>#N/A</v>
      </c>
    </row>
    <row r="6312" spans="1:2">
      <c r="A6312" s="103">
        <v>38048</v>
      </c>
      <c r="B6312" s="102" t="e">
        <f>NA()</f>
        <v>#N/A</v>
      </c>
    </row>
    <row r="6313" spans="1:2">
      <c r="A6313" s="103">
        <v>38049</v>
      </c>
      <c r="B6313" s="102" t="e">
        <f>NA()</f>
        <v>#N/A</v>
      </c>
    </row>
    <row r="6314" spans="1:2">
      <c r="A6314" s="103">
        <v>38050</v>
      </c>
      <c r="B6314" s="102" t="e">
        <f>NA()</f>
        <v>#N/A</v>
      </c>
    </row>
    <row r="6315" spans="1:2">
      <c r="A6315" s="103">
        <v>38051</v>
      </c>
      <c r="B6315" s="102" t="e">
        <f>NA()</f>
        <v>#N/A</v>
      </c>
    </row>
    <row r="6316" spans="1:2">
      <c r="A6316" s="103">
        <v>38054</v>
      </c>
      <c r="B6316" s="102" t="e">
        <f>NA()</f>
        <v>#N/A</v>
      </c>
    </row>
    <row r="6317" spans="1:2">
      <c r="A6317" s="103">
        <v>38055</v>
      </c>
      <c r="B6317" s="102" t="e">
        <f>NA()</f>
        <v>#N/A</v>
      </c>
    </row>
    <row r="6318" spans="1:2">
      <c r="A6318" s="103">
        <v>38056</v>
      </c>
      <c r="B6318" s="102" t="e">
        <f>NA()</f>
        <v>#N/A</v>
      </c>
    </row>
    <row r="6319" spans="1:2">
      <c r="A6319" s="103">
        <v>38057</v>
      </c>
      <c r="B6319" s="102" t="e">
        <f>NA()</f>
        <v>#N/A</v>
      </c>
    </row>
    <row r="6320" spans="1:2">
      <c r="A6320" s="103">
        <v>38058</v>
      </c>
      <c r="B6320" s="102" t="e">
        <f>NA()</f>
        <v>#N/A</v>
      </c>
    </row>
    <row r="6321" spans="1:2">
      <c r="A6321" s="103">
        <v>38061</v>
      </c>
      <c r="B6321" s="102" t="e">
        <f>NA()</f>
        <v>#N/A</v>
      </c>
    </row>
    <row r="6322" spans="1:2">
      <c r="A6322" s="103">
        <v>38062</v>
      </c>
      <c r="B6322" s="102" t="e">
        <f>NA()</f>
        <v>#N/A</v>
      </c>
    </row>
    <row r="6323" spans="1:2">
      <c r="A6323" s="103">
        <v>38063</v>
      </c>
      <c r="B6323" s="102" t="e">
        <f>NA()</f>
        <v>#N/A</v>
      </c>
    </row>
    <row r="6324" spans="1:2">
      <c r="A6324" s="103">
        <v>38064</v>
      </c>
      <c r="B6324" s="102" t="e">
        <f>NA()</f>
        <v>#N/A</v>
      </c>
    </row>
    <row r="6325" spans="1:2">
      <c r="A6325" s="103">
        <v>38065</v>
      </c>
      <c r="B6325" s="102" t="e">
        <f>NA()</f>
        <v>#N/A</v>
      </c>
    </row>
    <row r="6326" spans="1:2">
      <c r="A6326" s="103">
        <v>38068</v>
      </c>
      <c r="B6326" s="102" t="e">
        <f>NA()</f>
        <v>#N/A</v>
      </c>
    </row>
    <row r="6327" spans="1:2">
      <c r="A6327" s="103">
        <v>38069</v>
      </c>
      <c r="B6327" s="102" t="e">
        <f>NA()</f>
        <v>#N/A</v>
      </c>
    </row>
    <row r="6328" spans="1:2">
      <c r="A6328" s="103">
        <v>38070</v>
      </c>
      <c r="B6328" s="102" t="e">
        <f>NA()</f>
        <v>#N/A</v>
      </c>
    </row>
    <row r="6329" spans="1:2">
      <c r="A6329" s="103">
        <v>38071</v>
      </c>
      <c r="B6329" s="102" t="e">
        <f>NA()</f>
        <v>#N/A</v>
      </c>
    </row>
    <row r="6330" spans="1:2">
      <c r="A6330" s="103">
        <v>38072</v>
      </c>
      <c r="B6330" s="102" t="e">
        <f>NA()</f>
        <v>#N/A</v>
      </c>
    </row>
    <row r="6331" spans="1:2">
      <c r="A6331" s="103">
        <v>38075</v>
      </c>
      <c r="B6331" s="102" t="e">
        <f>NA()</f>
        <v>#N/A</v>
      </c>
    </row>
    <row r="6332" spans="1:2">
      <c r="A6332" s="103">
        <v>38076</v>
      </c>
      <c r="B6332" s="102" t="e">
        <f>NA()</f>
        <v>#N/A</v>
      </c>
    </row>
    <row r="6333" spans="1:2">
      <c r="A6333" s="103">
        <v>38077</v>
      </c>
      <c r="B6333" s="102" t="e">
        <f>NA()</f>
        <v>#N/A</v>
      </c>
    </row>
    <row r="6334" spans="1:2">
      <c r="A6334" s="103">
        <v>38078</v>
      </c>
      <c r="B6334" s="102" t="e">
        <f>NA()</f>
        <v>#N/A</v>
      </c>
    </row>
    <row r="6335" spans="1:2">
      <c r="A6335" s="103">
        <v>38079</v>
      </c>
      <c r="B6335" s="102" t="e">
        <f>NA()</f>
        <v>#N/A</v>
      </c>
    </row>
    <row r="6336" spans="1:2">
      <c r="A6336" s="103">
        <v>38082</v>
      </c>
      <c r="B6336" s="102" t="e">
        <f>NA()</f>
        <v>#N/A</v>
      </c>
    </row>
    <row r="6337" spans="1:2">
      <c r="A6337" s="103">
        <v>38083</v>
      </c>
      <c r="B6337" s="102" t="e">
        <f>NA()</f>
        <v>#N/A</v>
      </c>
    </row>
    <row r="6338" spans="1:2">
      <c r="A6338" s="103">
        <v>38084</v>
      </c>
      <c r="B6338" s="102" t="e">
        <f>NA()</f>
        <v>#N/A</v>
      </c>
    </row>
    <row r="6339" spans="1:2">
      <c r="A6339" s="103">
        <v>38085</v>
      </c>
      <c r="B6339" s="102" t="e">
        <f>NA()</f>
        <v>#N/A</v>
      </c>
    </row>
    <row r="6340" spans="1:2">
      <c r="A6340" s="103">
        <v>38086</v>
      </c>
      <c r="B6340" s="102" t="e">
        <f>NA()</f>
        <v>#N/A</v>
      </c>
    </row>
    <row r="6341" spans="1:2">
      <c r="A6341" s="103">
        <v>38089</v>
      </c>
      <c r="B6341" s="102" t="e">
        <f>NA()</f>
        <v>#N/A</v>
      </c>
    </row>
    <row r="6342" spans="1:2">
      <c r="A6342" s="103">
        <v>38090</v>
      </c>
      <c r="B6342" s="102" t="e">
        <f>NA()</f>
        <v>#N/A</v>
      </c>
    </row>
    <row r="6343" spans="1:2">
      <c r="A6343" s="103">
        <v>38091</v>
      </c>
      <c r="B6343" s="102" t="e">
        <f>NA()</f>
        <v>#N/A</v>
      </c>
    </row>
    <row r="6344" spans="1:2">
      <c r="A6344" s="103">
        <v>38092</v>
      </c>
      <c r="B6344" s="102" t="e">
        <f>NA()</f>
        <v>#N/A</v>
      </c>
    </row>
    <row r="6345" spans="1:2">
      <c r="A6345" s="103">
        <v>38093</v>
      </c>
      <c r="B6345" s="102" t="e">
        <f>NA()</f>
        <v>#N/A</v>
      </c>
    </row>
    <row r="6346" spans="1:2">
      <c r="A6346" s="103">
        <v>38096</v>
      </c>
      <c r="B6346" s="102" t="e">
        <f>NA()</f>
        <v>#N/A</v>
      </c>
    </row>
    <row r="6347" spans="1:2">
      <c r="A6347" s="103">
        <v>38097</v>
      </c>
      <c r="B6347" s="102" t="e">
        <f>NA()</f>
        <v>#N/A</v>
      </c>
    </row>
    <row r="6348" spans="1:2">
      <c r="A6348" s="103">
        <v>38098</v>
      </c>
      <c r="B6348" s="102" t="e">
        <f>NA()</f>
        <v>#N/A</v>
      </c>
    </row>
    <row r="6349" spans="1:2">
      <c r="A6349" s="103">
        <v>38099</v>
      </c>
      <c r="B6349" s="102" t="e">
        <f>NA()</f>
        <v>#N/A</v>
      </c>
    </row>
    <row r="6350" spans="1:2">
      <c r="A6350" s="103">
        <v>38100</v>
      </c>
      <c r="B6350" s="102" t="e">
        <f>NA()</f>
        <v>#N/A</v>
      </c>
    </row>
    <row r="6351" spans="1:2">
      <c r="A6351" s="103">
        <v>38103</v>
      </c>
      <c r="B6351" s="102" t="e">
        <f>NA()</f>
        <v>#N/A</v>
      </c>
    </row>
    <row r="6352" spans="1:2">
      <c r="A6352" s="103">
        <v>38104</v>
      </c>
      <c r="B6352" s="102" t="e">
        <f>NA()</f>
        <v>#N/A</v>
      </c>
    </row>
    <row r="6353" spans="1:2">
      <c r="A6353" s="103">
        <v>38105</v>
      </c>
      <c r="B6353" s="102" t="e">
        <f>NA()</f>
        <v>#N/A</v>
      </c>
    </row>
    <row r="6354" spans="1:2">
      <c r="A6354" s="103">
        <v>38106</v>
      </c>
      <c r="B6354" s="102" t="e">
        <f>NA()</f>
        <v>#N/A</v>
      </c>
    </row>
    <row r="6355" spans="1:2">
      <c r="A6355" s="103">
        <v>38107</v>
      </c>
      <c r="B6355" s="102" t="e">
        <f>NA()</f>
        <v>#N/A</v>
      </c>
    </row>
    <row r="6356" spans="1:2">
      <c r="A6356" s="103">
        <v>38110</v>
      </c>
      <c r="B6356" s="102" t="e">
        <f>NA()</f>
        <v>#N/A</v>
      </c>
    </row>
    <row r="6357" spans="1:2">
      <c r="A6357" s="103">
        <v>38111</v>
      </c>
      <c r="B6357" s="102" t="e">
        <f>NA()</f>
        <v>#N/A</v>
      </c>
    </row>
    <row r="6358" spans="1:2">
      <c r="A6358" s="103">
        <v>38112</v>
      </c>
      <c r="B6358" s="102" t="e">
        <f>NA()</f>
        <v>#N/A</v>
      </c>
    </row>
    <row r="6359" spans="1:2">
      <c r="A6359" s="103">
        <v>38113</v>
      </c>
      <c r="B6359" s="102" t="e">
        <f>NA()</f>
        <v>#N/A</v>
      </c>
    </row>
    <row r="6360" spans="1:2">
      <c r="A6360" s="103">
        <v>38114</v>
      </c>
      <c r="B6360" s="102" t="e">
        <f>NA()</f>
        <v>#N/A</v>
      </c>
    </row>
    <row r="6361" spans="1:2">
      <c r="A6361" s="103">
        <v>38117</v>
      </c>
      <c r="B6361" s="102" t="e">
        <f>NA()</f>
        <v>#N/A</v>
      </c>
    </row>
    <row r="6362" spans="1:2">
      <c r="A6362" s="103">
        <v>38118</v>
      </c>
      <c r="B6362" s="102" t="e">
        <f>NA()</f>
        <v>#N/A</v>
      </c>
    </row>
    <row r="6363" spans="1:2">
      <c r="A6363" s="103">
        <v>38119</v>
      </c>
      <c r="B6363" s="102" t="e">
        <f>NA()</f>
        <v>#N/A</v>
      </c>
    </row>
    <row r="6364" spans="1:2">
      <c r="A6364" s="103">
        <v>38120</v>
      </c>
      <c r="B6364" s="102" t="e">
        <f>NA()</f>
        <v>#N/A</v>
      </c>
    </row>
    <row r="6365" spans="1:2">
      <c r="A6365" s="103">
        <v>38121</v>
      </c>
      <c r="B6365" s="102" t="e">
        <f>NA()</f>
        <v>#N/A</v>
      </c>
    </row>
    <row r="6366" spans="1:2">
      <c r="A6366" s="103">
        <v>38124</v>
      </c>
      <c r="B6366" s="102" t="e">
        <f>NA()</f>
        <v>#N/A</v>
      </c>
    </row>
    <row r="6367" spans="1:2">
      <c r="A6367" s="103">
        <v>38125</v>
      </c>
      <c r="B6367" s="102" t="e">
        <f>NA()</f>
        <v>#N/A</v>
      </c>
    </row>
    <row r="6368" spans="1:2">
      <c r="A6368" s="103">
        <v>38126</v>
      </c>
      <c r="B6368" s="102" t="e">
        <f>NA()</f>
        <v>#N/A</v>
      </c>
    </row>
    <row r="6369" spans="1:2">
      <c r="A6369" s="103">
        <v>38127</v>
      </c>
      <c r="B6369" s="102" t="e">
        <f>NA()</f>
        <v>#N/A</v>
      </c>
    </row>
    <row r="6370" spans="1:2">
      <c r="A6370" s="103">
        <v>38128</v>
      </c>
      <c r="B6370" s="102" t="e">
        <f>NA()</f>
        <v>#N/A</v>
      </c>
    </row>
    <row r="6371" spans="1:2">
      <c r="A6371" s="103">
        <v>38131</v>
      </c>
      <c r="B6371" s="102" t="e">
        <f>NA()</f>
        <v>#N/A</v>
      </c>
    </row>
    <row r="6372" spans="1:2">
      <c r="A6372" s="103">
        <v>38132</v>
      </c>
      <c r="B6372" s="102" t="e">
        <f>NA()</f>
        <v>#N/A</v>
      </c>
    </row>
    <row r="6373" spans="1:2">
      <c r="A6373" s="103">
        <v>38133</v>
      </c>
      <c r="B6373" s="102" t="e">
        <f>NA()</f>
        <v>#N/A</v>
      </c>
    </row>
    <row r="6374" spans="1:2">
      <c r="A6374" s="103">
        <v>38134</v>
      </c>
      <c r="B6374" s="102" t="e">
        <f>NA()</f>
        <v>#N/A</v>
      </c>
    </row>
    <row r="6375" spans="1:2">
      <c r="A6375" s="103">
        <v>38135</v>
      </c>
      <c r="B6375" s="102" t="e">
        <f>NA()</f>
        <v>#N/A</v>
      </c>
    </row>
    <row r="6376" spans="1:2">
      <c r="A6376" s="103">
        <v>38138</v>
      </c>
      <c r="B6376" s="102" t="e">
        <f>NA()</f>
        <v>#N/A</v>
      </c>
    </row>
    <row r="6377" spans="1:2">
      <c r="A6377" s="103">
        <v>38139</v>
      </c>
      <c r="B6377" s="102" t="e">
        <f>NA()</f>
        <v>#N/A</v>
      </c>
    </row>
    <row r="6378" spans="1:2">
      <c r="A6378" s="103">
        <v>38140</v>
      </c>
      <c r="B6378" s="102" t="e">
        <f>NA()</f>
        <v>#N/A</v>
      </c>
    </row>
    <row r="6379" spans="1:2">
      <c r="A6379" s="103">
        <v>38141</v>
      </c>
      <c r="B6379" s="102" t="e">
        <f>NA()</f>
        <v>#N/A</v>
      </c>
    </row>
    <row r="6380" spans="1:2">
      <c r="A6380" s="103">
        <v>38142</v>
      </c>
      <c r="B6380" s="102" t="e">
        <f>NA()</f>
        <v>#N/A</v>
      </c>
    </row>
    <row r="6381" spans="1:2">
      <c r="A6381" s="103">
        <v>38145</v>
      </c>
      <c r="B6381" s="102" t="e">
        <f>NA()</f>
        <v>#N/A</v>
      </c>
    </row>
    <row r="6382" spans="1:2">
      <c r="A6382" s="103">
        <v>38146</v>
      </c>
      <c r="B6382" s="102" t="e">
        <f>NA()</f>
        <v>#N/A</v>
      </c>
    </row>
    <row r="6383" spans="1:2">
      <c r="A6383" s="103">
        <v>38147</v>
      </c>
      <c r="B6383" s="102" t="e">
        <f>NA()</f>
        <v>#N/A</v>
      </c>
    </row>
    <row r="6384" spans="1:2">
      <c r="A6384" s="103">
        <v>38148</v>
      </c>
      <c r="B6384" s="102" t="e">
        <f>NA()</f>
        <v>#N/A</v>
      </c>
    </row>
    <row r="6385" spans="1:2">
      <c r="A6385" s="103">
        <v>38149</v>
      </c>
      <c r="B6385" s="102" t="e">
        <f>NA()</f>
        <v>#N/A</v>
      </c>
    </row>
    <row r="6386" spans="1:2">
      <c r="A6386" s="103">
        <v>38152</v>
      </c>
      <c r="B6386" s="102" t="e">
        <f>NA()</f>
        <v>#N/A</v>
      </c>
    </row>
    <row r="6387" spans="1:2">
      <c r="A6387" s="103">
        <v>38153</v>
      </c>
      <c r="B6387" s="102" t="e">
        <f>NA()</f>
        <v>#N/A</v>
      </c>
    </row>
    <row r="6388" spans="1:2">
      <c r="A6388" s="103">
        <v>38154</v>
      </c>
      <c r="B6388" s="102" t="e">
        <f>NA()</f>
        <v>#N/A</v>
      </c>
    </row>
    <row r="6389" spans="1:2">
      <c r="A6389" s="103">
        <v>38155</v>
      </c>
      <c r="B6389" s="102" t="e">
        <f>NA()</f>
        <v>#N/A</v>
      </c>
    </row>
    <row r="6390" spans="1:2">
      <c r="A6390" s="103">
        <v>38156</v>
      </c>
      <c r="B6390" s="102" t="e">
        <f>NA()</f>
        <v>#N/A</v>
      </c>
    </row>
    <row r="6391" spans="1:2">
      <c r="A6391" s="103">
        <v>38159</v>
      </c>
      <c r="B6391" s="102" t="e">
        <f>NA()</f>
        <v>#N/A</v>
      </c>
    </row>
    <row r="6392" spans="1:2">
      <c r="A6392" s="103">
        <v>38160</v>
      </c>
      <c r="B6392" s="102" t="e">
        <f>NA()</f>
        <v>#N/A</v>
      </c>
    </row>
    <row r="6393" spans="1:2">
      <c r="A6393" s="103">
        <v>38161</v>
      </c>
      <c r="B6393" s="102" t="e">
        <f>NA()</f>
        <v>#N/A</v>
      </c>
    </row>
    <row r="6394" spans="1:2">
      <c r="A6394" s="103">
        <v>38162</v>
      </c>
      <c r="B6394" s="102" t="e">
        <f>NA()</f>
        <v>#N/A</v>
      </c>
    </row>
    <row r="6395" spans="1:2">
      <c r="A6395" s="103">
        <v>38163</v>
      </c>
      <c r="B6395" s="102" t="e">
        <f>NA()</f>
        <v>#N/A</v>
      </c>
    </row>
    <row r="6396" spans="1:2">
      <c r="A6396" s="103">
        <v>38166</v>
      </c>
      <c r="B6396" s="102" t="e">
        <f>NA()</f>
        <v>#N/A</v>
      </c>
    </row>
    <row r="6397" spans="1:2">
      <c r="A6397" s="103">
        <v>38167</v>
      </c>
      <c r="B6397" s="102" t="e">
        <f>NA()</f>
        <v>#N/A</v>
      </c>
    </row>
    <row r="6398" spans="1:2">
      <c r="A6398" s="103">
        <v>38168</v>
      </c>
      <c r="B6398" s="102" t="e">
        <f>NA()</f>
        <v>#N/A</v>
      </c>
    </row>
    <row r="6399" spans="1:2">
      <c r="A6399" s="103">
        <v>38169</v>
      </c>
      <c r="B6399" s="102" t="e">
        <f>NA()</f>
        <v>#N/A</v>
      </c>
    </row>
    <row r="6400" spans="1:2">
      <c r="A6400" s="103">
        <v>38170</v>
      </c>
      <c r="B6400" s="102" t="e">
        <f>NA()</f>
        <v>#N/A</v>
      </c>
    </row>
    <row r="6401" spans="1:2">
      <c r="A6401" s="103">
        <v>38173</v>
      </c>
      <c r="B6401" s="102" t="e">
        <f>NA()</f>
        <v>#N/A</v>
      </c>
    </row>
    <row r="6402" spans="1:2">
      <c r="A6402" s="103">
        <v>38174</v>
      </c>
      <c r="B6402" s="102" t="e">
        <f>NA()</f>
        <v>#N/A</v>
      </c>
    </row>
    <row r="6403" spans="1:2">
      <c r="A6403" s="103">
        <v>38175</v>
      </c>
      <c r="B6403" s="102" t="e">
        <f>NA()</f>
        <v>#N/A</v>
      </c>
    </row>
    <row r="6404" spans="1:2">
      <c r="A6404" s="103">
        <v>38176</v>
      </c>
      <c r="B6404" s="102" t="e">
        <f>NA()</f>
        <v>#N/A</v>
      </c>
    </row>
    <row r="6405" spans="1:2">
      <c r="A6405" s="103">
        <v>38177</v>
      </c>
      <c r="B6405" s="102" t="e">
        <f>NA()</f>
        <v>#N/A</v>
      </c>
    </row>
    <row r="6406" spans="1:2">
      <c r="A6406" s="103">
        <v>38180</v>
      </c>
      <c r="B6406" s="102" t="e">
        <f>NA()</f>
        <v>#N/A</v>
      </c>
    </row>
    <row r="6407" spans="1:2">
      <c r="A6407" s="103">
        <v>38181</v>
      </c>
      <c r="B6407" s="102" t="e">
        <f>NA()</f>
        <v>#N/A</v>
      </c>
    </row>
    <row r="6408" spans="1:2">
      <c r="A6408" s="103">
        <v>38182</v>
      </c>
      <c r="B6408" s="102" t="e">
        <f>NA()</f>
        <v>#N/A</v>
      </c>
    </row>
    <row r="6409" spans="1:2">
      <c r="A6409" s="103">
        <v>38183</v>
      </c>
      <c r="B6409" s="102" t="e">
        <f>NA()</f>
        <v>#N/A</v>
      </c>
    </row>
    <row r="6410" spans="1:2">
      <c r="A6410" s="103">
        <v>38184</v>
      </c>
      <c r="B6410" s="102" t="e">
        <f>NA()</f>
        <v>#N/A</v>
      </c>
    </row>
    <row r="6411" spans="1:2">
      <c r="A6411" s="103">
        <v>38187</v>
      </c>
      <c r="B6411" s="102" t="e">
        <f>NA()</f>
        <v>#N/A</v>
      </c>
    </row>
    <row r="6412" spans="1:2">
      <c r="A6412" s="103">
        <v>38188</v>
      </c>
      <c r="B6412" s="102" t="e">
        <f>NA()</f>
        <v>#N/A</v>
      </c>
    </row>
    <row r="6413" spans="1:2">
      <c r="A6413" s="103">
        <v>38189</v>
      </c>
      <c r="B6413" s="102" t="e">
        <f>NA()</f>
        <v>#N/A</v>
      </c>
    </row>
    <row r="6414" spans="1:2">
      <c r="A6414" s="103">
        <v>38190</v>
      </c>
      <c r="B6414" s="102" t="e">
        <f>NA()</f>
        <v>#N/A</v>
      </c>
    </row>
    <row r="6415" spans="1:2">
      <c r="A6415" s="103">
        <v>38191</v>
      </c>
      <c r="B6415" s="102" t="e">
        <f>NA()</f>
        <v>#N/A</v>
      </c>
    </row>
    <row r="6416" spans="1:2">
      <c r="A6416" s="103">
        <v>38194</v>
      </c>
      <c r="B6416" s="102" t="e">
        <f>NA()</f>
        <v>#N/A</v>
      </c>
    </row>
    <row r="6417" spans="1:2">
      <c r="A6417" s="103">
        <v>38195</v>
      </c>
      <c r="B6417" s="102" t="e">
        <f>NA()</f>
        <v>#N/A</v>
      </c>
    </row>
    <row r="6418" spans="1:2">
      <c r="A6418" s="103">
        <v>38196</v>
      </c>
      <c r="B6418" s="102" t="e">
        <f>NA()</f>
        <v>#N/A</v>
      </c>
    </row>
    <row r="6419" spans="1:2">
      <c r="A6419" s="103">
        <v>38197</v>
      </c>
      <c r="B6419" s="102" t="e">
        <f>NA()</f>
        <v>#N/A</v>
      </c>
    </row>
    <row r="6420" spans="1:2">
      <c r="A6420" s="103">
        <v>38198</v>
      </c>
      <c r="B6420" s="102" t="e">
        <f>NA()</f>
        <v>#N/A</v>
      </c>
    </row>
    <row r="6421" spans="1:2">
      <c r="A6421" s="103">
        <v>38201</v>
      </c>
      <c r="B6421" s="102" t="e">
        <f>NA()</f>
        <v>#N/A</v>
      </c>
    </row>
    <row r="6422" spans="1:2">
      <c r="A6422" s="103">
        <v>38202</v>
      </c>
      <c r="B6422" s="102" t="e">
        <f>NA()</f>
        <v>#N/A</v>
      </c>
    </row>
    <row r="6423" spans="1:2">
      <c r="A6423" s="103">
        <v>38203</v>
      </c>
      <c r="B6423" s="102" t="e">
        <f>NA()</f>
        <v>#N/A</v>
      </c>
    </row>
    <row r="6424" spans="1:2">
      <c r="A6424" s="103">
        <v>38204</v>
      </c>
      <c r="B6424" s="102" t="e">
        <f>NA()</f>
        <v>#N/A</v>
      </c>
    </row>
    <row r="6425" spans="1:2">
      <c r="A6425" s="103">
        <v>38205</v>
      </c>
      <c r="B6425" s="102" t="e">
        <f>NA()</f>
        <v>#N/A</v>
      </c>
    </row>
    <row r="6426" spans="1:2">
      <c r="A6426" s="103">
        <v>38208</v>
      </c>
      <c r="B6426" s="102" t="e">
        <f>NA()</f>
        <v>#N/A</v>
      </c>
    </row>
    <row r="6427" spans="1:2">
      <c r="A6427" s="103">
        <v>38209</v>
      </c>
      <c r="B6427" s="102" t="e">
        <f>NA()</f>
        <v>#N/A</v>
      </c>
    </row>
    <row r="6428" spans="1:2">
      <c r="A6428" s="103">
        <v>38210</v>
      </c>
      <c r="B6428" s="102" t="e">
        <f>NA()</f>
        <v>#N/A</v>
      </c>
    </row>
    <row r="6429" spans="1:2">
      <c r="A6429" s="103">
        <v>38211</v>
      </c>
      <c r="B6429" s="102" t="e">
        <f>NA()</f>
        <v>#N/A</v>
      </c>
    </row>
    <row r="6430" spans="1:2">
      <c r="A6430" s="103">
        <v>38212</v>
      </c>
      <c r="B6430" s="102" t="e">
        <f>NA()</f>
        <v>#N/A</v>
      </c>
    </row>
    <row r="6431" spans="1:2">
      <c r="A6431" s="103">
        <v>38215</v>
      </c>
      <c r="B6431" s="102" t="e">
        <f>NA()</f>
        <v>#N/A</v>
      </c>
    </row>
    <row r="6432" spans="1:2">
      <c r="A6432" s="103">
        <v>38216</v>
      </c>
      <c r="B6432" s="102" t="e">
        <f>NA()</f>
        <v>#N/A</v>
      </c>
    </row>
    <row r="6433" spans="1:2">
      <c r="A6433" s="103">
        <v>38217</v>
      </c>
      <c r="B6433" s="102" t="e">
        <f>NA()</f>
        <v>#N/A</v>
      </c>
    </row>
    <row r="6434" spans="1:2">
      <c r="A6434" s="103">
        <v>38218</v>
      </c>
      <c r="B6434" s="102" t="e">
        <f>NA()</f>
        <v>#N/A</v>
      </c>
    </row>
    <row r="6435" spans="1:2">
      <c r="A6435" s="103">
        <v>38219</v>
      </c>
      <c r="B6435" s="102" t="e">
        <f>NA()</f>
        <v>#N/A</v>
      </c>
    </row>
    <row r="6436" spans="1:2">
      <c r="A6436" s="103">
        <v>38222</v>
      </c>
      <c r="B6436" s="102" t="e">
        <f>NA()</f>
        <v>#N/A</v>
      </c>
    </row>
    <row r="6437" spans="1:2">
      <c r="A6437" s="103">
        <v>38223</v>
      </c>
      <c r="B6437" s="102" t="e">
        <f>NA()</f>
        <v>#N/A</v>
      </c>
    </row>
    <row r="6438" spans="1:2">
      <c r="A6438" s="103">
        <v>38224</v>
      </c>
      <c r="B6438" s="102" t="e">
        <f>NA()</f>
        <v>#N/A</v>
      </c>
    </row>
    <row r="6439" spans="1:2">
      <c r="A6439" s="103">
        <v>38225</v>
      </c>
      <c r="B6439" s="102" t="e">
        <f>NA()</f>
        <v>#N/A</v>
      </c>
    </row>
    <row r="6440" spans="1:2">
      <c r="A6440" s="103">
        <v>38226</v>
      </c>
      <c r="B6440" s="102" t="e">
        <f>NA()</f>
        <v>#N/A</v>
      </c>
    </row>
    <row r="6441" spans="1:2">
      <c r="A6441" s="103">
        <v>38229</v>
      </c>
      <c r="B6441" s="102" t="e">
        <f>NA()</f>
        <v>#N/A</v>
      </c>
    </row>
    <row r="6442" spans="1:2">
      <c r="A6442" s="103">
        <v>38230</v>
      </c>
      <c r="B6442" s="102" t="e">
        <f>NA()</f>
        <v>#N/A</v>
      </c>
    </row>
    <row r="6443" spans="1:2">
      <c r="A6443" s="103">
        <v>38231</v>
      </c>
      <c r="B6443" s="102" t="e">
        <f>NA()</f>
        <v>#N/A</v>
      </c>
    </row>
    <row r="6444" spans="1:2">
      <c r="A6444" s="103">
        <v>38232</v>
      </c>
      <c r="B6444" s="102" t="e">
        <f>NA()</f>
        <v>#N/A</v>
      </c>
    </row>
    <row r="6445" spans="1:2">
      <c r="A6445" s="103">
        <v>38233</v>
      </c>
      <c r="B6445" s="102" t="e">
        <f>NA()</f>
        <v>#N/A</v>
      </c>
    </row>
    <row r="6446" spans="1:2">
      <c r="A6446" s="103">
        <v>38236</v>
      </c>
      <c r="B6446" s="102" t="e">
        <f>NA()</f>
        <v>#N/A</v>
      </c>
    </row>
    <row r="6447" spans="1:2">
      <c r="A6447" s="103">
        <v>38237</v>
      </c>
      <c r="B6447" s="102" t="e">
        <f>NA()</f>
        <v>#N/A</v>
      </c>
    </row>
    <row r="6448" spans="1:2">
      <c r="A6448" s="103">
        <v>38238</v>
      </c>
      <c r="B6448" s="102" t="e">
        <f>NA()</f>
        <v>#N/A</v>
      </c>
    </row>
    <row r="6449" spans="1:2">
      <c r="A6449" s="103">
        <v>38239</v>
      </c>
      <c r="B6449" s="102" t="e">
        <f>NA()</f>
        <v>#N/A</v>
      </c>
    </row>
    <row r="6450" spans="1:2">
      <c r="A6450" s="103">
        <v>38240</v>
      </c>
      <c r="B6450" s="102" t="e">
        <f>NA()</f>
        <v>#N/A</v>
      </c>
    </row>
    <row r="6451" spans="1:2">
      <c r="A6451" s="103">
        <v>38243</v>
      </c>
      <c r="B6451" s="102" t="e">
        <f>NA()</f>
        <v>#N/A</v>
      </c>
    </row>
    <row r="6452" spans="1:2">
      <c r="A6452" s="103">
        <v>38244</v>
      </c>
      <c r="B6452" s="102" t="e">
        <f>NA()</f>
        <v>#N/A</v>
      </c>
    </row>
    <row r="6453" spans="1:2">
      <c r="A6453" s="103">
        <v>38245</v>
      </c>
      <c r="B6453" s="102" t="e">
        <f>NA()</f>
        <v>#N/A</v>
      </c>
    </row>
    <row r="6454" spans="1:2">
      <c r="A6454" s="103">
        <v>38246</v>
      </c>
      <c r="B6454" s="102" t="e">
        <f>NA()</f>
        <v>#N/A</v>
      </c>
    </row>
    <row r="6455" spans="1:2">
      <c r="A6455" s="103">
        <v>38247</v>
      </c>
      <c r="B6455" s="102" t="e">
        <f>NA()</f>
        <v>#N/A</v>
      </c>
    </row>
    <row r="6456" spans="1:2">
      <c r="A6456" s="103">
        <v>38250</v>
      </c>
      <c r="B6456" s="102" t="e">
        <f>NA()</f>
        <v>#N/A</v>
      </c>
    </row>
    <row r="6457" spans="1:2">
      <c r="A6457" s="103">
        <v>38251</v>
      </c>
      <c r="B6457" s="102" t="e">
        <f>NA()</f>
        <v>#N/A</v>
      </c>
    </row>
    <row r="6458" spans="1:2">
      <c r="A6458" s="103">
        <v>38252</v>
      </c>
      <c r="B6458" s="102" t="e">
        <f>NA()</f>
        <v>#N/A</v>
      </c>
    </row>
    <row r="6459" spans="1:2">
      <c r="A6459" s="103">
        <v>38253</v>
      </c>
      <c r="B6459" s="102" t="e">
        <f>NA()</f>
        <v>#N/A</v>
      </c>
    </row>
    <row r="6460" spans="1:2">
      <c r="A6460" s="103">
        <v>38254</v>
      </c>
      <c r="B6460" s="102" t="e">
        <f>NA()</f>
        <v>#N/A</v>
      </c>
    </row>
    <row r="6461" spans="1:2">
      <c r="A6461" s="103">
        <v>38257</v>
      </c>
      <c r="B6461" s="102" t="e">
        <f>NA()</f>
        <v>#N/A</v>
      </c>
    </row>
    <row r="6462" spans="1:2">
      <c r="A6462" s="103">
        <v>38258</v>
      </c>
      <c r="B6462" s="102" t="e">
        <f>NA()</f>
        <v>#N/A</v>
      </c>
    </row>
    <row r="6463" spans="1:2">
      <c r="A6463" s="103">
        <v>38259</v>
      </c>
      <c r="B6463" s="102" t="e">
        <f>NA()</f>
        <v>#N/A</v>
      </c>
    </row>
    <row r="6464" spans="1:2">
      <c r="A6464" s="103">
        <v>38260</v>
      </c>
      <c r="B6464" s="102" t="e">
        <f>NA()</f>
        <v>#N/A</v>
      </c>
    </row>
    <row r="6465" spans="1:2">
      <c r="A6465" s="103">
        <v>38261</v>
      </c>
      <c r="B6465" s="102" t="e">
        <f>NA()</f>
        <v>#N/A</v>
      </c>
    </row>
    <row r="6466" spans="1:2">
      <c r="A6466" s="103">
        <v>38264</v>
      </c>
      <c r="B6466" s="102" t="e">
        <f>NA()</f>
        <v>#N/A</v>
      </c>
    </row>
    <row r="6467" spans="1:2">
      <c r="A6467" s="103">
        <v>38265</v>
      </c>
      <c r="B6467" s="102" t="e">
        <f>NA()</f>
        <v>#N/A</v>
      </c>
    </row>
    <row r="6468" spans="1:2">
      <c r="A6468" s="103">
        <v>38266</v>
      </c>
      <c r="B6468" s="102" t="e">
        <f>NA()</f>
        <v>#N/A</v>
      </c>
    </row>
    <row r="6469" spans="1:2">
      <c r="A6469" s="103">
        <v>38267</v>
      </c>
      <c r="B6469" s="102" t="e">
        <f>NA()</f>
        <v>#N/A</v>
      </c>
    </row>
    <row r="6470" spans="1:2">
      <c r="A6470" s="103">
        <v>38268</v>
      </c>
      <c r="B6470" s="102" t="e">
        <f>NA()</f>
        <v>#N/A</v>
      </c>
    </row>
    <row r="6471" spans="1:2">
      <c r="A6471" s="103">
        <v>38271</v>
      </c>
      <c r="B6471" s="102" t="e">
        <f>NA()</f>
        <v>#N/A</v>
      </c>
    </row>
    <row r="6472" spans="1:2">
      <c r="A6472" s="103">
        <v>38272</v>
      </c>
      <c r="B6472" s="102" t="e">
        <f>NA()</f>
        <v>#N/A</v>
      </c>
    </row>
    <row r="6473" spans="1:2">
      <c r="A6473" s="103">
        <v>38273</v>
      </c>
      <c r="B6473" s="102" t="e">
        <f>NA()</f>
        <v>#N/A</v>
      </c>
    </row>
    <row r="6474" spans="1:2">
      <c r="A6474" s="103">
        <v>38274</v>
      </c>
      <c r="B6474" s="102" t="e">
        <f>NA()</f>
        <v>#N/A</v>
      </c>
    </row>
    <row r="6475" spans="1:2">
      <c r="A6475" s="103">
        <v>38275</v>
      </c>
      <c r="B6475" s="102" t="e">
        <f>NA()</f>
        <v>#N/A</v>
      </c>
    </row>
    <row r="6476" spans="1:2">
      <c r="A6476" s="103">
        <v>38278</v>
      </c>
      <c r="B6476" s="102" t="e">
        <f>NA()</f>
        <v>#N/A</v>
      </c>
    </row>
    <row r="6477" spans="1:2">
      <c r="A6477" s="103">
        <v>38279</v>
      </c>
      <c r="B6477" s="102" t="e">
        <f>NA()</f>
        <v>#N/A</v>
      </c>
    </row>
    <row r="6478" spans="1:2">
      <c r="A6478" s="103">
        <v>38280</v>
      </c>
      <c r="B6478" s="102" t="e">
        <f>NA()</f>
        <v>#N/A</v>
      </c>
    </row>
    <row r="6479" spans="1:2">
      <c r="A6479" s="103">
        <v>38281</v>
      </c>
      <c r="B6479" s="102" t="e">
        <f>NA()</f>
        <v>#N/A</v>
      </c>
    </row>
    <row r="6480" spans="1:2">
      <c r="A6480" s="103">
        <v>38282</v>
      </c>
      <c r="B6480" s="102" t="e">
        <f>NA()</f>
        <v>#N/A</v>
      </c>
    </row>
    <row r="6481" spans="1:2">
      <c r="A6481" s="103">
        <v>38285</v>
      </c>
      <c r="B6481" s="102" t="e">
        <f>NA()</f>
        <v>#N/A</v>
      </c>
    </row>
    <row r="6482" spans="1:2">
      <c r="A6482" s="103">
        <v>38286</v>
      </c>
      <c r="B6482" s="102" t="e">
        <f>NA()</f>
        <v>#N/A</v>
      </c>
    </row>
    <row r="6483" spans="1:2">
      <c r="A6483" s="103">
        <v>38287</v>
      </c>
      <c r="B6483" s="102" t="e">
        <f>NA()</f>
        <v>#N/A</v>
      </c>
    </row>
    <row r="6484" spans="1:2">
      <c r="A6484" s="103">
        <v>38288</v>
      </c>
      <c r="B6484" s="102" t="e">
        <f>NA()</f>
        <v>#N/A</v>
      </c>
    </row>
    <row r="6485" spans="1:2">
      <c r="A6485" s="103">
        <v>38289</v>
      </c>
      <c r="B6485" s="102" t="e">
        <f>NA()</f>
        <v>#N/A</v>
      </c>
    </row>
    <row r="6486" spans="1:2">
      <c r="A6486" s="103">
        <v>38292</v>
      </c>
      <c r="B6486" s="102" t="e">
        <f>NA()</f>
        <v>#N/A</v>
      </c>
    </row>
    <row r="6487" spans="1:2">
      <c r="A6487" s="103">
        <v>38293</v>
      </c>
      <c r="B6487" s="102" t="e">
        <f>NA()</f>
        <v>#N/A</v>
      </c>
    </row>
    <row r="6488" spans="1:2">
      <c r="A6488" s="103">
        <v>38294</v>
      </c>
      <c r="B6488" s="102" t="e">
        <f>NA()</f>
        <v>#N/A</v>
      </c>
    </row>
    <row r="6489" spans="1:2">
      <c r="A6489" s="103">
        <v>38295</v>
      </c>
      <c r="B6489" s="102" t="e">
        <f>NA()</f>
        <v>#N/A</v>
      </c>
    </row>
    <row r="6490" spans="1:2">
      <c r="A6490" s="103">
        <v>38296</v>
      </c>
      <c r="B6490" s="102" t="e">
        <f>NA()</f>
        <v>#N/A</v>
      </c>
    </row>
    <row r="6491" spans="1:2">
      <c r="A6491" s="103">
        <v>38299</v>
      </c>
      <c r="B6491" s="102" t="e">
        <f>NA()</f>
        <v>#N/A</v>
      </c>
    </row>
    <row r="6492" spans="1:2">
      <c r="A6492" s="103">
        <v>38300</v>
      </c>
      <c r="B6492" s="102" t="e">
        <f>NA()</f>
        <v>#N/A</v>
      </c>
    </row>
    <row r="6493" spans="1:2">
      <c r="A6493" s="103">
        <v>38301</v>
      </c>
      <c r="B6493" s="102" t="e">
        <f>NA()</f>
        <v>#N/A</v>
      </c>
    </row>
    <row r="6494" spans="1:2">
      <c r="A6494" s="103">
        <v>38302</v>
      </c>
      <c r="B6494" s="102" t="e">
        <f>NA()</f>
        <v>#N/A</v>
      </c>
    </row>
    <row r="6495" spans="1:2">
      <c r="A6495" s="103">
        <v>38303</v>
      </c>
      <c r="B6495" s="102" t="e">
        <f>NA()</f>
        <v>#N/A</v>
      </c>
    </row>
    <row r="6496" spans="1:2">
      <c r="A6496" s="103">
        <v>38306</v>
      </c>
      <c r="B6496" s="102" t="e">
        <f>NA()</f>
        <v>#N/A</v>
      </c>
    </row>
    <row r="6497" spans="1:2">
      <c r="A6497" s="103">
        <v>38307</v>
      </c>
      <c r="B6497" s="102" t="e">
        <f>NA()</f>
        <v>#N/A</v>
      </c>
    </row>
    <row r="6498" spans="1:2">
      <c r="A6498" s="103">
        <v>38308</v>
      </c>
      <c r="B6498" s="102" t="e">
        <f>NA()</f>
        <v>#N/A</v>
      </c>
    </row>
    <row r="6499" spans="1:2">
      <c r="A6499" s="103">
        <v>38309</v>
      </c>
      <c r="B6499" s="102" t="e">
        <f>NA()</f>
        <v>#N/A</v>
      </c>
    </row>
    <row r="6500" spans="1:2">
      <c r="A6500" s="103">
        <v>38310</v>
      </c>
      <c r="B6500" s="102" t="e">
        <f>NA()</f>
        <v>#N/A</v>
      </c>
    </row>
    <row r="6501" spans="1:2">
      <c r="A6501" s="103">
        <v>38313</v>
      </c>
      <c r="B6501" s="102" t="e">
        <f>NA()</f>
        <v>#N/A</v>
      </c>
    </row>
    <row r="6502" spans="1:2">
      <c r="A6502" s="103">
        <v>38314</v>
      </c>
      <c r="B6502" s="102" t="e">
        <f>NA()</f>
        <v>#N/A</v>
      </c>
    </row>
    <row r="6503" spans="1:2">
      <c r="A6503" s="103">
        <v>38315</v>
      </c>
      <c r="B6503" s="102" t="e">
        <f>NA()</f>
        <v>#N/A</v>
      </c>
    </row>
    <row r="6504" spans="1:2">
      <c r="A6504" s="103">
        <v>38316</v>
      </c>
      <c r="B6504" s="102" t="e">
        <f>NA()</f>
        <v>#N/A</v>
      </c>
    </row>
    <row r="6505" spans="1:2">
      <c r="A6505" s="103">
        <v>38317</v>
      </c>
      <c r="B6505" s="102" t="e">
        <f>NA()</f>
        <v>#N/A</v>
      </c>
    </row>
    <row r="6506" spans="1:2">
      <c r="A6506" s="103">
        <v>38320</v>
      </c>
      <c r="B6506" s="102" t="e">
        <f>NA()</f>
        <v>#N/A</v>
      </c>
    </row>
    <row r="6507" spans="1:2">
      <c r="A6507" s="103">
        <v>38321</v>
      </c>
      <c r="B6507" s="102" t="e">
        <f>NA()</f>
        <v>#N/A</v>
      </c>
    </row>
    <row r="6508" spans="1:2">
      <c r="A6508" s="103">
        <v>38322</v>
      </c>
      <c r="B6508" s="102" t="e">
        <f>NA()</f>
        <v>#N/A</v>
      </c>
    </row>
    <row r="6509" spans="1:2">
      <c r="A6509" s="103">
        <v>38323</v>
      </c>
      <c r="B6509" s="102" t="e">
        <f>NA()</f>
        <v>#N/A</v>
      </c>
    </row>
    <row r="6510" spans="1:2">
      <c r="A6510" s="103">
        <v>38324</v>
      </c>
      <c r="B6510" s="102" t="e">
        <f>NA()</f>
        <v>#N/A</v>
      </c>
    </row>
    <row r="6511" spans="1:2">
      <c r="A6511" s="103">
        <v>38327</v>
      </c>
      <c r="B6511" s="102" t="e">
        <f>NA()</f>
        <v>#N/A</v>
      </c>
    </row>
    <row r="6512" spans="1:2">
      <c r="A6512" s="103">
        <v>38328</v>
      </c>
      <c r="B6512" s="102" t="e">
        <f>NA()</f>
        <v>#N/A</v>
      </c>
    </row>
    <row r="6513" spans="1:2">
      <c r="A6513" s="103">
        <v>38329</v>
      </c>
      <c r="B6513" s="102" t="e">
        <f>NA()</f>
        <v>#N/A</v>
      </c>
    </row>
    <row r="6514" spans="1:2">
      <c r="A6514" s="103">
        <v>38330</v>
      </c>
      <c r="B6514" s="102" t="e">
        <f>NA()</f>
        <v>#N/A</v>
      </c>
    </row>
    <row r="6515" spans="1:2">
      <c r="A6515" s="103">
        <v>38331</v>
      </c>
      <c r="B6515" s="102" t="e">
        <f>NA()</f>
        <v>#N/A</v>
      </c>
    </row>
    <row r="6516" spans="1:2">
      <c r="A6516" s="103">
        <v>38334</v>
      </c>
      <c r="B6516" s="102" t="e">
        <f>NA()</f>
        <v>#N/A</v>
      </c>
    </row>
    <row r="6517" spans="1:2">
      <c r="A6517" s="103">
        <v>38335</v>
      </c>
      <c r="B6517" s="102" t="e">
        <f>NA()</f>
        <v>#N/A</v>
      </c>
    </row>
    <row r="6518" spans="1:2">
      <c r="A6518" s="103">
        <v>38336</v>
      </c>
      <c r="B6518" s="102" t="e">
        <f>NA()</f>
        <v>#N/A</v>
      </c>
    </row>
    <row r="6519" spans="1:2">
      <c r="A6519" s="103">
        <v>38337</v>
      </c>
      <c r="B6519" s="102" t="e">
        <f>NA()</f>
        <v>#N/A</v>
      </c>
    </row>
    <row r="6520" spans="1:2">
      <c r="A6520" s="103">
        <v>38338</v>
      </c>
      <c r="B6520" s="102" t="e">
        <f>NA()</f>
        <v>#N/A</v>
      </c>
    </row>
    <row r="6521" spans="1:2">
      <c r="A6521" s="103">
        <v>38341</v>
      </c>
      <c r="B6521" s="102" t="e">
        <f>NA()</f>
        <v>#N/A</v>
      </c>
    </row>
    <row r="6522" spans="1:2">
      <c r="A6522" s="103">
        <v>38342</v>
      </c>
      <c r="B6522" s="102" t="e">
        <f>NA()</f>
        <v>#N/A</v>
      </c>
    </row>
    <row r="6523" spans="1:2">
      <c r="A6523" s="103">
        <v>38343</v>
      </c>
      <c r="B6523" s="102" t="e">
        <f>NA()</f>
        <v>#N/A</v>
      </c>
    </row>
    <row r="6524" spans="1:2">
      <c r="A6524" s="103">
        <v>38344</v>
      </c>
      <c r="B6524" s="102" t="e">
        <f>NA()</f>
        <v>#N/A</v>
      </c>
    </row>
    <row r="6525" spans="1:2">
      <c r="A6525" s="103">
        <v>38345</v>
      </c>
      <c r="B6525" s="102" t="e">
        <f>NA()</f>
        <v>#N/A</v>
      </c>
    </row>
    <row r="6526" spans="1:2">
      <c r="A6526" s="103">
        <v>38348</v>
      </c>
      <c r="B6526" s="102" t="e">
        <f>NA()</f>
        <v>#N/A</v>
      </c>
    </row>
    <row r="6527" spans="1:2">
      <c r="A6527" s="103">
        <v>38349</v>
      </c>
      <c r="B6527" s="102" t="e">
        <f>NA()</f>
        <v>#N/A</v>
      </c>
    </row>
    <row r="6528" spans="1:2">
      <c r="A6528" s="103">
        <v>38350</v>
      </c>
      <c r="B6528" s="102" t="e">
        <f>NA()</f>
        <v>#N/A</v>
      </c>
    </row>
    <row r="6529" spans="1:2">
      <c r="A6529" s="103">
        <v>38351</v>
      </c>
      <c r="B6529" s="102" t="e">
        <f>NA()</f>
        <v>#N/A</v>
      </c>
    </row>
    <row r="6530" spans="1:2">
      <c r="A6530" s="103">
        <v>38352</v>
      </c>
      <c r="B6530" s="102" t="e">
        <f>NA()</f>
        <v>#N/A</v>
      </c>
    </row>
    <row r="6531" spans="1:2">
      <c r="A6531" s="103">
        <v>38355</v>
      </c>
      <c r="B6531" s="102" t="e">
        <f>NA()</f>
        <v>#N/A</v>
      </c>
    </row>
    <row r="6532" spans="1:2">
      <c r="A6532" s="103">
        <v>38356</v>
      </c>
      <c r="B6532" s="102" t="e">
        <f>NA()</f>
        <v>#N/A</v>
      </c>
    </row>
    <row r="6533" spans="1:2">
      <c r="A6533" s="103">
        <v>38357</v>
      </c>
      <c r="B6533" s="102" t="e">
        <f>NA()</f>
        <v>#N/A</v>
      </c>
    </row>
    <row r="6534" spans="1:2">
      <c r="A6534" s="103">
        <v>38358</v>
      </c>
      <c r="B6534" s="102" t="e">
        <f>NA()</f>
        <v>#N/A</v>
      </c>
    </row>
    <row r="6535" spans="1:2">
      <c r="A6535" s="103">
        <v>38359</v>
      </c>
      <c r="B6535" s="102" t="e">
        <f>NA()</f>
        <v>#N/A</v>
      </c>
    </row>
    <row r="6536" spans="1:2">
      <c r="A6536" s="103">
        <v>38362</v>
      </c>
      <c r="B6536" s="102" t="e">
        <f>NA()</f>
        <v>#N/A</v>
      </c>
    </row>
    <row r="6537" spans="1:2">
      <c r="A6537" s="103">
        <v>38363</v>
      </c>
      <c r="B6537" s="102" t="e">
        <f>NA()</f>
        <v>#N/A</v>
      </c>
    </row>
    <row r="6538" spans="1:2">
      <c r="A6538" s="103">
        <v>38364</v>
      </c>
      <c r="B6538" s="102" t="e">
        <f>NA()</f>
        <v>#N/A</v>
      </c>
    </row>
    <row r="6539" spans="1:2">
      <c r="A6539" s="103">
        <v>38365</v>
      </c>
      <c r="B6539" s="102" t="e">
        <f>NA()</f>
        <v>#N/A</v>
      </c>
    </row>
    <row r="6540" spans="1:2">
      <c r="A6540" s="103">
        <v>38366</v>
      </c>
      <c r="B6540" s="102" t="e">
        <f>NA()</f>
        <v>#N/A</v>
      </c>
    </row>
    <row r="6541" spans="1:2">
      <c r="A6541" s="103">
        <v>38369</v>
      </c>
      <c r="B6541" s="102" t="e">
        <f>NA()</f>
        <v>#N/A</v>
      </c>
    </row>
    <row r="6542" spans="1:2">
      <c r="A6542" s="103">
        <v>38370</v>
      </c>
      <c r="B6542" s="102" t="e">
        <f>NA()</f>
        <v>#N/A</v>
      </c>
    </row>
    <row r="6543" spans="1:2">
      <c r="A6543" s="103">
        <v>38371</v>
      </c>
      <c r="B6543" s="102" t="e">
        <f>NA()</f>
        <v>#N/A</v>
      </c>
    </row>
    <row r="6544" spans="1:2">
      <c r="A6544" s="103">
        <v>38372</v>
      </c>
      <c r="B6544" s="102" t="e">
        <f>NA()</f>
        <v>#N/A</v>
      </c>
    </row>
    <row r="6545" spans="1:2">
      <c r="A6545" s="103">
        <v>38373</v>
      </c>
      <c r="B6545" s="102" t="e">
        <f>NA()</f>
        <v>#N/A</v>
      </c>
    </row>
    <row r="6546" spans="1:2">
      <c r="A6546" s="103">
        <v>38376</v>
      </c>
      <c r="B6546" s="102" t="e">
        <f>NA()</f>
        <v>#N/A</v>
      </c>
    </row>
    <row r="6547" spans="1:2">
      <c r="A6547" s="103">
        <v>38377</v>
      </c>
      <c r="B6547" s="102" t="e">
        <f>NA()</f>
        <v>#N/A</v>
      </c>
    </row>
    <row r="6548" spans="1:2">
      <c r="A6548" s="103">
        <v>38378</v>
      </c>
      <c r="B6548" s="102" t="e">
        <f>NA()</f>
        <v>#N/A</v>
      </c>
    </row>
    <row r="6549" spans="1:2">
      <c r="A6549" s="103">
        <v>38379</v>
      </c>
      <c r="B6549" s="102" t="e">
        <f>NA()</f>
        <v>#N/A</v>
      </c>
    </row>
    <row r="6550" spans="1:2">
      <c r="A6550" s="103">
        <v>38380</v>
      </c>
      <c r="B6550" s="102" t="e">
        <f>NA()</f>
        <v>#N/A</v>
      </c>
    </row>
    <row r="6551" spans="1:2">
      <c r="A6551" s="103">
        <v>38383</v>
      </c>
      <c r="B6551" s="102" t="e">
        <f>NA()</f>
        <v>#N/A</v>
      </c>
    </row>
    <row r="6552" spans="1:2">
      <c r="A6552" s="103">
        <v>38384</v>
      </c>
      <c r="B6552" s="102" t="e">
        <f>NA()</f>
        <v>#N/A</v>
      </c>
    </row>
    <row r="6553" spans="1:2">
      <c r="A6553" s="103">
        <v>38385</v>
      </c>
      <c r="B6553" s="102" t="e">
        <f>NA()</f>
        <v>#N/A</v>
      </c>
    </row>
    <row r="6554" spans="1:2">
      <c r="A6554" s="103">
        <v>38386</v>
      </c>
      <c r="B6554" s="102" t="e">
        <f>NA()</f>
        <v>#N/A</v>
      </c>
    </row>
    <row r="6555" spans="1:2">
      <c r="A6555" s="103">
        <v>38387</v>
      </c>
      <c r="B6555" s="102" t="e">
        <f>NA()</f>
        <v>#N/A</v>
      </c>
    </row>
    <row r="6556" spans="1:2">
      <c r="A6556" s="103">
        <v>38390</v>
      </c>
      <c r="B6556" s="102" t="e">
        <f>NA()</f>
        <v>#N/A</v>
      </c>
    </row>
    <row r="6557" spans="1:2">
      <c r="A6557" s="103">
        <v>38391</v>
      </c>
      <c r="B6557" s="102" t="e">
        <f>NA()</f>
        <v>#N/A</v>
      </c>
    </row>
    <row r="6558" spans="1:2">
      <c r="A6558" s="103">
        <v>38392</v>
      </c>
      <c r="B6558" s="102" t="e">
        <f>NA()</f>
        <v>#N/A</v>
      </c>
    </row>
    <row r="6559" spans="1:2">
      <c r="A6559" s="103">
        <v>38393</v>
      </c>
      <c r="B6559" s="102" t="e">
        <f>NA()</f>
        <v>#N/A</v>
      </c>
    </row>
    <row r="6560" spans="1:2">
      <c r="A6560" s="103">
        <v>38394</v>
      </c>
      <c r="B6560" s="102" t="e">
        <f>NA()</f>
        <v>#N/A</v>
      </c>
    </row>
    <row r="6561" spans="1:2">
      <c r="A6561" s="103">
        <v>38397</v>
      </c>
      <c r="B6561" s="102" t="e">
        <f>NA()</f>
        <v>#N/A</v>
      </c>
    </row>
    <row r="6562" spans="1:2">
      <c r="A6562" s="103">
        <v>38398</v>
      </c>
      <c r="B6562" s="102" t="e">
        <f>NA()</f>
        <v>#N/A</v>
      </c>
    </row>
    <row r="6563" spans="1:2">
      <c r="A6563" s="103">
        <v>38399</v>
      </c>
      <c r="B6563" s="102" t="e">
        <f>NA()</f>
        <v>#N/A</v>
      </c>
    </row>
    <row r="6564" spans="1:2">
      <c r="A6564" s="103">
        <v>38400</v>
      </c>
      <c r="B6564" s="102" t="e">
        <f>NA()</f>
        <v>#N/A</v>
      </c>
    </row>
    <row r="6565" spans="1:2">
      <c r="A6565" s="103">
        <v>38401</v>
      </c>
      <c r="B6565" s="102" t="e">
        <f>NA()</f>
        <v>#N/A</v>
      </c>
    </row>
    <row r="6566" spans="1:2">
      <c r="A6566" s="103">
        <v>38404</v>
      </c>
      <c r="B6566" s="102" t="e">
        <f>NA()</f>
        <v>#N/A</v>
      </c>
    </row>
    <row r="6567" spans="1:2">
      <c r="A6567" s="103">
        <v>38405</v>
      </c>
      <c r="B6567" s="102" t="e">
        <f>NA()</f>
        <v>#N/A</v>
      </c>
    </row>
    <row r="6568" spans="1:2">
      <c r="A6568" s="103">
        <v>38406</v>
      </c>
      <c r="B6568" s="102" t="e">
        <f>NA()</f>
        <v>#N/A</v>
      </c>
    </row>
    <row r="6569" spans="1:2">
      <c r="A6569" s="103">
        <v>38407</v>
      </c>
      <c r="B6569" s="102" t="e">
        <f>NA()</f>
        <v>#N/A</v>
      </c>
    </row>
    <row r="6570" spans="1:2">
      <c r="A6570" s="103">
        <v>38408</v>
      </c>
      <c r="B6570" s="102" t="e">
        <f>NA()</f>
        <v>#N/A</v>
      </c>
    </row>
    <row r="6571" spans="1:2">
      <c r="A6571" s="103">
        <v>38411</v>
      </c>
      <c r="B6571" s="102" t="e">
        <f>NA()</f>
        <v>#N/A</v>
      </c>
    </row>
    <row r="6572" spans="1:2">
      <c r="A6572" s="103">
        <v>38412</v>
      </c>
      <c r="B6572" s="102" t="e">
        <f>NA()</f>
        <v>#N/A</v>
      </c>
    </row>
    <row r="6573" spans="1:2">
      <c r="A6573" s="103">
        <v>38413</v>
      </c>
      <c r="B6573" s="102" t="e">
        <f>NA()</f>
        <v>#N/A</v>
      </c>
    </row>
    <row r="6574" spans="1:2">
      <c r="A6574" s="103">
        <v>38414</v>
      </c>
      <c r="B6574" s="102" t="e">
        <f>NA()</f>
        <v>#N/A</v>
      </c>
    </row>
    <row r="6575" spans="1:2">
      <c r="A6575" s="103">
        <v>38415</v>
      </c>
      <c r="B6575" s="102" t="e">
        <f>NA()</f>
        <v>#N/A</v>
      </c>
    </row>
    <row r="6576" spans="1:2">
      <c r="A6576" s="103">
        <v>38418</v>
      </c>
      <c r="B6576" s="102" t="e">
        <f>NA()</f>
        <v>#N/A</v>
      </c>
    </row>
    <row r="6577" spans="1:2">
      <c r="A6577" s="103">
        <v>38419</v>
      </c>
      <c r="B6577" s="102" t="e">
        <f>NA()</f>
        <v>#N/A</v>
      </c>
    </row>
    <row r="6578" spans="1:2">
      <c r="A6578" s="103">
        <v>38420</v>
      </c>
      <c r="B6578" s="102" t="e">
        <f>NA()</f>
        <v>#N/A</v>
      </c>
    </row>
    <row r="6579" spans="1:2">
      <c r="A6579" s="103">
        <v>38421</v>
      </c>
      <c r="B6579" s="102" t="e">
        <f>NA()</f>
        <v>#N/A</v>
      </c>
    </row>
    <row r="6580" spans="1:2">
      <c r="A6580" s="103">
        <v>38422</v>
      </c>
      <c r="B6580" s="102" t="e">
        <f>NA()</f>
        <v>#N/A</v>
      </c>
    </row>
    <row r="6581" spans="1:2">
      <c r="A6581" s="103">
        <v>38425</v>
      </c>
      <c r="B6581" s="102" t="e">
        <f>NA()</f>
        <v>#N/A</v>
      </c>
    </row>
    <row r="6582" spans="1:2">
      <c r="A6582" s="103">
        <v>38426</v>
      </c>
      <c r="B6582" s="102" t="e">
        <f>NA()</f>
        <v>#N/A</v>
      </c>
    </row>
    <row r="6583" spans="1:2">
      <c r="A6583" s="103">
        <v>38427</v>
      </c>
      <c r="B6583" s="102" t="e">
        <f>NA()</f>
        <v>#N/A</v>
      </c>
    </row>
    <row r="6584" spans="1:2">
      <c r="A6584" s="103">
        <v>38428</v>
      </c>
      <c r="B6584" s="102" t="e">
        <f>NA()</f>
        <v>#N/A</v>
      </c>
    </row>
    <row r="6585" spans="1:2">
      <c r="A6585" s="103">
        <v>38429</v>
      </c>
      <c r="B6585" s="102" t="e">
        <f>NA()</f>
        <v>#N/A</v>
      </c>
    </row>
    <row r="6586" spans="1:2">
      <c r="A6586" s="103">
        <v>38432</v>
      </c>
      <c r="B6586" s="102" t="e">
        <f>NA()</f>
        <v>#N/A</v>
      </c>
    </row>
    <row r="6587" spans="1:2">
      <c r="A6587" s="103">
        <v>38433</v>
      </c>
      <c r="B6587" s="102" t="e">
        <f>NA()</f>
        <v>#N/A</v>
      </c>
    </row>
    <row r="6588" spans="1:2">
      <c r="A6588" s="103">
        <v>38434</v>
      </c>
      <c r="B6588" s="102" t="e">
        <f>NA()</f>
        <v>#N/A</v>
      </c>
    </row>
    <row r="6589" spans="1:2">
      <c r="A6589" s="103">
        <v>38435</v>
      </c>
      <c r="B6589" s="102" t="e">
        <f>NA()</f>
        <v>#N/A</v>
      </c>
    </row>
    <row r="6590" spans="1:2">
      <c r="A6590" s="103">
        <v>38436</v>
      </c>
      <c r="B6590" s="102" t="e">
        <f>NA()</f>
        <v>#N/A</v>
      </c>
    </row>
    <row r="6591" spans="1:2">
      <c r="A6591" s="103">
        <v>38439</v>
      </c>
      <c r="B6591" s="102" t="e">
        <f>NA()</f>
        <v>#N/A</v>
      </c>
    </row>
    <row r="6592" spans="1:2">
      <c r="A6592" s="103">
        <v>38440</v>
      </c>
      <c r="B6592" s="102" t="e">
        <f>NA()</f>
        <v>#N/A</v>
      </c>
    </row>
    <row r="6593" spans="1:2">
      <c r="A6593" s="103">
        <v>38441</v>
      </c>
      <c r="B6593" s="102" t="e">
        <f>NA()</f>
        <v>#N/A</v>
      </c>
    </row>
    <row r="6594" spans="1:2">
      <c r="A6594" s="103">
        <v>38442</v>
      </c>
      <c r="B6594" s="102" t="e">
        <f>NA()</f>
        <v>#N/A</v>
      </c>
    </row>
    <row r="6595" spans="1:2">
      <c r="A6595" s="103">
        <v>38443</v>
      </c>
      <c r="B6595" s="102" t="e">
        <f>NA()</f>
        <v>#N/A</v>
      </c>
    </row>
    <row r="6596" spans="1:2">
      <c r="A6596" s="103">
        <v>38446</v>
      </c>
      <c r="B6596" s="102" t="e">
        <f>NA()</f>
        <v>#N/A</v>
      </c>
    </row>
    <row r="6597" spans="1:2">
      <c r="A6597" s="103">
        <v>38447</v>
      </c>
      <c r="B6597" s="102" t="e">
        <f>NA()</f>
        <v>#N/A</v>
      </c>
    </row>
    <row r="6598" spans="1:2">
      <c r="A6598" s="103">
        <v>38448</v>
      </c>
      <c r="B6598" s="102" t="e">
        <f>NA()</f>
        <v>#N/A</v>
      </c>
    </row>
    <row r="6599" spans="1:2">
      <c r="A6599" s="103">
        <v>38449</v>
      </c>
      <c r="B6599" s="102" t="e">
        <f>NA()</f>
        <v>#N/A</v>
      </c>
    </row>
    <row r="6600" spans="1:2">
      <c r="A6600" s="103">
        <v>38450</v>
      </c>
      <c r="B6600" s="102" t="e">
        <f>NA()</f>
        <v>#N/A</v>
      </c>
    </row>
    <row r="6601" spans="1:2">
      <c r="A6601" s="103">
        <v>38453</v>
      </c>
      <c r="B6601" s="102" t="e">
        <f>NA()</f>
        <v>#N/A</v>
      </c>
    </row>
    <row r="6602" spans="1:2">
      <c r="A6602" s="103">
        <v>38454</v>
      </c>
      <c r="B6602" s="102" t="e">
        <f>NA()</f>
        <v>#N/A</v>
      </c>
    </row>
    <row r="6603" spans="1:2">
      <c r="A6603" s="103">
        <v>38455</v>
      </c>
      <c r="B6603" s="102" t="e">
        <f>NA()</f>
        <v>#N/A</v>
      </c>
    </row>
    <row r="6604" spans="1:2">
      <c r="A6604" s="103">
        <v>38456</v>
      </c>
      <c r="B6604" s="102" t="e">
        <f>NA()</f>
        <v>#N/A</v>
      </c>
    </row>
    <row r="6605" spans="1:2">
      <c r="A6605" s="103">
        <v>38457</v>
      </c>
      <c r="B6605" s="102" t="e">
        <f>NA()</f>
        <v>#N/A</v>
      </c>
    </row>
    <row r="6606" spans="1:2">
      <c r="A6606" s="103">
        <v>38460</v>
      </c>
      <c r="B6606" s="102" t="e">
        <f>NA()</f>
        <v>#N/A</v>
      </c>
    </row>
    <row r="6607" spans="1:2">
      <c r="A6607" s="103">
        <v>38461</v>
      </c>
      <c r="B6607" s="102" t="e">
        <f>NA()</f>
        <v>#N/A</v>
      </c>
    </row>
    <row r="6608" spans="1:2">
      <c r="A6608" s="103">
        <v>38462</v>
      </c>
      <c r="B6608" s="102" t="e">
        <f>NA()</f>
        <v>#N/A</v>
      </c>
    </row>
    <row r="6609" spans="1:2">
      <c r="A6609" s="103">
        <v>38463</v>
      </c>
      <c r="B6609" s="102" t="e">
        <f>NA()</f>
        <v>#N/A</v>
      </c>
    </row>
    <row r="6610" spans="1:2">
      <c r="A6610" s="103">
        <v>38464</v>
      </c>
      <c r="B6610" s="102" t="e">
        <f>NA()</f>
        <v>#N/A</v>
      </c>
    </row>
    <row r="6611" spans="1:2">
      <c r="A6611" s="103">
        <v>38467</v>
      </c>
      <c r="B6611" s="102" t="e">
        <f>NA()</f>
        <v>#N/A</v>
      </c>
    </row>
    <row r="6612" spans="1:2">
      <c r="A6612" s="103">
        <v>38468</v>
      </c>
      <c r="B6612" s="102" t="e">
        <f>NA()</f>
        <v>#N/A</v>
      </c>
    </row>
    <row r="6613" spans="1:2">
      <c r="A6613" s="103">
        <v>38469</v>
      </c>
      <c r="B6613" s="102" t="e">
        <f>NA()</f>
        <v>#N/A</v>
      </c>
    </row>
    <row r="6614" spans="1:2">
      <c r="A6614" s="103">
        <v>38470</v>
      </c>
      <c r="B6614" s="102" t="e">
        <f>NA()</f>
        <v>#N/A</v>
      </c>
    </row>
    <row r="6615" spans="1:2">
      <c r="A6615" s="103">
        <v>38471</v>
      </c>
      <c r="B6615" s="102" t="e">
        <f>NA()</f>
        <v>#N/A</v>
      </c>
    </row>
    <row r="6616" spans="1:2">
      <c r="A6616" s="103">
        <v>38474</v>
      </c>
      <c r="B6616" s="102" t="e">
        <f>NA()</f>
        <v>#N/A</v>
      </c>
    </row>
    <row r="6617" spans="1:2">
      <c r="A6617" s="103">
        <v>38475</v>
      </c>
      <c r="B6617" s="102" t="e">
        <f>NA()</f>
        <v>#N/A</v>
      </c>
    </row>
    <row r="6618" spans="1:2">
      <c r="A6618" s="103">
        <v>38476</v>
      </c>
      <c r="B6618" s="102" t="e">
        <f>NA()</f>
        <v>#N/A</v>
      </c>
    </row>
    <row r="6619" spans="1:2">
      <c r="A6619" s="103">
        <v>38477</v>
      </c>
      <c r="B6619" s="102" t="e">
        <f>NA()</f>
        <v>#N/A</v>
      </c>
    </row>
    <row r="6620" spans="1:2">
      <c r="A6620" s="103">
        <v>38478</v>
      </c>
      <c r="B6620" s="102" t="e">
        <f>NA()</f>
        <v>#N/A</v>
      </c>
    </row>
    <row r="6621" spans="1:2">
      <c r="A6621" s="103">
        <v>38481</v>
      </c>
      <c r="B6621" s="102" t="e">
        <f>NA()</f>
        <v>#N/A</v>
      </c>
    </row>
    <row r="6622" spans="1:2">
      <c r="A6622" s="103">
        <v>38482</v>
      </c>
      <c r="B6622" s="102" t="e">
        <f>NA()</f>
        <v>#N/A</v>
      </c>
    </row>
    <row r="6623" spans="1:2">
      <c r="A6623" s="103">
        <v>38483</v>
      </c>
      <c r="B6623" s="102" t="e">
        <f>NA()</f>
        <v>#N/A</v>
      </c>
    </row>
    <row r="6624" spans="1:2">
      <c r="A6624" s="103">
        <v>38484</v>
      </c>
      <c r="B6624" s="102" t="e">
        <f>NA()</f>
        <v>#N/A</v>
      </c>
    </row>
    <row r="6625" spans="1:2">
      <c r="A6625" s="103">
        <v>38485</v>
      </c>
      <c r="B6625" s="102" t="e">
        <f>NA()</f>
        <v>#N/A</v>
      </c>
    </row>
    <row r="6626" spans="1:2">
      <c r="A6626" s="103">
        <v>38488</v>
      </c>
      <c r="B6626" s="102" t="e">
        <f>NA()</f>
        <v>#N/A</v>
      </c>
    </row>
    <row r="6627" spans="1:2">
      <c r="A6627" s="103">
        <v>38489</v>
      </c>
      <c r="B6627" s="102" t="e">
        <f>NA()</f>
        <v>#N/A</v>
      </c>
    </row>
    <row r="6628" spans="1:2">
      <c r="A6628" s="103">
        <v>38490</v>
      </c>
      <c r="B6628" s="102" t="e">
        <f>NA()</f>
        <v>#N/A</v>
      </c>
    </row>
    <row r="6629" spans="1:2">
      <c r="A6629" s="103">
        <v>38491</v>
      </c>
      <c r="B6629" s="102" t="e">
        <f>NA()</f>
        <v>#N/A</v>
      </c>
    </row>
    <row r="6630" spans="1:2">
      <c r="A6630" s="103">
        <v>38492</v>
      </c>
      <c r="B6630" s="102" t="e">
        <f>NA()</f>
        <v>#N/A</v>
      </c>
    </row>
    <row r="6631" spans="1:2">
      <c r="A6631" s="103">
        <v>38495</v>
      </c>
      <c r="B6631" s="102" t="e">
        <f>NA()</f>
        <v>#N/A</v>
      </c>
    </row>
    <row r="6632" spans="1:2">
      <c r="A6632" s="103">
        <v>38496</v>
      </c>
      <c r="B6632" s="102" t="e">
        <f>NA()</f>
        <v>#N/A</v>
      </c>
    </row>
    <row r="6633" spans="1:2">
      <c r="A6633" s="103">
        <v>38497</v>
      </c>
      <c r="B6633" s="102" t="e">
        <f>NA()</f>
        <v>#N/A</v>
      </c>
    </row>
    <row r="6634" spans="1:2">
      <c r="A6634" s="103">
        <v>38498</v>
      </c>
      <c r="B6634" s="102" t="e">
        <f>NA()</f>
        <v>#N/A</v>
      </c>
    </row>
    <row r="6635" spans="1:2">
      <c r="A6635" s="103">
        <v>38499</v>
      </c>
      <c r="B6635" s="102" t="e">
        <f>NA()</f>
        <v>#N/A</v>
      </c>
    </row>
    <row r="6636" spans="1:2">
      <c r="A6636" s="103">
        <v>38502</v>
      </c>
      <c r="B6636" s="102" t="e">
        <f>NA()</f>
        <v>#N/A</v>
      </c>
    </row>
    <row r="6637" spans="1:2">
      <c r="A6637" s="103">
        <v>38503</v>
      </c>
      <c r="B6637" s="102" t="e">
        <f>NA()</f>
        <v>#N/A</v>
      </c>
    </row>
    <row r="6638" spans="1:2">
      <c r="A6638" s="103">
        <v>38504</v>
      </c>
      <c r="B6638" s="102" t="e">
        <f>NA()</f>
        <v>#N/A</v>
      </c>
    </row>
    <row r="6639" spans="1:2">
      <c r="A6639" s="103">
        <v>38505</v>
      </c>
      <c r="B6639" s="102" t="e">
        <f>NA()</f>
        <v>#N/A</v>
      </c>
    </row>
    <row r="6640" spans="1:2">
      <c r="A6640" s="103">
        <v>38506</v>
      </c>
      <c r="B6640" s="102" t="e">
        <f>NA()</f>
        <v>#N/A</v>
      </c>
    </row>
    <row r="6641" spans="1:2">
      <c r="A6641" s="103">
        <v>38509</v>
      </c>
      <c r="B6641" s="102" t="e">
        <f>NA()</f>
        <v>#N/A</v>
      </c>
    </row>
    <row r="6642" spans="1:2">
      <c r="A6642" s="103">
        <v>38510</v>
      </c>
      <c r="B6642" s="102" t="e">
        <f>NA()</f>
        <v>#N/A</v>
      </c>
    </row>
    <row r="6643" spans="1:2">
      <c r="A6643" s="103">
        <v>38511</v>
      </c>
      <c r="B6643" s="102" t="e">
        <f>NA()</f>
        <v>#N/A</v>
      </c>
    </row>
    <row r="6644" spans="1:2">
      <c r="A6644" s="103">
        <v>38512</v>
      </c>
      <c r="B6644" s="102" t="e">
        <f>NA()</f>
        <v>#N/A</v>
      </c>
    </row>
    <row r="6645" spans="1:2">
      <c r="A6645" s="103">
        <v>38513</v>
      </c>
      <c r="B6645" s="102" t="e">
        <f>NA()</f>
        <v>#N/A</v>
      </c>
    </row>
    <row r="6646" spans="1:2">
      <c r="A6646" s="103">
        <v>38516</v>
      </c>
      <c r="B6646" s="102" t="e">
        <f>NA()</f>
        <v>#N/A</v>
      </c>
    </row>
    <row r="6647" spans="1:2">
      <c r="A6647" s="103">
        <v>38517</v>
      </c>
      <c r="B6647" s="102" t="e">
        <f>NA()</f>
        <v>#N/A</v>
      </c>
    </row>
    <row r="6648" spans="1:2">
      <c r="A6648" s="103">
        <v>38518</v>
      </c>
      <c r="B6648" s="102" t="e">
        <f>NA()</f>
        <v>#N/A</v>
      </c>
    </row>
    <row r="6649" spans="1:2">
      <c r="A6649" s="103">
        <v>38519</v>
      </c>
      <c r="B6649" s="102" t="e">
        <f>NA()</f>
        <v>#N/A</v>
      </c>
    </row>
    <row r="6650" spans="1:2">
      <c r="A6650" s="103">
        <v>38520</v>
      </c>
      <c r="B6650" s="102" t="e">
        <f>NA()</f>
        <v>#N/A</v>
      </c>
    </row>
    <row r="6651" spans="1:2">
      <c r="A6651" s="103">
        <v>38523</v>
      </c>
      <c r="B6651" s="102" t="e">
        <f>NA()</f>
        <v>#N/A</v>
      </c>
    </row>
    <row r="6652" spans="1:2">
      <c r="A6652" s="103">
        <v>38524</v>
      </c>
      <c r="B6652" s="102" t="e">
        <f>NA()</f>
        <v>#N/A</v>
      </c>
    </row>
    <row r="6653" spans="1:2">
      <c r="A6653" s="103">
        <v>38525</v>
      </c>
      <c r="B6653" s="102" t="e">
        <f>NA()</f>
        <v>#N/A</v>
      </c>
    </row>
    <row r="6654" spans="1:2">
      <c r="A6654" s="103">
        <v>38526</v>
      </c>
      <c r="B6654" s="102" t="e">
        <f>NA()</f>
        <v>#N/A</v>
      </c>
    </row>
    <row r="6655" spans="1:2">
      <c r="A6655" s="103">
        <v>38527</v>
      </c>
      <c r="B6655" s="102" t="e">
        <f>NA()</f>
        <v>#N/A</v>
      </c>
    </row>
    <row r="6656" spans="1:2">
      <c r="A6656" s="103">
        <v>38530</v>
      </c>
      <c r="B6656" s="102" t="e">
        <f>NA()</f>
        <v>#N/A</v>
      </c>
    </row>
    <row r="6657" spans="1:2">
      <c r="A6657" s="103">
        <v>38531</v>
      </c>
      <c r="B6657" s="102" t="e">
        <f>NA()</f>
        <v>#N/A</v>
      </c>
    </row>
    <row r="6658" spans="1:2">
      <c r="A6658" s="103">
        <v>38532</v>
      </c>
      <c r="B6658" s="102" t="e">
        <f>NA()</f>
        <v>#N/A</v>
      </c>
    </row>
    <row r="6659" spans="1:2">
      <c r="A6659" s="103">
        <v>38533</v>
      </c>
      <c r="B6659" s="102" t="e">
        <f>NA()</f>
        <v>#N/A</v>
      </c>
    </row>
    <row r="6660" spans="1:2">
      <c r="A6660" s="103">
        <v>38534</v>
      </c>
      <c r="B6660" s="102" t="e">
        <f>NA()</f>
        <v>#N/A</v>
      </c>
    </row>
    <row r="6661" spans="1:2">
      <c r="A6661" s="103">
        <v>38537</v>
      </c>
      <c r="B6661" s="102" t="e">
        <f>NA()</f>
        <v>#N/A</v>
      </c>
    </row>
    <row r="6662" spans="1:2">
      <c r="A6662" s="103">
        <v>38538</v>
      </c>
      <c r="B6662" s="102" t="e">
        <f>NA()</f>
        <v>#N/A</v>
      </c>
    </row>
    <row r="6663" spans="1:2">
      <c r="A6663" s="103">
        <v>38539</v>
      </c>
      <c r="B6663" s="102" t="e">
        <f>NA()</f>
        <v>#N/A</v>
      </c>
    </row>
    <row r="6664" spans="1:2">
      <c r="A6664" s="103">
        <v>38540</v>
      </c>
      <c r="B6664" s="102" t="e">
        <f>NA()</f>
        <v>#N/A</v>
      </c>
    </row>
    <row r="6665" spans="1:2">
      <c r="A6665" s="103">
        <v>38541</v>
      </c>
      <c r="B6665" s="102" t="e">
        <f>NA()</f>
        <v>#N/A</v>
      </c>
    </row>
    <row r="6666" spans="1:2">
      <c r="A6666" s="103">
        <v>38544</v>
      </c>
      <c r="B6666" s="102" t="e">
        <f>NA()</f>
        <v>#N/A</v>
      </c>
    </row>
    <row r="6667" spans="1:2">
      <c r="A6667" s="103">
        <v>38545</v>
      </c>
      <c r="B6667" s="102" t="e">
        <f>NA()</f>
        <v>#N/A</v>
      </c>
    </row>
    <row r="6668" spans="1:2">
      <c r="A6668" s="103">
        <v>38546</v>
      </c>
      <c r="B6668" s="102" t="e">
        <f>NA()</f>
        <v>#N/A</v>
      </c>
    </row>
    <row r="6669" spans="1:2">
      <c r="A6669" s="103">
        <v>38547</v>
      </c>
      <c r="B6669" s="102" t="e">
        <f>NA()</f>
        <v>#N/A</v>
      </c>
    </row>
    <row r="6670" spans="1:2">
      <c r="A6670" s="103">
        <v>38548</v>
      </c>
      <c r="B6670" s="102" t="e">
        <f>NA()</f>
        <v>#N/A</v>
      </c>
    </row>
    <row r="6671" spans="1:2">
      <c r="A6671" s="103">
        <v>38551</v>
      </c>
      <c r="B6671" s="102" t="e">
        <f>NA()</f>
        <v>#N/A</v>
      </c>
    </row>
    <row r="6672" spans="1:2">
      <c r="A6672" s="103">
        <v>38552</v>
      </c>
      <c r="B6672" s="102" t="e">
        <f>NA()</f>
        <v>#N/A</v>
      </c>
    </row>
    <row r="6673" spans="1:2">
      <c r="A6673" s="103">
        <v>38553</v>
      </c>
      <c r="B6673" s="102" t="e">
        <f>NA()</f>
        <v>#N/A</v>
      </c>
    </row>
    <row r="6674" spans="1:2">
      <c r="A6674" s="103">
        <v>38554</v>
      </c>
      <c r="B6674" s="102" t="e">
        <f>NA()</f>
        <v>#N/A</v>
      </c>
    </row>
    <row r="6675" spans="1:2">
      <c r="A6675" s="103">
        <v>38555</v>
      </c>
      <c r="B6675" s="102" t="e">
        <f>NA()</f>
        <v>#N/A</v>
      </c>
    </row>
    <row r="6676" spans="1:2">
      <c r="A6676" s="103">
        <v>38558</v>
      </c>
      <c r="B6676" s="102" t="e">
        <f>NA()</f>
        <v>#N/A</v>
      </c>
    </row>
    <row r="6677" spans="1:2">
      <c r="A6677" s="103">
        <v>38559</v>
      </c>
      <c r="B6677" s="102" t="e">
        <f>NA()</f>
        <v>#N/A</v>
      </c>
    </row>
    <row r="6678" spans="1:2">
      <c r="A6678" s="103">
        <v>38560</v>
      </c>
      <c r="B6678" s="102" t="e">
        <f>NA()</f>
        <v>#N/A</v>
      </c>
    </row>
    <row r="6679" spans="1:2">
      <c r="A6679" s="103">
        <v>38561</v>
      </c>
      <c r="B6679" s="102" t="e">
        <f>NA()</f>
        <v>#N/A</v>
      </c>
    </row>
    <row r="6680" spans="1:2">
      <c r="A6680" s="103">
        <v>38562</v>
      </c>
      <c r="B6680" s="102" t="e">
        <f>NA()</f>
        <v>#N/A</v>
      </c>
    </row>
    <row r="6681" spans="1:2">
      <c r="A6681" s="103">
        <v>38565</v>
      </c>
      <c r="B6681" s="102" t="e">
        <f>NA()</f>
        <v>#N/A</v>
      </c>
    </row>
    <row r="6682" spans="1:2">
      <c r="A6682" s="103">
        <v>38566</v>
      </c>
      <c r="B6682" s="102" t="e">
        <f>NA()</f>
        <v>#N/A</v>
      </c>
    </row>
    <row r="6683" spans="1:2">
      <c r="A6683" s="103">
        <v>38567</v>
      </c>
      <c r="B6683" s="102" t="e">
        <f>NA()</f>
        <v>#N/A</v>
      </c>
    </row>
    <row r="6684" spans="1:2">
      <c r="A6684" s="103">
        <v>38568</v>
      </c>
      <c r="B6684" s="102" t="e">
        <f>NA()</f>
        <v>#N/A</v>
      </c>
    </row>
    <row r="6685" spans="1:2">
      <c r="A6685" s="103">
        <v>38569</v>
      </c>
      <c r="B6685" s="102" t="e">
        <f>NA()</f>
        <v>#N/A</v>
      </c>
    </row>
    <row r="6686" spans="1:2">
      <c r="A6686" s="103">
        <v>38572</v>
      </c>
      <c r="B6686" s="102" t="e">
        <f>NA()</f>
        <v>#N/A</v>
      </c>
    </row>
    <row r="6687" spans="1:2">
      <c r="A6687" s="103">
        <v>38573</v>
      </c>
      <c r="B6687" s="102" t="e">
        <f>NA()</f>
        <v>#N/A</v>
      </c>
    </row>
    <row r="6688" spans="1:2">
      <c r="A6688" s="103">
        <v>38574</v>
      </c>
      <c r="B6688" s="102" t="e">
        <f>NA()</f>
        <v>#N/A</v>
      </c>
    </row>
    <row r="6689" spans="1:2">
      <c r="A6689" s="103">
        <v>38575</v>
      </c>
      <c r="B6689" s="102" t="e">
        <f>NA()</f>
        <v>#N/A</v>
      </c>
    </row>
    <row r="6690" spans="1:2">
      <c r="A6690" s="103">
        <v>38576</v>
      </c>
      <c r="B6690" s="102" t="e">
        <f>NA()</f>
        <v>#N/A</v>
      </c>
    </row>
    <row r="6691" spans="1:2">
      <c r="A6691" s="103">
        <v>38579</v>
      </c>
      <c r="B6691" s="102" t="e">
        <f>NA()</f>
        <v>#N/A</v>
      </c>
    </row>
    <row r="6692" spans="1:2">
      <c r="A6692" s="103">
        <v>38580</v>
      </c>
      <c r="B6692" s="102" t="e">
        <f>NA()</f>
        <v>#N/A</v>
      </c>
    </row>
    <row r="6693" spans="1:2">
      <c r="A6693" s="103">
        <v>38581</v>
      </c>
      <c r="B6693" s="102" t="e">
        <f>NA()</f>
        <v>#N/A</v>
      </c>
    </row>
    <row r="6694" spans="1:2">
      <c r="A6694" s="103">
        <v>38582</v>
      </c>
      <c r="B6694" s="102" t="e">
        <f>NA()</f>
        <v>#N/A</v>
      </c>
    </row>
    <row r="6695" spans="1:2">
      <c r="A6695" s="103">
        <v>38583</v>
      </c>
      <c r="B6695" s="102" t="e">
        <f>NA()</f>
        <v>#N/A</v>
      </c>
    </row>
    <row r="6696" spans="1:2">
      <c r="A6696" s="103">
        <v>38586</v>
      </c>
      <c r="B6696" s="102" t="e">
        <f>NA()</f>
        <v>#N/A</v>
      </c>
    </row>
    <row r="6697" spans="1:2">
      <c r="A6697" s="103">
        <v>38587</v>
      </c>
      <c r="B6697" s="102" t="e">
        <f>NA()</f>
        <v>#N/A</v>
      </c>
    </row>
    <row r="6698" spans="1:2">
      <c r="A6698" s="103">
        <v>38588</v>
      </c>
      <c r="B6698" s="102" t="e">
        <f>NA()</f>
        <v>#N/A</v>
      </c>
    </row>
    <row r="6699" spans="1:2">
      <c r="A6699" s="103">
        <v>38589</v>
      </c>
      <c r="B6699" s="102" t="e">
        <f>NA()</f>
        <v>#N/A</v>
      </c>
    </row>
    <row r="6700" spans="1:2">
      <c r="A6700" s="103">
        <v>38590</v>
      </c>
      <c r="B6700" s="102" t="e">
        <f>NA()</f>
        <v>#N/A</v>
      </c>
    </row>
    <row r="6701" spans="1:2">
      <c r="A6701" s="103">
        <v>38593</v>
      </c>
      <c r="B6701" s="102" t="e">
        <f>NA()</f>
        <v>#N/A</v>
      </c>
    </row>
    <row r="6702" spans="1:2">
      <c r="A6702" s="103">
        <v>38594</v>
      </c>
      <c r="B6702" s="102" t="e">
        <f>NA()</f>
        <v>#N/A</v>
      </c>
    </row>
    <row r="6703" spans="1:2">
      <c r="A6703" s="103">
        <v>38595</v>
      </c>
      <c r="B6703" s="102" t="e">
        <f>NA()</f>
        <v>#N/A</v>
      </c>
    </row>
    <row r="6704" spans="1:2">
      <c r="A6704" s="103">
        <v>38596</v>
      </c>
      <c r="B6704" s="102" t="e">
        <f>NA()</f>
        <v>#N/A</v>
      </c>
    </row>
    <row r="6705" spans="1:2">
      <c r="A6705" s="103">
        <v>38597</v>
      </c>
      <c r="B6705" s="102" t="e">
        <f>NA()</f>
        <v>#N/A</v>
      </c>
    </row>
    <row r="6706" spans="1:2">
      <c r="A6706" s="103">
        <v>38600</v>
      </c>
      <c r="B6706" s="102" t="e">
        <f>NA()</f>
        <v>#N/A</v>
      </c>
    </row>
    <row r="6707" spans="1:2">
      <c r="A6707" s="103">
        <v>38601</v>
      </c>
      <c r="B6707" s="102" t="e">
        <f>NA()</f>
        <v>#N/A</v>
      </c>
    </row>
    <row r="6708" spans="1:2">
      <c r="A6708" s="103">
        <v>38602</v>
      </c>
      <c r="B6708" s="102" t="e">
        <f>NA()</f>
        <v>#N/A</v>
      </c>
    </row>
    <row r="6709" spans="1:2">
      <c r="A6709" s="103">
        <v>38603</v>
      </c>
      <c r="B6709" s="102" t="e">
        <f>NA()</f>
        <v>#N/A</v>
      </c>
    </row>
    <row r="6710" spans="1:2">
      <c r="A6710" s="103">
        <v>38604</v>
      </c>
      <c r="B6710" s="102" t="e">
        <f>NA()</f>
        <v>#N/A</v>
      </c>
    </row>
    <row r="6711" spans="1:2">
      <c r="A6711" s="103">
        <v>38607</v>
      </c>
      <c r="B6711" s="102" t="e">
        <f>NA()</f>
        <v>#N/A</v>
      </c>
    </row>
    <row r="6712" spans="1:2">
      <c r="A6712" s="103">
        <v>38608</v>
      </c>
      <c r="B6712" s="102" t="e">
        <f>NA()</f>
        <v>#N/A</v>
      </c>
    </row>
    <row r="6713" spans="1:2">
      <c r="A6713" s="103">
        <v>38609</v>
      </c>
      <c r="B6713" s="102" t="e">
        <f>NA()</f>
        <v>#N/A</v>
      </c>
    </row>
    <row r="6714" spans="1:2">
      <c r="A6714" s="103">
        <v>38610</v>
      </c>
      <c r="B6714" s="102" t="e">
        <f>NA()</f>
        <v>#N/A</v>
      </c>
    </row>
    <row r="6715" spans="1:2">
      <c r="A6715" s="103">
        <v>38611</v>
      </c>
      <c r="B6715" s="102" t="e">
        <f>NA()</f>
        <v>#N/A</v>
      </c>
    </row>
    <row r="6716" spans="1:2">
      <c r="A6716" s="103">
        <v>38614</v>
      </c>
      <c r="B6716" s="102" t="e">
        <f>NA()</f>
        <v>#N/A</v>
      </c>
    </row>
    <row r="6717" spans="1:2">
      <c r="A6717" s="103">
        <v>38615</v>
      </c>
      <c r="B6717" s="102" t="e">
        <f>NA()</f>
        <v>#N/A</v>
      </c>
    </row>
    <row r="6718" spans="1:2">
      <c r="A6718" s="103">
        <v>38616</v>
      </c>
      <c r="B6718" s="102" t="e">
        <f>NA()</f>
        <v>#N/A</v>
      </c>
    </row>
    <row r="6719" spans="1:2">
      <c r="A6719" s="103">
        <v>38617</v>
      </c>
      <c r="B6719" s="102" t="e">
        <f>NA()</f>
        <v>#N/A</v>
      </c>
    </row>
    <row r="6720" spans="1:2">
      <c r="A6720" s="103">
        <v>38618</v>
      </c>
      <c r="B6720" s="102" t="e">
        <f>NA()</f>
        <v>#N/A</v>
      </c>
    </row>
    <row r="6721" spans="1:2">
      <c r="A6721" s="103">
        <v>38621</v>
      </c>
      <c r="B6721" s="102" t="e">
        <f>NA()</f>
        <v>#N/A</v>
      </c>
    </row>
    <row r="6722" spans="1:2">
      <c r="A6722" s="103">
        <v>38622</v>
      </c>
      <c r="B6722" s="102" t="e">
        <f>NA()</f>
        <v>#N/A</v>
      </c>
    </row>
    <row r="6723" spans="1:2">
      <c r="A6723" s="103">
        <v>38623</v>
      </c>
      <c r="B6723" s="102" t="e">
        <f>NA()</f>
        <v>#N/A</v>
      </c>
    </row>
    <row r="6724" spans="1:2">
      <c r="A6724" s="103">
        <v>38624</v>
      </c>
      <c r="B6724" s="102" t="e">
        <f>NA()</f>
        <v>#N/A</v>
      </c>
    </row>
    <row r="6725" spans="1:2">
      <c r="A6725" s="103">
        <v>38625</v>
      </c>
      <c r="B6725" s="102" t="e">
        <f>NA()</f>
        <v>#N/A</v>
      </c>
    </row>
    <row r="6726" spans="1:2">
      <c r="A6726" s="103">
        <v>38628</v>
      </c>
      <c r="B6726" s="102" t="e">
        <f>NA()</f>
        <v>#N/A</v>
      </c>
    </row>
    <row r="6727" spans="1:2">
      <c r="A6727" s="103">
        <v>38629</v>
      </c>
      <c r="B6727" s="102" t="e">
        <f>NA()</f>
        <v>#N/A</v>
      </c>
    </row>
    <row r="6728" spans="1:2">
      <c r="A6728" s="103">
        <v>38630</v>
      </c>
      <c r="B6728" s="102" t="e">
        <f>NA()</f>
        <v>#N/A</v>
      </c>
    </row>
    <row r="6729" spans="1:2">
      <c r="A6729" s="103">
        <v>38631</v>
      </c>
      <c r="B6729" s="102" t="e">
        <f>NA()</f>
        <v>#N/A</v>
      </c>
    </row>
    <row r="6730" spans="1:2">
      <c r="A6730" s="103">
        <v>38632</v>
      </c>
      <c r="B6730" s="102" t="e">
        <f>NA()</f>
        <v>#N/A</v>
      </c>
    </row>
    <row r="6731" spans="1:2">
      <c r="A6731" s="103">
        <v>38635</v>
      </c>
      <c r="B6731" s="102" t="e">
        <f>NA()</f>
        <v>#N/A</v>
      </c>
    </row>
    <row r="6732" spans="1:2">
      <c r="A6732" s="103">
        <v>38636</v>
      </c>
      <c r="B6732" s="102" t="e">
        <f>NA()</f>
        <v>#N/A</v>
      </c>
    </row>
    <row r="6733" spans="1:2">
      <c r="A6733" s="103">
        <v>38637</v>
      </c>
      <c r="B6733" s="102" t="e">
        <f>NA()</f>
        <v>#N/A</v>
      </c>
    </row>
    <row r="6734" spans="1:2">
      <c r="A6734" s="103">
        <v>38638</v>
      </c>
      <c r="B6734" s="102" t="e">
        <f>NA()</f>
        <v>#N/A</v>
      </c>
    </row>
    <row r="6735" spans="1:2">
      <c r="A6735" s="103">
        <v>38639</v>
      </c>
      <c r="B6735" s="102" t="e">
        <f>NA()</f>
        <v>#N/A</v>
      </c>
    </row>
    <row r="6736" spans="1:2">
      <c r="A6736" s="103">
        <v>38642</v>
      </c>
      <c r="B6736" s="102" t="e">
        <f>NA()</f>
        <v>#N/A</v>
      </c>
    </row>
    <row r="6737" spans="1:2">
      <c r="A6737" s="103">
        <v>38643</v>
      </c>
      <c r="B6737" s="102" t="e">
        <f>NA()</f>
        <v>#N/A</v>
      </c>
    </row>
    <row r="6738" spans="1:2">
      <c r="A6738" s="103">
        <v>38644</v>
      </c>
      <c r="B6738" s="102" t="e">
        <f>NA()</f>
        <v>#N/A</v>
      </c>
    </row>
    <row r="6739" spans="1:2">
      <c r="A6739" s="103">
        <v>38645</v>
      </c>
      <c r="B6739" s="102" t="e">
        <f>NA()</f>
        <v>#N/A</v>
      </c>
    </row>
    <row r="6740" spans="1:2">
      <c r="A6740" s="103">
        <v>38646</v>
      </c>
      <c r="B6740" s="102" t="e">
        <f>NA()</f>
        <v>#N/A</v>
      </c>
    </row>
    <row r="6741" spans="1:2">
      <c r="A6741" s="103">
        <v>38649</v>
      </c>
      <c r="B6741" s="102" t="e">
        <f>NA()</f>
        <v>#N/A</v>
      </c>
    </row>
    <row r="6742" spans="1:2">
      <c r="A6742" s="103">
        <v>38650</v>
      </c>
      <c r="B6742" s="102" t="e">
        <f>NA()</f>
        <v>#N/A</v>
      </c>
    </row>
    <row r="6743" spans="1:2">
      <c r="A6743" s="103">
        <v>38651</v>
      </c>
      <c r="B6743" s="102" t="e">
        <f>NA()</f>
        <v>#N/A</v>
      </c>
    </row>
    <row r="6744" spans="1:2">
      <c r="A6744" s="103">
        <v>38652</v>
      </c>
      <c r="B6744" s="102" t="e">
        <f>NA()</f>
        <v>#N/A</v>
      </c>
    </row>
    <row r="6745" spans="1:2">
      <c r="A6745" s="103">
        <v>38653</v>
      </c>
      <c r="B6745" s="102" t="e">
        <f>NA()</f>
        <v>#N/A</v>
      </c>
    </row>
    <row r="6746" spans="1:2">
      <c r="A6746" s="103">
        <v>38656</v>
      </c>
      <c r="B6746" s="102" t="e">
        <f>NA()</f>
        <v>#N/A</v>
      </c>
    </row>
    <row r="6747" spans="1:2">
      <c r="A6747" s="103">
        <v>38657</v>
      </c>
      <c r="B6747" s="102" t="e">
        <f>NA()</f>
        <v>#N/A</v>
      </c>
    </row>
    <row r="6748" spans="1:2">
      <c r="A6748" s="103">
        <v>38658</v>
      </c>
      <c r="B6748" s="102" t="e">
        <f>NA()</f>
        <v>#N/A</v>
      </c>
    </row>
    <row r="6749" spans="1:2">
      <c r="A6749" s="103">
        <v>38659</v>
      </c>
      <c r="B6749" s="102" t="e">
        <f>NA()</f>
        <v>#N/A</v>
      </c>
    </row>
    <row r="6750" spans="1:2">
      <c r="A6750" s="103">
        <v>38660</v>
      </c>
      <c r="B6750" s="102" t="e">
        <f>NA()</f>
        <v>#N/A</v>
      </c>
    </row>
    <row r="6751" spans="1:2">
      <c r="A6751" s="103">
        <v>38663</v>
      </c>
      <c r="B6751" s="102" t="e">
        <f>NA()</f>
        <v>#N/A</v>
      </c>
    </row>
    <row r="6752" spans="1:2">
      <c r="A6752" s="103">
        <v>38664</v>
      </c>
      <c r="B6752" s="102" t="e">
        <f>NA()</f>
        <v>#N/A</v>
      </c>
    </row>
    <row r="6753" spans="1:2">
      <c r="A6753" s="103">
        <v>38665</v>
      </c>
      <c r="B6753" s="102" t="e">
        <f>NA()</f>
        <v>#N/A</v>
      </c>
    </row>
    <row r="6754" spans="1:2">
      <c r="A6754" s="103">
        <v>38666</v>
      </c>
      <c r="B6754" s="102" t="e">
        <f>NA()</f>
        <v>#N/A</v>
      </c>
    </row>
    <row r="6755" spans="1:2">
      <c r="A6755" s="103">
        <v>38667</v>
      </c>
      <c r="B6755" s="102" t="e">
        <f>NA()</f>
        <v>#N/A</v>
      </c>
    </row>
    <row r="6756" spans="1:2">
      <c r="A6756" s="103">
        <v>38670</v>
      </c>
      <c r="B6756" s="102" t="e">
        <f>NA()</f>
        <v>#N/A</v>
      </c>
    </row>
    <row r="6757" spans="1:2">
      <c r="A6757" s="103">
        <v>38671</v>
      </c>
      <c r="B6757" s="102" t="e">
        <f>NA()</f>
        <v>#N/A</v>
      </c>
    </row>
    <row r="6758" spans="1:2">
      <c r="A6758" s="103">
        <v>38672</v>
      </c>
      <c r="B6758" s="102" t="e">
        <f>NA()</f>
        <v>#N/A</v>
      </c>
    </row>
    <row r="6759" spans="1:2">
      <c r="A6759" s="103">
        <v>38673</v>
      </c>
      <c r="B6759" s="102" t="e">
        <f>NA()</f>
        <v>#N/A</v>
      </c>
    </row>
    <row r="6760" spans="1:2">
      <c r="A6760" s="103">
        <v>38674</v>
      </c>
      <c r="B6760" s="102" t="e">
        <f>NA()</f>
        <v>#N/A</v>
      </c>
    </row>
    <row r="6761" spans="1:2">
      <c r="A6761" s="103">
        <v>38677</v>
      </c>
      <c r="B6761" s="102" t="e">
        <f>NA()</f>
        <v>#N/A</v>
      </c>
    </row>
    <row r="6762" spans="1:2">
      <c r="A6762" s="103">
        <v>38678</v>
      </c>
      <c r="B6762" s="102" t="e">
        <f>NA()</f>
        <v>#N/A</v>
      </c>
    </row>
    <row r="6763" spans="1:2">
      <c r="A6763" s="103">
        <v>38679</v>
      </c>
      <c r="B6763" s="102" t="e">
        <f>NA()</f>
        <v>#N/A</v>
      </c>
    </row>
    <row r="6764" spans="1:2">
      <c r="A6764" s="103">
        <v>38680</v>
      </c>
      <c r="B6764" s="102" t="e">
        <f>NA()</f>
        <v>#N/A</v>
      </c>
    </row>
    <row r="6765" spans="1:2">
      <c r="A6765" s="103">
        <v>38681</v>
      </c>
      <c r="B6765" s="102" t="e">
        <f>NA()</f>
        <v>#N/A</v>
      </c>
    </row>
    <row r="6766" spans="1:2">
      <c r="A6766" s="103">
        <v>38684</v>
      </c>
      <c r="B6766" s="102" t="e">
        <f>NA()</f>
        <v>#N/A</v>
      </c>
    </row>
    <row r="6767" spans="1:2">
      <c r="A6767" s="103">
        <v>38685</v>
      </c>
      <c r="B6767" s="102" t="e">
        <f>NA()</f>
        <v>#N/A</v>
      </c>
    </row>
    <row r="6768" spans="1:2">
      <c r="A6768" s="103">
        <v>38686</v>
      </c>
      <c r="B6768" s="102" t="e">
        <f>NA()</f>
        <v>#N/A</v>
      </c>
    </row>
    <row r="6769" spans="1:2">
      <c r="A6769" s="103">
        <v>38687</v>
      </c>
      <c r="B6769" s="102" t="e">
        <f>NA()</f>
        <v>#N/A</v>
      </c>
    </row>
    <row r="6770" spans="1:2">
      <c r="A6770" s="103">
        <v>38688</v>
      </c>
      <c r="B6770" s="102" t="e">
        <f>NA()</f>
        <v>#N/A</v>
      </c>
    </row>
    <row r="6771" spans="1:2">
      <c r="A6771" s="103">
        <v>38691</v>
      </c>
      <c r="B6771" s="102" t="e">
        <f>NA()</f>
        <v>#N/A</v>
      </c>
    </row>
    <row r="6772" spans="1:2">
      <c r="A6772" s="103">
        <v>38692</v>
      </c>
      <c r="B6772" s="102" t="e">
        <f>NA()</f>
        <v>#N/A</v>
      </c>
    </row>
    <row r="6773" spans="1:2">
      <c r="A6773" s="103">
        <v>38693</v>
      </c>
      <c r="B6773" s="102" t="e">
        <f>NA()</f>
        <v>#N/A</v>
      </c>
    </row>
    <row r="6774" spans="1:2">
      <c r="A6774" s="103">
        <v>38694</v>
      </c>
      <c r="B6774" s="102" t="e">
        <f>NA()</f>
        <v>#N/A</v>
      </c>
    </row>
    <row r="6775" spans="1:2">
      <c r="A6775" s="103">
        <v>38695</v>
      </c>
      <c r="B6775" s="102" t="e">
        <f>NA()</f>
        <v>#N/A</v>
      </c>
    </row>
    <row r="6776" spans="1:2">
      <c r="A6776" s="103">
        <v>38698</v>
      </c>
      <c r="B6776" s="102" t="e">
        <f>NA()</f>
        <v>#N/A</v>
      </c>
    </row>
    <row r="6777" spans="1:2">
      <c r="A6777" s="103">
        <v>38699</v>
      </c>
      <c r="B6777" s="102" t="e">
        <f>NA()</f>
        <v>#N/A</v>
      </c>
    </row>
    <row r="6778" spans="1:2">
      <c r="A6778" s="103">
        <v>38700</v>
      </c>
      <c r="B6778" s="102" t="e">
        <f>NA()</f>
        <v>#N/A</v>
      </c>
    </row>
    <row r="6779" spans="1:2">
      <c r="A6779" s="103">
        <v>38701</v>
      </c>
      <c r="B6779" s="102" t="e">
        <f>NA()</f>
        <v>#N/A</v>
      </c>
    </row>
    <row r="6780" spans="1:2">
      <c r="A6780" s="103">
        <v>38702</v>
      </c>
      <c r="B6780" s="102" t="e">
        <f>NA()</f>
        <v>#N/A</v>
      </c>
    </row>
    <row r="6781" spans="1:2">
      <c r="A6781" s="103">
        <v>38705</v>
      </c>
      <c r="B6781" s="102" t="e">
        <f>NA()</f>
        <v>#N/A</v>
      </c>
    </row>
    <row r="6782" spans="1:2">
      <c r="A6782" s="103">
        <v>38706</v>
      </c>
      <c r="B6782" s="102" t="e">
        <f>NA()</f>
        <v>#N/A</v>
      </c>
    </row>
    <row r="6783" spans="1:2">
      <c r="A6783" s="103">
        <v>38707</v>
      </c>
      <c r="B6783" s="102" t="e">
        <f>NA()</f>
        <v>#N/A</v>
      </c>
    </row>
    <row r="6784" spans="1:2">
      <c r="A6784" s="103">
        <v>38708</v>
      </c>
      <c r="B6784" s="102" t="e">
        <f>NA()</f>
        <v>#N/A</v>
      </c>
    </row>
    <row r="6785" spans="1:2">
      <c r="A6785" s="103">
        <v>38709</v>
      </c>
      <c r="B6785" s="102" t="e">
        <f>NA()</f>
        <v>#N/A</v>
      </c>
    </row>
    <row r="6786" spans="1:2">
      <c r="A6786" s="103">
        <v>38712</v>
      </c>
      <c r="B6786" s="102" t="e">
        <f>NA()</f>
        <v>#N/A</v>
      </c>
    </row>
    <row r="6787" spans="1:2">
      <c r="A6787" s="103">
        <v>38713</v>
      </c>
      <c r="B6787" s="102" t="e">
        <f>NA()</f>
        <v>#N/A</v>
      </c>
    </row>
    <row r="6788" spans="1:2">
      <c r="A6788" s="103">
        <v>38714</v>
      </c>
      <c r="B6788" s="102" t="e">
        <f>NA()</f>
        <v>#N/A</v>
      </c>
    </row>
    <row r="6789" spans="1:2">
      <c r="A6789" s="103">
        <v>38715</v>
      </c>
      <c r="B6789" s="102" t="e">
        <f>NA()</f>
        <v>#N/A</v>
      </c>
    </row>
    <row r="6790" spans="1:2">
      <c r="A6790" s="103">
        <v>38716</v>
      </c>
      <c r="B6790" s="102" t="e">
        <f>NA()</f>
        <v>#N/A</v>
      </c>
    </row>
    <row r="6791" spans="1:2">
      <c r="A6791" s="103">
        <v>38719</v>
      </c>
      <c r="B6791" s="102" t="e">
        <f>NA()</f>
        <v>#N/A</v>
      </c>
    </row>
    <row r="6792" spans="1:2">
      <c r="A6792" s="103">
        <v>38720</v>
      </c>
      <c r="B6792" s="102" t="e">
        <f>NA()</f>
        <v>#N/A</v>
      </c>
    </row>
    <row r="6793" spans="1:2">
      <c r="A6793" s="103">
        <v>38721</v>
      </c>
      <c r="B6793" s="102" t="e">
        <f>NA()</f>
        <v>#N/A</v>
      </c>
    </row>
    <row r="6794" spans="1:2">
      <c r="A6794" s="103">
        <v>38722</v>
      </c>
      <c r="B6794" s="102" t="e">
        <f>NA()</f>
        <v>#N/A</v>
      </c>
    </row>
    <row r="6795" spans="1:2">
      <c r="A6795" s="103">
        <v>38723</v>
      </c>
      <c r="B6795" s="102" t="e">
        <f>NA()</f>
        <v>#N/A</v>
      </c>
    </row>
    <row r="6796" spans="1:2">
      <c r="A6796" s="103">
        <v>38726</v>
      </c>
      <c r="B6796" s="102" t="e">
        <f>NA()</f>
        <v>#N/A</v>
      </c>
    </row>
    <row r="6797" spans="1:2">
      <c r="A6797" s="103">
        <v>38727</v>
      </c>
      <c r="B6797" s="102" t="e">
        <f>NA()</f>
        <v>#N/A</v>
      </c>
    </row>
    <row r="6798" spans="1:2">
      <c r="A6798" s="103">
        <v>38728</v>
      </c>
      <c r="B6798" s="102" t="e">
        <f>NA()</f>
        <v>#N/A</v>
      </c>
    </row>
    <row r="6799" spans="1:2">
      <c r="A6799" s="103">
        <v>38729</v>
      </c>
      <c r="B6799" s="102" t="e">
        <f>NA()</f>
        <v>#N/A</v>
      </c>
    </row>
    <row r="6800" spans="1:2">
      <c r="A6800" s="103">
        <v>38730</v>
      </c>
      <c r="B6800" s="102" t="e">
        <f>NA()</f>
        <v>#N/A</v>
      </c>
    </row>
    <row r="6801" spans="1:2">
      <c r="A6801" s="103">
        <v>38733</v>
      </c>
      <c r="B6801" s="102" t="e">
        <f>NA()</f>
        <v>#N/A</v>
      </c>
    </row>
    <row r="6802" spans="1:2">
      <c r="A6802" s="103">
        <v>38734</v>
      </c>
      <c r="B6802" s="102" t="e">
        <f>NA()</f>
        <v>#N/A</v>
      </c>
    </row>
    <row r="6803" spans="1:2">
      <c r="A6803" s="103">
        <v>38735</v>
      </c>
      <c r="B6803" s="102" t="e">
        <f>NA()</f>
        <v>#N/A</v>
      </c>
    </row>
    <row r="6804" spans="1:2">
      <c r="A6804" s="103">
        <v>38736</v>
      </c>
      <c r="B6804" s="102" t="e">
        <f>NA()</f>
        <v>#N/A</v>
      </c>
    </row>
    <row r="6805" spans="1:2">
      <c r="A6805" s="103">
        <v>38737</v>
      </c>
      <c r="B6805" s="102" t="e">
        <f>NA()</f>
        <v>#N/A</v>
      </c>
    </row>
    <row r="6806" spans="1:2">
      <c r="A6806" s="103">
        <v>38740</v>
      </c>
      <c r="B6806" s="102" t="e">
        <f>NA()</f>
        <v>#N/A</v>
      </c>
    </row>
    <row r="6807" spans="1:2">
      <c r="A6807" s="103">
        <v>38741</v>
      </c>
      <c r="B6807" s="102" t="e">
        <f>NA()</f>
        <v>#N/A</v>
      </c>
    </row>
    <row r="6808" spans="1:2">
      <c r="A6808" s="103">
        <v>38742</v>
      </c>
      <c r="B6808" s="102" t="e">
        <f>NA()</f>
        <v>#N/A</v>
      </c>
    </row>
    <row r="6809" spans="1:2">
      <c r="A6809" s="103">
        <v>38743</v>
      </c>
      <c r="B6809" s="102" t="e">
        <f>NA()</f>
        <v>#N/A</v>
      </c>
    </row>
    <row r="6810" spans="1:2">
      <c r="A6810" s="103">
        <v>38744</v>
      </c>
      <c r="B6810" s="102" t="e">
        <f>NA()</f>
        <v>#N/A</v>
      </c>
    </row>
    <row r="6811" spans="1:2">
      <c r="A6811" s="103">
        <v>38747</v>
      </c>
      <c r="B6811" s="102" t="e">
        <f>NA()</f>
        <v>#N/A</v>
      </c>
    </row>
    <row r="6812" spans="1:2">
      <c r="A6812" s="103">
        <v>38748</v>
      </c>
      <c r="B6812" s="102" t="e">
        <f>NA()</f>
        <v>#N/A</v>
      </c>
    </row>
    <row r="6813" spans="1:2">
      <c r="A6813" s="103">
        <v>38749</v>
      </c>
      <c r="B6813" s="102" t="e">
        <f>NA()</f>
        <v>#N/A</v>
      </c>
    </row>
    <row r="6814" spans="1:2">
      <c r="A6814" s="103">
        <v>38750</v>
      </c>
      <c r="B6814" s="102" t="e">
        <f>NA()</f>
        <v>#N/A</v>
      </c>
    </row>
    <row r="6815" spans="1:2">
      <c r="A6815" s="103">
        <v>38751</v>
      </c>
      <c r="B6815" s="102" t="e">
        <f>NA()</f>
        <v>#N/A</v>
      </c>
    </row>
    <row r="6816" spans="1:2">
      <c r="A6816" s="103">
        <v>38754</v>
      </c>
      <c r="B6816" s="102" t="e">
        <f>NA()</f>
        <v>#N/A</v>
      </c>
    </row>
    <row r="6817" spans="1:2">
      <c r="A6817" s="103">
        <v>38755</v>
      </c>
      <c r="B6817" s="102" t="e">
        <f>NA()</f>
        <v>#N/A</v>
      </c>
    </row>
    <row r="6818" spans="1:2">
      <c r="A6818" s="103">
        <v>38756</v>
      </c>
      <c r="B6818" s="102" t="e">
        <f>NA()</f>
        <v>#N/A</v>
      </c>
    </row>
    <row r="6819" spans="1:2">
      <c r="A6819" s="103">
        <v>38757</v>
      </c>
      <c r="B6819" s="102">
        <v>4.51</v>
      </c>
    </row>
    <row r="6820" spans="1:2">
      <c r="A6820" s="103">
        <v>38758</v>
      </c>
      <c r="B6820" s="102">
        <v>4.55</v>
      </c>
    </row>
    <row r="6821" spans="1:2">
      <c r="A6821" s="103">
        <v>38761</v>
      </c>
      <c r="B6821" s="102">
        <v>4.5599999999999996</v>
      </c>
    </row>
    <row r="6822" spans="1:2">
      <c r="A6822" s="103">
        <v>38762</v>
      </c>
      <c r="B6822" s="102">
        <v>4.5999999999999996</v>
      </c>
    </row>
    <row r="6823" spans="1:2">
      <c r="A6823" s="103">
        <v>38763</v>
      </c>
      <c r="B6823" s="102">
        <v>4.58</v>
      </c>
    </row>
    <row r="6824" spans="1:2">
      <c r="A6824" s="103">
        <v>38764</v>
      </c>
      <c r="B6824" s="102">
        <v>4.57</v>
      </c>
    </row>
    <row r="6825" spans="1:2">
      <c r="A6825" s="103">
        <v>38765</v>
      </c>
      <c r="B6825" s="102">
        <v>4.51</v>
      </c>
    </row>
    <row r="6826" spans="1:2">
      <c r="A6826" s="103">
        <v>38768</v>
      </c>
      <c r="B6826" s="102" t="e">
        <f>NA()</f>
        <v>#N/A</v>
      </c>
    </row>
    <row r="6827" spans="1:2">
      <c r="A6827" s="103">
        <v>38769</v>
      </c>
      <c r="B6827" s="102">
        <v>4.53</v>
      </c>
    </row>
    <row r="6828" spans="1:2">
      <c r="A6828" s="103">
        <v>38770</v>
      </c>
      <c r="B6828" s="102">
        <v>4.4800000000000004</v>
      </c>
    </row>
    <row r="6829" spans="1:2">
      <c r="A6829" s="103">
        <v>38771</v>
      </c>
      <c r="B6829" s="102">
        <v>4.51</v>
      </c>
    </row>
    <row r="6830" spans="1:2">
      <c r="A6830" s="103">
        <v>38772</v>
      </c>
      <c r="B6830" s="102">
        <v>4.5199999999999996</v>
      </c>
    </row>
    <row r="6831" spans="1:2">
      <c r="A6831" s="103">
        <v>38775</v>
      </c>
      <c r="B6831" s="102">
        <v>4.55</v>
      </c>
    </row>
    <row r="6832" spans="1:2">
      <c r="A6832" s="103">
        <v>38776</v>
      </c>
      <c r="B6832" s="102">
        <v>4.51</v>
      </c>
    </row>
    <row r="6833" spans="1:2">
      <c r="A6833" s="103">
        <v>38777</v>
      </c>
      <c r="B6833" s="102">
        <v>4.5599999999999996</v>
      </c>
    </row>
    <row r="6834" spans="1:2">
      <c r="A6834" s="103">
        <v>38778</v>
      </c>
      <c r="B6834" s="102">
        <v>4.62</v>
      </c>
    </row>
    <row r="6835" spans="1:2">
      <c r="A6835" s="103">
        <v>38779</v>
      </c>
      <c r="B6835" s="102">
        <v>4.66</v>
      </c>
    </row>
    <row r="6836" spans="1:2">
      <c r="A6836" s="103">
        <v>38782</v>
      </c>
      <c r="B6836" s="102">
        <v>4.72</v>
      </c>
    </row>
    <row r="6837" spans="1:2">
      <c r="A6837" s="103">
        <v>38783</v>
      </c>
      <c r="B6837" s="102">
        <v>4.72</v>
      </c>
    </row>
    <row r="6838" spans="1:2">
      <c r="A6838" s="103">
        <v>38784</v>
      </c>
      <c r="B6838" s="102">
        <v>4.72</v>
      </c>
    </row>
    <row r="6839" spans="1:2">
      <c r="A6839" s="103">
        <v>38785</v>
      </c>
      <c r="B6839" s="102">
        <v>4.72</v>
      </c>
    </row>
    <row r="6840" spans="1:2">
      <c r="A6840" s="103">
        <v>38786</v>
      </c>
      <c r="B6840" s="102">
        <v>4.74</v>
      </c>
    </row>
    <row r="6841" spans="1:2">
      <c r="A6841" s="103">
        <v>38789</v>
      </c>
      <c r="B6841" s="102">
        <v>4.7699999999999996</v>
      </c>
    </row>
    <row r="6842" spans="1:2">
      <c r="A6842" s="103">
        <v>38790</v>
      </c>
      <c r="B6842" s="102">
        <v>4.71</v>
      </c>
    </row>
    <row r="6843" spans="1:2">
      <c r="A6843" s="103">
        <v>38791</v>
      </c>
      <c r="B6843" s="102">
        <v>4.75</v>
      </c>
    </row>
    <row r="6844" spans="1:2">
      <c r="A6844" s="103">
        <v>38792</v>
      </c>
      <c r="B6844" s="102">
        <v>4.7</v>
      </c>
    </row>
    <row r="6845" spans="1:2">
      <c r="A6845" s="103">
        <v>38793</v>
      </c>
      <c r="B6845" s="102">
        <v>4.72</v>
      </c>
    </row>
    <row r="6846" spans="1:2">
      <c r="A6846" s="103">
        <v>38796</v>
      </c>
      <c r="B6846" s="102">
        <v>4.7</v>
      </c>
    </row>
    <row r="6847" spans="1:2">
      <c r="A6847" s="103">
        <v>38797</v>
      </c>
      <c r="B6847" s="102">
        <v>4.74</v>
      </c>
    </row>
    <row r="6848" spans="1:2">
      <c r="A6848" s="103">
        <v>38798</v>
      </c>
      <c r="B6848" s="102">
        <v>4.7300000000000004</v>
      </c>
    </row>
    <row r="6849" spans="1:2">
      <c r="A6849" s="103">
        <v>38799</v>
      </c>
      <c r="B6849" s="102">
        <v>4.75</v>
      </c>
    </row>
    <row r="6850" spans="1:2">
      <c r="A6850" s="103">
        <v>38800</v>
      </c>
      <c r="B6850" s="102">
        <v>4.7</v>
      </c>
    </row>
    <row r="6851" spans="1:2">
      <c r="A6851" s="103">
        <v>38803</v>
      </c>
      <c r="B6851" s="102">
        <v>4.7300000000000004</v>
      </c>
    </row>
    <row r="6852" spans="1:2">
      <c r="A6852" s="103">
        <v>38804</v>
      </c>
      <c r="B6852" s="102">
        <v>4.8</v>
      </c>
    </row>
    <row r="6853" spans="1:2">
      <c r="A6853" s="103">
        <v>38805</v>
      </c>
      <c r="B6853" s="102">
        <v>4.84</v>
      </c>
    </row>
    <row r="6854" spans="1:2">
      <c r="A6854" s="103">
        <v>38806</v>
      </c>
      <c r="B6854" s="102">
        <v>4.8899999999999997</v>
      </c>
    </row>
    <row r="6855" spans="1:2">
      <c r="A6855" s="103">
        <v>38807</v>
      </c>
      <c r="B6855" s="102">
        <v>4.9000000000000004</v>
      </c>
    </row>
    <row r="6856" spans="1:2">
      <c r="A6856" s="103">
        <v>38810</v>
      </c>
      <c r="B6856" s="102">
        <v>4.9000000000000004</v>
      </c>
    </row>
    <row r="6857" spans="1:2">
      <c r="A6857" s="103">
        <v>38811</v>
      </c>
      <c r="B6857" s="102">
        <v>4.91</v>
      </c>
    </row>
    <row r="6858" spans="1:2">
      <c r="A6858" s="103">
        <v>38812</v>
      </c>
      <c r="B6858" s="102">
        <v>4.9000000000000004</v>
      </c>
    </row>
    <row r="6859" spans="1:2">
      <c r="A6859" s="103">
        <v>38813</v>
      </c>
      <c r="B6859" s="102">
        <v>4.96</v>
      </c>
    </row>
    <row r="6860" spans="1:2">
      <c r="A6860" s="103">
        <v>38814</v>
      </c>
      <c r="B6860" s="102">
        <v>5.04</v>
      </c>
    </row>
    <row r="6861" spans="1:2">
      <c r="A6861" s="103">
        <v>38817</v>
      </c>
      <c r="B6861" s="102">
        <v>5.04</v>
      </c>
    </row>
    <row r="6862" spans="1:2">
      <c r="A6862" s="103">
        <v>38818</v>
      </c>
      <c r="B6862" s="102">
        <v>5</v>
      </c>
    </row>
    <row r="6863" spans="1:2">
      <c r="A6863" s="103">
        <v>38819</v>
      </c>
      <c r="B6863" s="102">
        <v>5.05</v>
      </c>
    </row>
    <row r="6864" spans="1:2">
      <c r="A6864" s="103">
        <v>38820</v>
      </c>
      <c r="B6864" s="102">
        <v>5.1100000000000003</v>
      </c>
    </row>
    <row r="6865" spans="1:2">
      <c r="A6865" s="103">
        <v>38821</v>
      </c>
      <c r="B6865" s="102" t="e">
        <f>NA()</f>
        <v>#N/A</v>
      </c>
    </row>
    <row r="6866" spans="1:2">
      <c r="A6866" s="103">
        <v>38824</v>
      </c>
      <c r="B6866" s="102">
        <v>5.08</v>
      </c>
    </row>
    <row r="6867" spans="1:2">
      <c r="A6867" s="103">
        <v>38825</v>
      </c>
      <c r="B6867" s="102">
        <v>5.07</v>
      </c>
    </row>
    <row r="6868" spans="1:2">
      <c r="A6868" s="103">
        <v>38826</v>
      </c>
      <c r="B6868" s="102">
        <v>5.13</v>
      </c>
    </row>
    <row r="6869" spans="1:2">
      <c r="A6869" s="103">
        <v>38827</v>
      </c>
      <c r="B6869" s="102">
        <v>5.14</v>
      </c>
    </row>
    <row r="6870" spans="1:2">
      <c r="A6870" s="103">
        <v>38828</v>
      </c>
      <c r="B6870" s="102">
        <v>5.0999999999999996</v>
      </c>
    </row>
    <row r="6871" spans="1:2">
      <c r="A6871" s="103">
        <v>38831</v>
      </c>
      <c r="B6871" s="102">
        <v>5.07</v>
      </c>
    </row>
    <row r="6872" spans="1:2">
      <c r="A6872" s="103">
        <v>38832</v>
      </c>
      <c r="B6872" s="102">
        <v>5.16</v>
      </c>
    </row>
    <row r="6873" spans="1:2">
      <c r="A6873" s="103">
        <v>38833</v>
      </c>
      <c r="B6873" s="102">
        <v>5.18</v>
      </c>
    </row>
    <row r="6874" spans="1:2">
      <c r="A6874" s="103">
        <v>38834</v>
      </c>
      <c r="B6874" s="102">
        <v>5.18</v>
      </c>
    </row>
    <row r="6875" spans="1:2">
      <c r="A6875" s="103">
        <v>38835</v>
      </c>
      <c r="B6875" s="102">
        <v>5.17</v>
      </c>
    </row>
    <row r="6876" spans="1:2">
      <c r="A6876" s="103">
        <v>38838</v>
      </c>
      <c r="B6876" s="102">
        <v>5.23</v>
      </c>
    </row>
    <row r="6877" spans="1:2">
      <c r="A6877" s="103">
        <v>38839</v>
      </c>
      <c r="B6877" s="102">
        <v>5.2</v>
      </c>
    </row>
    <row r="6878" spans="1:2">
      <c r="A6878" s="103">
        <v>38840</v>
      </c>
      <c r="B6878" s="102">
        <v>5.24</v>
      </c>
    </row>
    <row r="6879" spans="1:2">
      <c r="A6879" s="103">
        <v>38841</v>
      </c>
      <c r="B6879" s="102">
        <v>5.23</v>
      </c>
    </row>
    <row r="6880" spans="1:2">
      <c r="A6880" s="103">
        <v>38842</v>
      </c>
      <c r="B6880" s="102">
        <v>5.2</v>
      </c>
    </row>
    <row r="6881" spans="1:2">
      <c r="A6881" s="103">
        <v>38845</v>
      </c>
      <c r="B6881" s="102">
        <v>5.19</v>
      </c>
    </row>
    <row r="6882" spans="1:2">
      <c r="A6882" s="103">
        <v>38846</v>
      </c>
      <c r="B6882" s="102">
        <v>5.2</v>
      </c>
    </row>
    <row r="6883" spans="1:2">
      <c r="A6883" s="103">
        <v>38847</v>
      </c>
      <c r="B6883" s="102">
        <v>5.19</v>
      </c>
    </row>
    <row r="6884" spans="1:2">
      <c r="A6884" s="103">
        <v>38848</v>
      </c>
      <c r="B6884" s="102">
        <v>5.23</v>
      </c>
    </row>
    <row r="6885" spans="1:2">
      <c r="A6885" s="103">
        <v>38849</v>
      </c>
      <c r="B6885" s="102">
        <v>5.29</v>
      </c>
    </row>
    <row r="6886" spans="1:2">
      <c r="A6886" s="103">
        <v>38852</v>
      </c>
      <c r="B6886" s="102">
        <v>5.26</v>
      </c>
    </row>
    <row r="6887" spans="1:2">
      <c r="A6887" s="103">
        <v>38853</v>
      </c>
      <c r="B6887" s="102">
        <v>5.22</v>
      </c>
    </row>
    <row r="6888" spans="1:2">
      <c r="A6888" s="103">
        <v>38854</v>
      </c>
      <c r="B6888" s="102">
        <v>5.28</v>
      </c>
    </row>
    <row r="6889" spans="1:2">
      <c r="A6889" s="103">
        <v>38855</v>
      </c>
      <c r="B6889" s="102">
        <v>5.18</v>
      </c>
    </row>
    <row r="6890" spans="1:2">
      <c r="A6890" s="103">
        <v>38856</v>
      </c>
      <c r="B6890" s="102">
        <v>5.14</v>
      </c>
    </row>
    <row r="6891" spans="1:2">
      <c r="A6891" s="103">
        <v>38859</v>
      </c>
      <c r="B6891" s="102">
        <v>5.13</v>
      </c>
    </row>
    <row r="6892" spans="1:2">
      <c r="A6892" s="103">
        <v>38860</v>
      </c>
      <c r="B6892" s="102">
        <v>5.16</v>
      </c>
    </row>
    <row r="6893" spans="1:2">
      <c r="A6893" s="103">
        <v>38861</v>
      </c>
      <c r="B6893" s="102">
        <v>5.13</v>
      </c>
    </row>
    <row r="6894" spans="1:2">
      <c r="A6894" s="103">
        <v>38862</v>
      </c>
      <c r="B6894" s="102">
        <v>5.17</v>
      </c>
    </row>
    <row r="6895" spans="1:2">
      <c r="A6895" s="103">
        <v>38863</v>
      </c>
      <c r="B6895" s="102">
        <v>5.16</v>
      </c>
    </row>
    <row r="6896" spans="1:2">
      <c r="A6896" s="103">
        <v>38866</v>
      </c>
      <c r="B6896" s="102" t="e">
        <f>NA()</f>
        <v>#N/A</v>
      </c>
    </row>
    <row r="6897" spans="1:2">
      <c r="A6897" s="103">
        <v>38867</v>
      </c>
      <c r="B6897" s="102">
        <v>5.19</v>
      </c>
    </row>
    <row r="6898" spans="1:2">
      <c r="A6898" s="103">
        <v>38868</v>
      </c>
      <c r="B6898" s="102">
        <v>5.21</v>
      </c>
    </row>
    <row r="6899" spans="1:2">
      <c r="A6899" s="103">
        <v>38869</v>
      </c>
      <c r="B6899" s="102">
        <v>5.2</v>
      </c>
    </row>
    <row r="6900" spans="1:2">
      <c r="A6900" s="103">
        <v>38870</v>
      </c>
      <c r="B6900" s="102">
        <v>5.0999999999999996</v>
      </c>
    </row>
    <row r="6901" spans="1:2">
      <c r="A6901" s="103">
        <v>38873</v>
      </c>
      <c r="B6901" s="102">
        <v>5.0999999999999996</v>
      </c>
    </row>
    <row r="6902" spans="1:2">
      <c r="A6902" s="103">
        <v>38874</v>
      </c>
      <c r="B6902" s="102">
        <v>5.08</v>
      </c>
    </row>
    <row r="6903" spans="1:2">
      <c r="A6903" s="103">
        <v>38875</v>
      </c>
      <c r="B6903" s="102">
        <v>5.09</v>
      </c>
    </row>
    <row r="6904" spans="1:2">
      <c r="A6904" s="103">
        <v>38876</v>
      </c>
      <c r="B6904" s="102">
        <v>5.0599999999999996</v>
      </c>
    </row>
    <row r="6905" spans="1:2">
      <c r="A6905" s="103">
        <v>38877</v>
      </c>
      <c r="B6905" s="102">
        <v>5.03</v>
      </c>
    </row>
    <row r="6906" spans="1:2">
      <c r="A6906" s="103">
        <v>38880</v>
      </c>
      <c r="B6906" s="102">
        <v>5.03</v>
      </c>
    </row>
    <row r="6907" spans="1:2">
      <c r="A6907" s="103">
        <v>38881</v>
      </c>
      <c r="B6907" s="102">
        <v>5.01</v>
      </c>
    </row>
    <row r="6908" spans="1:2">
      <c r="A6908" s="103">
        <v>38882</v>
      </c>
      <c r="B6908" s="102">
        <v>5.09</v>
      </c>
    </row>
    <row r="6909" spans="1:2">
      <c r="A6909" s="103">
        <v>38883</v>
      </c>
      <c r="B6909" s="102">
        <v>5.13</v>
      </c>
    </row>
    <row r="6910" spans="1:2">
      <c r="A6910" s="103">
        <v>38884</v>
      </c>
      <c r="B6910" s="102">
        <v>5.17</v>
      </c>
    </row>
    <row r="6911" spans="1:2">
      <c r="A6911" s="103">
        <v>38887</v>
      </c>
      <c r="B6911" s="102">
        <v>5.18</v>
      </c>
    </row>
    <row r="6912" spans="1:2">
      <c r="A6912" s="103">
        <v>38888</v>
      </c>
      <c r="B6912" s="102">
        <v>5.19</v>
      </c>
    </row>
    <row r="6913" spans="1:2">
      <c r="A6913" s="103">
        <v>38889</v>
      </c>
      <c r="B6913" s="102">
        <v>5.19</v>
      </c>
    </row>
    <row r="6914" spans="1:2">
      <c r="A6914" s="103">
        <v>38890</v>
      </c>
      <c r="B6914" s="102">
        <v>5.23</v>
      </c>
    </row>
    <row r="6915" spans="1:2">
      <c r="A6915" s="103">
        <v>38891</v>
      </c>
      <c r="B6915" s="102">
        <v>5.26</v>
      </c>
    </row>
    <row r="6916" spans="1:2">
      <c r="A6916" s="103">
        <v>38894</v>
      </c>
      <c r="B6916" s="102">
        <v>5.28</v>
      </c>
    </row>
    <row r="6917" spans="1:2">
      <c r="A6917" s="103">
        <v>38895</v>
      </c>
      <c r="B6917" s="102">
        <v>5.24</v>
      </c>
    </row>
    <row r="6918" spans="1:2">
      <c r="A6918" s="103">
        <v>38896</v>
      </c>
      <c r="B6918" s="102">
        <v>5.28</v>
      </c>
    </row>
    <row r="6919" spans="1:2">
      <c r="A6919" s="103">
        <v>38897</v>
      </c>
      <c r="B6919" s="102">
        <v>5.26</v>
      </c>
    </row>
    <row r="6920" spans="1:2">
      <c r="A6920" s="103">
        <v>38898</v>
      </c>
      <c r="B6920" s="102">
        <v>5.19</v>
      </c>
    </row>
    <row r="6921" spans="1:2">
      <c r="A6921" s="103">
        <v>38901</v>
      </c>
      <c r="B6921" s="102">
        <v>5.2</v>
      </c>
    </row>
    <row r="6922" spans="1:2">
      <c r="A6922" s="103">
        <v>38902</v>
      </c>
      <c r="B6922" s="102" t="e">
        <f>NA()</f>
        <v>#N/A</v>
      </c>
    </row>
    <row r="6923" spans="1:2">
      <c r="A6923" s="103">
        <v>38903</v>
      </c>
      <c r="B6923" s="102">
        <v>5.27</v>
      </c>
    </row>
    <row r="6924" spans="1:2">
      <c r="A6924" s="103">
        <v>38904</v>
      </c>
      <c r="B6924" s="102">
        <v>5.23</v>
      </c>
    </row>
    <row r="6925" spans="1:2">
      <c r="A6925" s="103">
        <v>38905</v>
      </c>
      <c r="B6925" s="102">
        <v>5.18</v>
      </c>
    </row>
    <row r="6926" spans="1:2">
      <c r="A6926" s="103">
        <v>38908</v>
      </c>
      <c r="B6926" s="102">
        <v>5.17</v>
      </c>
    </row>
    <row r="6927" spans="1:2">
      <c r="A6927" s="103">
        <v>38909</v>
      </c>
      <c r="B6927" s="102">
        <v>5.14</v>
      </c>
    </row>
    <row r="6928" spans="1:2">
      <c r="A6928" s="103">
        <v>38910</v>
      </c>
      <c r="B6928" s="102">
        <v>5.14</v>
      </c>
    </row>
    <row r="6929" spans="1:2">
      <c r="A6929" s="103">
        <v>38911</v>
      </c>
      <c r="B6929" s="102">
        <v>5.12</v>
      </c>
    </row>
    <row r="6930" spans="1:2">
      <c r="A6930" s="103">
        <v>38912</v>
      </c>
      <c r="B6930" s="102">
        <v>5.1100000000000003</v>
      </c>
    </row>
    <row r="6931" spans="1:2">
      <c r="A6931" s="103">
        <v>38915</v>
      </c>
      <c r="B6931" s="102">
        <v>5.0999999999999996</v>
      </c>
    </row>
    <row r="6932" spans="1:2">
      <c r="A6932" s="103">
        <v>38916</v>
      </c>
      <c r="B6932" s="102">
        <v>5.16</v>
      </c>
    </row>
    <row r="6933" spans="1:2">
      <c r="A6933" s="103">
        <v>38917</v>
      </c>
      <c r="B6933" s="102">
        <v>5.0999999999999996</v>
      </c>
    </row>
    <row r="6934" spans="1:2">
      <c r="A6934" s="103">
        <v>38918</v>
      </c>
      <c r="B6934" s="102">
        <v>5.08</v>
      </c>
    </row>
    <row r="6935" spans="1:2">
      <c r="A6935" s="103">
        <v>38919</v>
      </c>
      <c r="B6935" s="102">
        <v>5.0999999999999996</v>
      </c>
    </row>
    <row r="6936" spans="1:2">
      <c r="A6936" s="103">
        <v>38922</v>
      </c>
      <c r="B6936" s="102">
        <v>5.1100000000000003</v>
      </c>
    </row>
    <row r="6937" spans="1:2">
      <c r="A6937" s="103">
        <v>38923</v>
      </c>
      <c r="B6937" s="102">
        <v>5.13</v>
      </c>
    </row>
    <row r="6938" spans="1:2">
      <c r="A6938" s="103">
        <v>38924</v>
      </c>
      <c r="B6938" s="102">
        <v>5.0999999999999996</v>
      </c>
    </row>
    <row r="6939" spans="1:2">
      <c r="A6939" s="103">
        <v>38925</v>
      </c>
      <c r="B6939" s="102">
        <v>5.1100000000000003</v>
      </c>
    </row>
    <row r="6940" spans="1:2">
      <c r="A6940" s="103">
        <v>38926</v>
      </c>
      <c r="B6940" s="102">
        <v>5.07</v>
      </c>
    </row>
    <row r="6941" spans="1:2">
      <c r="A6941" s="103">
        <v>38929</v>
      </c>
      <c r="B6941" s="102">
        <v>5.07</v>
      </c>
    </row>
    <row r="6942" spans="1:2">
      <c r="A6942" s="103">
        <v>38930</v>
      </c>
      <c r="B6942" s="102">
        <v>5.07</v>
      </c>
    </row>
    <row r="6943" spans="1:2">
      <c r="A6943" s="103">
        <v>38931</v>
      </c>
      <c r="B6943" s="102">
        <v>5.05</v>
      </c>
    </row>
    <row r="6944" spans="1:2">
      <c r="A6944" s="103">
        <v>38932</v>
      </c>
      <c r="B6944" s="102">
        <v>5.04</v>
      </c>
    </row>
    <row r="6945" spans="1:2">
      <c r="A6945" s="103">
        <v>38933</v>
      </c>
      <c r="B6945" s="102">
        <v>5</v>
      </c>
    </row>
    <row r="6946" spans="1:2">
      <c r="A6946" s="103">
        <v>38936</v>
      </c>
      <c r="B6946" s="102">
        <v>5</v>
      </c>
    </row>
    <row r="6947" spans="1:2">
      <c r="A6947" s="103">
        <v>38937</v>
      </c>
      <c r="B6947" s="102">
        <v>5.0199999999999996</v>
      </c>
    </row>
    <row r="6948" spans="1:2">
      <c r="A6948" s="103">
        <v>38938</v>
      </c>
      <c r="B6948" s="102">
        <v>5.05</v>
      </c>
    </row>
    <row r="6949" spans="1:2">
      <c r="A6949" s="103">
        <v>38939</v>
      </c>
      <c r="B6949" s="102">
        <v>5.0599999999999996</v>
      </c>
    </row>
    <row r="6950" spans="1:2">
      <c r="A6950" s="103">
        <v>38940</v>
      </c>
      <c r="B6950" s="102">
        <v>5.09</v>
      </c>
    </row>
    <row r="6951" spans="1:2">
      <c r="A6951" s="103">
        <v>38943</v>
      </c>
      <c r="B6951" s="102">
        <v>5.12</v>
      </c>
    </row>
    <row r="6952" spans="1:2">
      <c r="A6952" s="103">
        <v>38944</v>
      </c>
      <c r="B6952" s="102">
        <v>5.05</v>
      </c>
    </row>
    <row r="6953" spans="1:2">
      <c r="A6953" s="103">
        <v>38945</v>
      </c>
      <c r="B6953" s="102">
        <v>5</v>
      </c>
    </row>
    <row r="6954" spans="1:2">
      <c r="A6954" s="103">
        <v>38946</v>
      </c>
      <c r="B6954" s="102">
        <v>5</v>
      </c>
    </row>
    <row r="6955" spans="1:2">
      <c r="A6955" s="103">
        <v>38947</v>
      </c>
      <c r="B6955" s="102">
        <v>4.97</v>
      </c>
    </row>
    <row r="6956" spans="1:2">
      <c r="A6956" s="103">
        <v>38950</v>
      </c>
      <c r="B6956" s="102">
        <v>4.96</v>
      </c>
    </row>
    <row r="6957" spans="1:2">
      <c r="A6957" s="103">
        <v>38951</v>
      </c>
      <c r="B6957" s="102">
        <v>4.95</v>
      </c>
    </row>
    <row r="6958" spans="1:2">
      <c r="A6958" s="103">
        <v>38952</v>
      </c>
      <c r="B6958" s="102">
        <v>4.95</v>
      </c>
    </row>
    <row r="6959" spans="1:2">
      <c r="A6959" s="103">
        <v>38953</v>
      </c>
      <c r="B6959" s="102">
        <v>4.9400000000000004</v>
      </c>
    </row>
    <row r="6960" spans="1:2">
      <c r="A6960" s="103">
        <v>38954</v>
      </c>
      <c r="B6960" s="102">
        <v>4.93</v>
      </c>
    </row>
    <row r="6961" spans="1:2">
      <c r="A6961" s="103">
        <v>38957</v>
      </c>
      <c r="B6961" s="102">
        <v>4.9400000000000004</v>
      </c>
    </row>
    <row r="6962" spans="1:2">
      <c r="A6962" s="103">
        <v>38958</v>
      </c>
      <c r="B6962" s="102">
        <v>4.93</v>
      </c>
    </row>
    <row r="6963" spans="1:2">
      <c r="A6963" s="103">
        <v>38959</v>
      </c>
      <c r="B6963" s="102">
        <v>4.91</v>
      </c>
    </row>
    <row r="6964" spans="1:2">
      <c r="A6964" s="103">
        <v>38960</v>
      </c>
      <c r="B6964" s="102">
        <v>4.88</v>
      </c>
    </row>
    <row r="6965" spans="1:2">
      <c r="A6965" s="103">
        <v>38961</v>
      </c>
      <c r="B6965" s="102">
        <v>4.87</v>
      </c>
    </row>
    <row r="6966" spans="1:2">
      <c r="A6966" s="103">
        <v>38964</v>
      </c>
      <c r="B6966" s="102" t="e">
        <f>NA()</f>
        <v>#N/A</v>
      </c>
    </row>
    <row r="6967" spans="1:2">
      <c r="A6967" s="103">
        <v>38965</v>
      </c>
      <c r="B6967" s="102">
        <v>4.93</v>
      </c>
    </row>
    <row r="6968" spans="1:2">
      <c r="A6968" s="103">
        <v>38966</v>
      </c>
      <c r="B6968" s="102">
        <v>4.95</v>
      </c>
    </row>
    <row r="6969" spans="1:2">
      <c r="A6969" s="103">
        <v>38967</v>
      </c>
      <c r="B6969" s="102">
        <v>4.9400000000000004</v>
      </c>
    </row>
    <row r="6970" spans="1:2">
      <c r="A6970" s="103">
        <v>38968</v>
      </c>
      <c r="B6970" s="102">
        <v>4.92</v>
      </c>
    </row>
    <row r="6971" spans="1:2">
      <c r="A6971" s="103">
        <v>38971</v>
      </c>
      <c r="B6971" s="102">
        <v>4.95</v>
      </c>
    </row>
    <row r="6972" spans="1:2">
      <c r="A6972" s="103">
        <v>38972</v>
      </c>
      <c r="B6972" s="102">
        <v>4.91</v>
      </c>
    </row>
    <row r="6973" spans="1:2">
      <c r="A6973" s="103">
        <v>38973</v>
      </c>
      <c r="B6973" s="102">
        <v>4.9000000000000004</v>
      </c>
    </row>
    <row r="6974" spans="1:2">
      <c r="A6974" s="103">
        <v>38974</v>
      </c>
      <c r="B6974" s="102">
        <v>4.92</v>
      </c>
    </row>
    <row r="6975" spans="1:2">
      <c r="A6975" s="103">
        <v>38975</v>
      </c>
      <c r="B6975" s="102">
        <v>4.92</v>
      </c>
    </row>
    <row r="6976" spans="1:2">
      <c r="A6976" s="103">
        <v>38978</v>
      </c>
      <c r="B6976" s="102">
        <v>4.93</v>
      </c>
    </row>
    <row r="6977" spans="1:2">
      <c r="A6977" s="103">
        <v>38979</v>
      </c>
      <c r="B6977" s="102">
        <v>4.8600000000000003</v>
      </c>
    </row>
    <row r="6978" spans="1:2">
      <c r="A6978" s="103">
        <v>38980</v>
      </c>
      <c r="B6978" s="102">
        <v>4.8499999999999996</v>
      </c>
    </row>
    <row r="6979" spans="1:2">
      <c r="A6979" s="103">
        <v>38981</v>
      </c>
      <c r="B6979" s="102">
        <v>4.78</v>
      </c>
    </row>
    <row r="6980" spans="1:2">
      <c r="A6980" s="103">
        <v>38982</v>
      </c>
      <c r="B6980" s="102">
        <v>4.74</v>
      </c>
    </row>
    <row r="6981" spans="1:2">
      <c r="A6981" s="103">
        <v>38985</v>
      </c>
      <c r="B6981" s="102">
        <v>4.7</v>
      </c>
    </row>
    <row r="6982" spans="1:2">
      <c r="A6982" s="103">
        <v>38986</v>
      </c>
      <c r="B6982" s="102">
        <v>4.71</v>
      </c>
    </row>
    <row r="6983" spans="1:2">
      <c r="A6983" s="103">
        <v>38987</v>
      </c>
      <c r="B6983" s="102">
        <v>4.7300000000000004</v>
      </c>
    </row>
    <row r="6984" spans="1:2">
      <c r="A6984" s="103">
        <v>38988</v>
      </c>
      <c r="B6984" s="102">
        <v>4.76</v>
      </c>
    </row>
    <row r="6985" spans="1:2">
      <c r="A6985" s="103">
        <v>38989</v>
      </c>
      <c r="B6985" s="102">
        <v>4.7699999999999996</v>
      </c>
    </row>
    <row r="6986" spans="1:2">
      <c r="A6986" s="103">
        <v>38992</v>
      </c>
      <c r="B6986" s="102">
        <v>4.76</v>
      </c>
    </row>
    <row r="6987" spans="1:2">
      <c r="A6987" s="103">
        <v>38993</v>
      </c>
      <c r="B6987" s="102">
        <v>4.76</v>
      </c>
    </row>
    <row r="6988" spans="1:2">
      <c r="A6988" s="103">
        <v>38994</v>
      </c>
      <c r="B6988" s="102">
        <v>4.72</v>
      </c>
    </row>
    <row r="6989" spans="1:2">
      <c r="A6989" s="103">
        <v>38995</v>
      </c>
      <c r="B6989" s="102">
        <v>4.76</v>
      </c>
    </row>
    <row r="6990" spans="1:2">
      <c r="A6990" s="103">
        <v>38996</v>
      </c>
      <c r="B6990" s="102">
        <v>4.84</v>
      </c>
    </row>
    <row r="6991" spans="1:2">
      <c r="A6991" s="103">
        <v>38999</v>
      </c>
      <c r="B6991" s="102" t="e">
        <f>NA()</f>
        <v>#N/A</v>
      </c>
    </row>
    <row r="6992" spans="1:2">
      <c r="A6992" s="103">
        <v>39000</v>
      </c>
      <c r="B6992" s="102">
        <v>4.88</v>
      </c>
    </row>
    <row r="6993" spans="1:2">
      <c r="A6993" s="103">
        <v>39001</v>
      </c>
      <c r="B6993" s="102">
        <v>4.91</v>
      </c>
    </row>
    <row r="6994" spans="1:2">
      <c r="A6994" s="103">
        <v>39002</v>
      </c>
      <c r="B6994" s="102">
        <v>4.91</v>
      </c>
    </row>
    <row r="6995" spans="1:2">
      <c r="A6995" s="103">
        <v>39003</v>
      </c>
      <c r="B6995" s="102">
        <v>4.9400000000000004</v>
      </c>
    </row>
    <row r="6996" spans="1:2">
      <c r="A6996" s="103">
        <v>39006</v>
      </c>
      <c r="B6996" s="102">
        <v>4.92</v>
      </c>
    </row>
    <row r="6997" spans="1:2">
      <c r="A6997" s="103">
        <v>39007</v>
      </c>
      <c r="B6997" s="102">
        <v>4.91</v>
      </c>
    </row>
    <row r="6998" spans="1:2">
      <c r="A6998" s="103">
        <v>39008</v>
      </c>
      <c r="B6998" s="102">
        <v>4.8899999999999997</v>
      </c>
    </row>
    <row r="6999" spans="1:2">
      <c r="A6999" s="103">
        <v>39009</v>
      </c>
      <c r="B6999" s="102">
        <v>4.91</v>
      </c>
    </row>
    <row r="7000" spans="1:2">
      <c r="A7000" s="103">
        <v>39010</v>
      </c>
      <c r="B7000" s="102">
        <v>4.91</v>
      </c>
    </row>
    <row r="7001" spans="1:2">
      <c r="A7001" s="103">
        <v>39013</v>
      </c>
      <c r="B7001" s="102">
        <v>4.95</v>
      </c>
    </row>
    <row r="7002" spans="1:2">
      <c r="A7002" s="103">
        <v>39014</v>
      </c>
      <c r="B7002" s="102">
        <v>4.95</v>
      </c>
    </row>
    <row r="7003" spans="1:2">
      <c r="A7003" s="103">
        <v>39015</v>
      </c>
      <c r="B7003" s="102">
        <v>4.8899999999999997</v>
      </c>
    </row>
    <row r="7004" spans="1:2">
      <c r="A7004" s="103">
        <v>39016</v>
      </c>
      <c r="B7004" s="102">
        <v>4.84</v>
      </c>
    </row>
    <row r="7005" spans="1:2">
      <c r="A7005" s="103">
        <v>39017</v>
      </c>
      <c r="B7005" s="102">
        <v>4.8</v>
      </c>
    </row>
    <row r="7006" spans="1:2">
      <c r="A7006" s="103">
        <v>39020</v>
      </c>
      <c r="B7006" s="102">
        <v>4.78</v>
      </c>
    </row>
    <row r="7007" spans="1:2">
      <c r="A7007" s="103">
        <v>39021</v>
      </c>
      <c r="B7007" s="102">
        <v>4.72</v>
      </c>
    </row>
    <row r="7008" spans="1:2">
      <c r="A7008" s="103">
        <v>39022</v>
      </c>
      <c r="B7008" s="102">
        <v>4.68</v>
      </c>
    </row>
    <row r="7009" spans="1:2">
      <c r="A7009" s="103">
        <v>39023</v>
      </c>
      <c r="B7009" s="102">
        <v>4.72</v>
      </c>
    </row>
    <row r="7010" spans="1:2">
      <c r="A7010" s="103">
        <v>39024</v>
      </c>
      <c r="B7010" s="102">
        <v>4.8099999999999996</v>
      </c>
    </row>
    <row r="7011" spans="1:2">
      <c r="A7011" s="103">
        <v>39027</v>
      </c>
      <c r="B7011" s="102">
        <v>4.79</v>
      </c>
    </row>
    <row r="7012" spans="1:2">
      <c r="A7012" s="103">
        <v>39028</v>
      </c>
      <c r="B7012" s="102">
        <v>4.76</v>
      </c>
    </row>
    <row r="7013" spans="1:2">
      <c r="A7013" s="103">
        <v>39029</v>
      </c>
      <c r="B7013" s="102">
        <v>4.7300000000000004</v>
      </c>
    </row>
    <row r="7014" spans="1:2">
      <c r="A7014" s="103">
        <v>39030</v>
      </c>
      <c r="B7014" s="102">
        <v>4.7300000000000004</v>
      </c>
    </row>
    <row r="7015" spans="1:2">
      <c r="A7015" s="103">
        <v>39031</v>
      </c>
      <c r="B7015" s="102">
        <v>4.6900000000000004</v>
      </c>
    </row>
    <row r="7016" spans="1:2">
      <c r="A7016" s="103">
        <v>39034</v>
      </c>
      <c r="B7016" s="102">
        <v>4.71</v>
      </c>
    </row>
    <row r="7017" spans="1:2">
      <c r="A7017" s="103">
        <v>39035</v>
      </c>
      <c r="B7017" s="102">
        <v>4.66</v>
      </c>
    </row>
    <row r="7018" spans="1:2">
      <c r="A7018" s="103">
        <v>39036</v>
      </c>
      <c r="B7018" s="102">
        <v>4.6900000000000004</v>
      </c>
    </row>
    <row r="7019" spans="1:2">
      <c r="A7019" s="103">
        <v>39037</v>
      </c>
      <c r="B7019" s="102">
        <v>4.74</v>
      </c>
    </row>
    <row r="7020" spans="1:2">
      <c r="A7020" s="103">
        <v>39038</v>
      </c>
      <c r="B7020" s="102">
        <v>4.6900000000000004</v>
      </c>
    </row>
    <row r="7021" spans="1:2">
      <c r="A7021" s="103">
        <v>39041</v>
      </c>
      <c r="B7021" s="102">
        <v>4.68</v>
      </c>
    </row>
    <row r="7022" spans="1:2">
      <c r="A7022" s="103">
        <v>39042</v>
      </c>
      <c r="B7022" s="102">
        <v>4.66</v>
      </c>
    </row>
    <row r="7023" spans="1:2">
      <c r="A7023" s="103">
        <v>39043</v>
      </c>
      <c r="B7023" s="102">
        <v>4.6500000000000004</v>
      </c>
    </row>
    <row r="7024" spans="1:2">
      <c r="A7024" s="103">
        <v>39044</v>
      </c>
      <c r="B7024" s="102" t="e">
        <f>NA()</f>
        <v>#N/A</v>
      </c>
    </row>
    <row r="7025" spans="1:2">
      <c r="A7025" s="103">
        <v>39045</v>
      </c>
      <c r="B7025" s="102">
        <v>4.63</v>
      </c>
    </row>
    <row r="7026" spans="1:2">
      <c r="A7026" s="103">
        <v>39048</v>
      </c>
      <c r="B7026" s="102">
        <v>4.62</v>
      </c>
    </row>
    <row r="7027" spans="1:2">
      <c r="A7027" s="103">
        <v>39049</v>
      </c>
      <c r="B7027" s="102">
        <v>4.59</v>
      </c>
    </row>
    <row r="7028" spans="1:2">
      <c r="A7028" s="103">
        <v>39050</v>
      </c>
      <c r="B7028" s="102">
        <v>4.6100000000000003</v>
      </c>
    </row>
    <row r="7029" spans="1:2">
      <c r="A7029" s="103">
        <v>39051</v>
      </c>
      <c r="B7029" s="102">
        <v>4.5599999999999996</v>
      </c>
    </row>
    <row r="7030" spans="1:2">
      <c r="A7030" s="103">
        <v>39052</v>
      </c>
      <c r="B7030" s="102">
        <v>4.54</v>
      </c>
    </row>
    <row r="7031" spans="1:2">
      <c r="A7031" s="103">
        <v>39055</v>
      </c>
      <c r="B7031" s="102">
        <v>4.55</v>
      </c>
    </row>
    <row r="7032" spans="1:2">
      <c r="A7032" s="103">
        <v>39056</v>
      </c>
      <c r="B7032" s="102">
        <v>4.57</v>
      </c>
    </row>
    <row r="7033" spans="1:2">
      <c r="A7033" s="103">
        <v>39057</v>
      </c>
      <c r="B7033" s="102">
        <v>4.5999999999999996</v>
      </c>
    </row>
    <row r="7034" spans="1:2">
      <c r="A7034" s="103">
        <v>39058</v>
      </c>
      <c r="B7034" s="102">
        <v>4.5999999999999996</v>
      </c>
    </row>
    <row r="7035" spans="1:2">
      <c r="A7035" s="103">
        <v>39059</v>
      </c>
      <c r="B7035" s="102">
        <v>4.66</v>
      </c>
    </row>
    <row r="7036" spans="1:2">
      <c r="A7036" s="103">
        <v>39062</v>
      </c>
      <c r="B7036" s="102">
        <v>4.63</v>
      </c>
    </row>
    <row r="7037" spans="1:2">
      <c r="A7037" s="103">
        <v>39063</v>
      </c>
      <c r="B7037" s="102">
        <v>4.5999999999999996</v>
      </c>
    </row>
    <row r="7038" spans="1:2">
      <c r="A7038" s="103">
        <v>39064</v>
      </c>
      <c r="B7038" s="102">
        <v>4.6900000000000004</v>
      </c>
    </row>
    <row r="7039" spans="1:2">
      <c r="A7039" s="103">
        <v>39065</v>
      </c>
      <c r="B7039" s="102">
        <v>4.72</v>
      </c>
    </row>
    <row r="7040" spans="1:2">
      <c r="A7040" s="103">
        <v>39066</v>
      </c>
      <c r="B7040" s="102">
        <v>4.72</v>
      </c>
    </row>
    <row r="7041" spans="1:2">
      <c r="A7041" s="103">
        <v>39069</v>
      </c>
      <c r="B7041" s="102">
        <v>4.72</v>
      </c>
    </row>
    <row r="7042" spans="1:2">
      <c r="A7042" s="103">
        <v>39070</v>
      </c>
      <c r="B7042" s="102">
        <v>4.7300000000000004</v>
      </c>
    </row>
    <row r="7043" spans="1:2">
      <c r="A7043" s="103">
        <v>39071</v>
      </c>
      <c r="B7043" s="102">
        <v>4.7300000000000004</v>
      </c>
    </row>
    <row r="7044" spans="1:2">
      <c r="A7044" s="103">
        <v>39072</v>
      </c>
      <c r="B7044" s="102">
        <v>4.7</v>
      </c>
    </row>
    <row r="7045" spans="1:2">
      <c r="A7045" s="103">
        <v>39073</v>
      </c>
      <c r="B7045" s="102">
        <v>4.76</v>
      </c>
    </row>
    <row r="7046" spans="1:2">
      <c r="A7046" s="103">
        <v>39076</v>
      </c>
      <c r="B7046" s="102" t="e">
        <f>NA()</f>
        <v>#N/A</v>
      </c>
    </row>
    <row r="7047" spans="1:2">
      <c r="A7047" s="103">
        <v>39077</v>
      </c>
      <c r="B7047" s="102">
        <v>4.7300000000000004</v>
      </c>
    </row>
    <row r="7048" spans="1:2">
      <c r="A7048" s="103">
        <v>39078</v>
      </c>
      <c r="B7048" s="102">
        <v>4.78</v>
      </c>
    </row>
    <row r="7049" spans="1:2">
      <c r="A7049" s="103">
        <v>39079</v>
      </c>
      <c r="B7049" s="102">
        <v>4.8099999999999996</v>
      </c>
    </row>
    <row r="7050" spans="1:2">
      <c r="A7050" s="103">
        <v>39080</v>
      </c>
      <c r="B7050" s="102">
        <v>4.8099999999999996</v>
      </c>
    </row>
    <row r="7051" spans="1:2">
      <c r="A7051" s="103">
        <v>39083</v>
      </c>
      <c r="B7051" s="102" t="e">
        <f>NA()</f>
        <v>#N/A</v>
      </c>
    </row>
    <row r="7052" spans="1:2">
      <c r="A7052" s="103">
        <v>39084</v>
      </c>
      <c r="B7052" s="102">
        <v>4.79</v>
      </c>
    </row>
    <row r="7053" spans="1:2">
      <c r="A7053" s="103">
        <v>39085</v>
      </c>
      <c r="B7053" s="102">
        <v>4.7699999999999996</v>
      </c>
    </row>
    <row r="7054" spans="1:2">
      <c r="A7054" s="103">
        <v>39086</v>
      </c>
      <c r="B7054" s="102">
        <v>4.72</v>
      </c>
    </row>
    <row r="7055" spans="1:2">
      <c r="A7055" s="103">
        <v>39087</v>
      </c>
      <c r="B7055" s="102">
        <v>4.74</v>
      </c>
    </row>
    <row r="7056" spans="1:2">
      <c r="A7056" s="103">
        <v>39090</v>
      </c>
      <c r="B7056" s="102">
        <v>4.74</v>
      </c>
    </row>
    <row r="7057" spans="1:2">
      <c r="A7057" s="103">
        <v>39091</v>
      </c>
      <c r="B7057" s="102">
        <v>4.74</v>
      </c>
    </row>
    <row r="7058" spans="1:2">
      <c r="A7058" s="103">
        <v>39092</v>
      </c>
      <c r="B7058" s="102">
        <v>4.7699999999999996</v>
      </c>
    </row>
    <row r="7059" spans="1:2">
      <c r="A7059" s="103">
        <v>39093</v>
      </c>
      <c r="B7059" s="102">
        <v>4.82</v>
      </c>
    </row>
    <row r="7060" spans="1:2">
      <c r="A7060" s="103">
        <v>39094</v>
      </c>
      <c r="B7060" s="102">
        <v>4.8600000000000003</v>
      </c>
    </row>
    <row r="7061" spans="1:2">
      <c r="A7061" s="103">
        <v>39097</v>
      </c>
      <c r="B7061" s="102" t="e">
        <f>NA()</f>
        <v>#N/A</v>
      </c>
    </row>
    <row r="7062" spans="1:2">
      <c r="A7062" s="103">
        <v>39098</v>
      </c>
      <c r="B7062" s="102">
        <v>4.8499999999999996</v>
      </c>
    </row>
    <row r="7063" spans="1:2">
      <c r="A7063" s="103">
        <v>39099</v>
      </c>
      <c r="B7063" s="102">
        <v>4.88</v>
      </c>
    </row>
    <row r="7064" spans="1:2">
      <c r="A7064" s="103">
        <v>39100</v>
      </c>
      <c r="B7064" s="102">
        <v>4.8499999999999996</v>
      </c>
    </row>
    <row r="7065" spans="1:2">
      <c r="A7065" s="103">
        <v>39101</v>
      </c>
      <c r="B7065" s="102">
        <v>4.87</v>
      </c>
    </row>
    <row r="7066" spans="1:2">
      <c r="A7066" s="103">
        <v>39104</v>
      </c>
      <c r="B7066" s="102">
        <v>4.84</v>
      </c>
    </row>
    <row r="7067" spans="1:2">
      <c r="A7067" s="103">
        <v>39105</v>
      </c>
      <c r="B7067" s="102">
        <v>4.9000000000000004</v>
      </c>
    </row>
    <row r="7068" spans="1:2">
      <c r="A7068" s="103">
        <v>39106</v>
      </c>
      <c r="B7068" s="102">
        <v>4.91</v>
      </c>
    </row>
    <row r="7069" spans="1:2">
      <c r="A7069" s="103">
        <v>39107</v>
      </c>
      <c r="B7069" s="102">
        <v>4.96</v>
      </c>
    </row>
    <row r="7070" spans="1:2">
      <c r="A7070" s="103">
        <v>39108</v>
      </c>
      <c r="B7070" s="102">
        <v>4.9800000000000004</v>
      </c>
    </row>
    <row r="7071" spans="1:2">
      <c r="A7071" s="103">
        <v>39111</v>
      </c>
      <c r="B7071" s="102">
        <v>4.99</v>
      </c>
    </row>
    <row r="7072" spans="1:2">
      <c r="A7072" s="103">
        <v>39112</v>
      </c>
      <c r="B7072" s="102">
        <v>4.9800000000000004</v>
      </c>
    </row>
    <row r="7073" spans="1:2">
      <c r="A7073" s="103">
        <v>39113</v>
      </c>
      <c r="B7073" s="102">
        <v>4.93</v>
      </c>
    </row>
    <row r="7074" spans="1:2">
      <c r="A7074" s="103">
        <v>39114</v>
      </c>
      <c r="B7074" s="102">
        <v>4.93</v>
      </c>
    </row>
    <row r="7075" spans="1:2">
      <c r="A7075" s="103">
        <v>39115</v>
      </c>
      <c r="B7075" s="102">
        <v>4.93</v>
      </c>
    </row>
    <row r="7076" spans="1:2">
      <c r="A7076" s="103">
        <v>39118</v>
      </c>
      <c r="B7076" s="102">
        <v>4.91</v>
      </c>
    </row>
    <row r="7077" spans="1:2">
      <c r="A7077" s="103">
        <v>39119</v>
      </c>
      <c r="B7077" s="102">
        <v>4.87</v>
      </c>
    </row>
    <row r="7078" spans="1:2">
      <c r="A7078" s="103">
        <v>39120</v>
      </c>
      <c r="B7078" s="102">
        <v>4.8600000000000003</v>
      </c>
    </row>
    <row r="7079" spans="1:2">
      <c r="A7079" s="103">
        <v>39121</v>
      </c>
      <c r="B7079" s="102">
        <v>4.8099999999999996</v>
      </c>
    </row>
    <row r="7080" spans="1:2">
      <c r="A7080" s="103">
        <v>39122</v>
      </c>
      <c r="B7080" s="102">
        <v>4.87</v>
      </c>
    </row>
    <row r="7081" spans="1:2">
      <c r="A7081" s="103">
        <v>39125</v>
      </c>
      <c r="B7081" s="102">
        <v>4.88</v>
      </c>
    </row>
    <row r="7082" spans="1:2">
      <c r="A7082" s="103">
        <v>39126</v>
      </c>
      <c r="B7082" s="102">
        <v>4.9000000000000004</v>
      </c>
    </row>
    <row r="7083" spans="1:2">
      <c r="A7083" s="103">
        <v>39127</v>
      </c>
      <c r="B7083" s="102">
        <v>4.83</v>
      </c>
    </row>
    <row r="7084" spans="1:2">
      <c r="A7084" s="103">
        <v>39128</v>
      </c>
      <c r="B7084" s="102">
        <v>4.8099999999999996</v>
      </c>
    </row>
    <row r="7085" spans="1:2">
      <c r="A7085" s="103">
        <v>39129</v>
      </c>
      <c r="B7085" s="102">
        <v>4.79</v>
      </c>
    </row>
    <row r="7086" spans="1:2">
      <c r="A7086" s="103">
        <v>39132</v>
      </c>
      <c r="B7086" s="102" t="e">
        <f>NA()</f>
        <v>#N/A</v>
      </c>
    </row>
    <row r="7087" spans="1:2">
      <c r="A7087" s="103">
        <v>39133</v>
      </c>
      <c r="B7087" s="102">
        <v>4.78</v>
      </c>
    </row>
    <row r="7088" spans="1:2">
      <c r="A7088" s="103">
        <v>39134</v>
      </c>
      <c r="B7088" s="102">
        <v>4.79</v>
      </c>
    </row>
    <row r="7089" spans="1:2">
      <c r="A7089" s="103">
        <v>39135</v>
      </c>
      <c r="B7089" s="102">
        <v>4.83</v>
      </c>
    </row>
    <row r="7090" spans="1:2">
      <c r="A7090" s="103">
        <v>39136</v>
      </c>
      <c r="B7090" s="102">
        <v>4.79</v>
      </c>
    </row>
    <row r="7091" spans="1:2">
      <c r="A7091" s="103">
        <v>39139</v>
      </c>
      <c r="B7091" s="102">
        <v>4.7300000000000004</v>
      </c>
    </row>
    <row r="7092" spans="1:2">
      <c r="A7092" s="103">
        <v>39140</v>
      </c>
      <c r="B7092" s="102">
        <v>4.62</v>
      </c>
    </row>
    <row r="7093" spans="1:2">
      <c r="A7093" s="103">
        <v>39141</v>
      </c>
      <c r="B7093" s="102">
        <v>4.68</v>
      </c>
    </row>
    <row r="7094" spans="1:2">
      <c r="A7094" s="103">
        <v>39142</v>
      </c>
      <c r="B7094" s="102">
        <v>4.68</v>
      </c>
    </row>
    <row r="7095" spans="1:2">
      <c r="A7095" s="103">
        <v>39143</v>
      </c>
      <c r="B7095" s="102">
        <v>4.6500000000000004</v>
      </c>
    </row>
    <row r="7096" spans="1:2">
      <c r="A7096" s="103">
        <v>39146</v>
      </c>
      <c r="B7096" s="102">
        <v>4.6399999999999997</v>
      </c>
    </row>
    <row r="7097" spans="1:2">
      <c r="A7097" s="103">
        <v>39147</v>
      </c>
      <c r="B7097" s="102">
        <v>4.66</v>
      </c>
    </row>
    <row r="7098" spans="1:2">
      <c r="A7098" s="103">
        <v>39148</v>
      </c>
      <c r="B7098" s="102">
        <v>4.6399999999999997</v>
      </c>
    </row>
    <row r="7099" spans="1:2">
      <c r="A7099" s="103">
        <v>39149</v>
      </c>
      <c r="B7099" s="102">
        <v>4.6500000000000004</v>
      </c>
    </row>
    <row r="7100" spans="1:2">
      <c r="A7100" s="103">
        <v>39150</v>
      </c>
      <c r="B7100" s="102">
        <v>4.72</v>
      </c>
    </row>
    <row r="7101" spans="1:2">
      <c r="A7101" s="103">
        <v>39153</v>
      </c>
      <c r="B7101" s="102">
        <v>4.6900000000000004</v>
      </c>
    </row>
    <row r="7102" spans="1:2">
      <c r="A7102" s="103">
        <v>39154</v>
      </c>
      <c r="B7102" s="102">
        <v>4.66</v>
      </c>
    </row>
    <row r="7103" spans="1:2">
      <c r="A7103" s="103">
        <v>39155</v>
      </c>
      <c r="B7103" s="102">
        <v>4.6900000000000004</v>
      </c>
    </row>
    <row r="7104" spans="1:2">
      <c r="A7104" s="103">
        <v>39156</v>
      </c>
      <c r="B7104" s="102">
        <v>4.6900000000000004</v>
      </c>
    </row>
    <row r="7105" spans="1:2">
      <c r="A7105" s="103">
        <v>39157</v>
      </c>
      <c r="B7105" s="102">
        <v>4.7</v>
      </c>
    </row>
    <row r="7106" spans="1:2">
      <c r="A7106" s="103">
        <v>39160</v>
      </c>
      <c r="B7106" s="102">
        <v>4.72</v>
      </c>
    </row>
    <row r="7107" spans="1:2">
      <c r="A7107" s="103">
        <v>39161</v>
      </c>
      <c r="B7107" s="102">
        <v>4.71</v>
      </c>
    </row>
    <row r="7108" spans="1:2">
      <c r="A7108" s="103">
        <v>39162</v>
      </c>
      <c r="B7108" s="102">
        <v>4.7</v>
      </c>
    </row>
    <row r="7109" spans="1:2">
      <c r="A7109" s="103">
        <v>39163</v>
      </c>
      <c r="B7109" s="102">
        <v>4.78</v>
      </c>
    </row>
    <row r="7110" spans="1:2">
      <c r="A7110" s="103">
        <v>39164</v>
      </c>
      <c r="B7110" s="102">
        <v>4.8</v>
      </c>
    </row>
    <row r="7111" spans="1:2">
      <c r="A7111" s="103">
        <v>39167</v>
      </c>
      <c r="B7111" s="102">
        <v>4.79</v>
      </c>
    </row>
    <row r="7112" spans="1:2">
      <c r="A7112" s="103">
        <v>39168</v>
      </c>
      <c r="B7112" s="102">
        <v>4.8099999999999996</v>
      </c>
    </row>
    <row r="7113" spans="1:2">
      <c r="A7113" s="103">
        <v>39169</v>
      </c>
      <c r="B7113" s="102">
        <v>4.83</v>
      </c>
    </row>
    <row r="7114" spans="1:2">
      <c r="A7114" s="103">
        <v>39170</v>
      </c>
      <c r="B7114" s="102">
        <v>4.83</v>
      </c>
    </row>
    <row r="7115" spans="1:2">
      <c r="A7115" s="103">
        <v>39171</v>
      </c>
      <c r="B7115" s="102">
        <v>4.84</v>
      </c>
    </row>
    <row r="7116" spans="1:2">
      <c r="A7116" s="103">
        <v>39174</v>
      </c>
      <c r="B7116" s="102">
        <v>4.84</v>
      </c>
    </row>
    <row r="7117" spans="1:2">
      <c r="A7117" s="103">
        <v>39175</v>
      </c>
      <c r="B7117" s="102">
        <v>4.8499999999999996</v>
      </c>
    </row>
    <row r="7118" spans="1:2">
      <c r="A7118" s="103">
        <v>39176</v>
      </c>
      <c r="B7118" s="102">
        <v>4.8499999999999996</v>
      </c>
    </row>
    <row r="7119" spans="1:2">
      <c r="A7119" s="103">
        <v>39177</v>
      </c>
      <c r="B7119" s="102">
        <v>4.87</v>
      </c>
    </row>
    <row r="7120" spans="1:2">
      <c r="A7120" s="103">
        <v>39178</v>
      </c>
      <c r="B7120" s="102">
        <v>4.92</v>
      </c>
    </row>
    <row r="7121" spans="1:2">
      <c r="A7121" s="103">
        <v>39181</v>
      </c>
      <c r="B7121" s="102">
        <v>4.92</v>
      </c>
    </row>
    <row r="7122" spans="1:2">
      <c r="A7122" s="103">
        <v>39182</v>
      </c>
      <c r="B7122" s="102">
        <v>4.91</v>
      </c>
    </row>
    <row r="7123" spans="1:2">
      <c r="A7123" s="103">
        <v>39183</v>
      </c>
      <c r="B7123" s="102">
        <v>4.92</v>
      </c>
    </row>
    <row r="7124" spans="1:2">
      <c r="A7124" s="103">
        <v>39184</v>
      </c>
      <c r="B7124" s="102">
        <v>4.91</v>
      </c>
    </row>
    <row r="7125" spans="1:2">
      <c r="A7125" s="103">
        <v>39185</v>
      </c>
      <c r="B7125" s="102">
        <v>4.93</v>
      </c>
    </row>
    <row r="7126" spans="1:2">
      <c r="A7126" s="103">
        <v>39188</v>
      </c>
      <c r="B7126" s="102">
        <v>4.8899999999999997</v>
      </c>
    </row>
    <row r="7127" spans="1:2">
      <c r="A7127" s="103">
        <v>39189</v>
      </c>
      <c r="B7127" s="102">
        <v>4.8499999999999996</v>
      </c>
    </row>
    <row r="7128" spans="1:2">
      <c r="A7128" s="103">
        <v>39190</v>
      </c>
      <c r="B7128" s="102">
        <v>4.8099999999999996</v>
      </c>
    </row>
    <row r="7129" spans="1:2">
      <c r="A7129" s="103">
        <v>39191</v>
      </c>
      <c r="B7129" s="102">
        <v>4.84</v>
      </c>
    </row>
    <row r="7130" spans="1:2">
      <c r="A7130" s="103">
        <v>39192</v>
      </c>
      <c r="B7130" s="102">
        <v>4.8499999999999996</v>
      </c>
    </row>
    <row r="7131" spans="1:2">
      <c r="A7131" s="103">
        <v>39195</v>
      </c>
      <c r="B7131" s="102">
        <v>4.83</v>
      </c>
    </row>
    <row r="7132" spans="1:2">
      <c r="A7132" s="103">
        <v>39196</v>
      </c>
      <c r="B7132" s="102">
        <v>4.8</v>
      </c>
    </row>
    <row r="7133" spans="1:2">
      <c r="A7133" s="103">
        <v>39197</v>
      </c>
      <c r="B7133" s="102">
        <v>4.83</v>
      </c>
    </row>
    <row r="7134" spans="1:2">
      <c r="A7134" s="103">
        <v>39198</v>
      </c>
      <c r="B7134" s="102">
        <v>4.87</v>
      </c>
    </row>
    <row r="7135" spans="1:2">
      <c r="A7135" s="103">
        <v>39199</v>
      </c>
      <c r="B7135" s="102">
        <v>4.8899999999999997</v>
      </c>
    </row>
    <row r="7136" spans="1:2">
      <c r="A7136" s="103">
        <v>39202</v>
      </c>
      <c r="B7136" s="102">
        <v>4.8099999999999996</v>
      </c>
    </row>
    <row r="7137" spans="1:2">
      <c r="A7137" s="103">
        <v>39203</v>
      </c>
      <c r="B7137" s="102">
        <v>4.8099999999999996</v>
      </c>
    </row>
    <row r="7138" spans="1:2">
      <c r="A7138" s="103">
        <v>39204</v>
      </c>
      <c r="B7138" s="102">
        <v>4.82</v>
      </c>
    </row>
    <row r="7139" spans="1:2">
      <c r="A7139" s="103">
        <v>39205</v>
      </c>
      <c r="B7139" s="102">
        <v>4.84</v>
      </c>
    </row>
    <row r="7140" spans="1:2">
      <c r="A7140" s="103">
        <v>39206</v>
      </c>
      <c r="B7140" s="102">
        <v>4.8</v>
      </c>
    </row>
    <row r="7141" spans="1:2">
      <c r="A7141" s="103">
        <v>39209</v>
      </c>
      <c r="B7141" s="102">
        <v>4.79</v>
      </c>
    </row>
    <row r="7142" spans="1:2">
      <c r="A7142" s="103">
        <v>39210</v>
      </c>
      <c r="B7142" s="102">
        <v>4.8</v>
      </c>
    </row>
    <row r="7143" spans="1:2">
      <c r="A7143" s="103">
        <v>39211</v>
      </c>
      <c r="B7143" s="102">
        <v>4.83</v>
      </c>
    </row>
    <row r="7144" spans="1:2">
      <c r="A7144" s="103">
        <v>39212</v>
      </c>
      <c r="B7144" s="102">
        <v>4.83</v>
      </c>
    </row>
    <row r="7145" spans="1:2">
      <c r="A7145" s="103">
        <v>39213</v>
      </c>
      <c r="B7145" s="102">
        <v>4.8499999999999996</v>
      </c>
    </row>
    <row r="7146" spans="1:2">
      <c r="A7146" s="103">
        <v>39216</v>
      </c>
      <c r="B7146" s="102">
        <v>4.8600000000000003</v>
      </c>
    </row>
    <row r="7147" spans="1:2">
      <c r="A7147" s="103">
        <v>39217</v>
      </c>
      <c r="B7147" s="102">
        <v>4.88</v>
      </c>
    </row>
    <row r="7148" spans="1:2">
      <c r="A7148" s="103">
        <v>39218</v>
      </c>
      <c r="B7148" s="102">
        <v>4.88</v>
      </c>
    </row>
    <row r="7149" spans="1:2">
      <c r="A7149" s="103">
        <v>39219</v>
      </c>
      <c r="B7149" s="102">
        <v>4.91</v>
      </c>
    </row>
    <row r="7150" spans="1:2">
      <c r="A7150" s="103">
        <v>39220</v>
      </c>
      <c r="B7150" s="102">
        <v>4.96</v>
      </c>
    </row>
    <row r="7151" spans="1:2">
      <c r="A7151" s="103">
        <v>39223</v>
      </c>
      <c r="B7151" s="102">
        <v>4.9400000000000004</v>
      </c>
    </row>
    <row r="7152" spans="1:2">
      <c r="A7152" s="103">
        <v>39224</v>
      </c>
      <c r="B7152" s="102">
        <v>4.9800000000000004</v>
      </c>
    </row>
    <row r="7153" spans="1:2">
      <c r="A7153" s="103">
        <v>39225</v>
      </c>
      <c r="B7153" s="102">
        <v>5.01</v>
      </c>
    </row>
    <row r="7154" spans="1:2">
      <c r="A7154" s="103">
        <v>39226</v>
      </c>
      <c r="B7154" s="102">
        <v>5</v>
      </c>
    </row>
    <row r="7155" spans="1:2">
      <c r="A7155" s="103">
        <v>39227</v>
      </c>
      <c r="B7155" s="102">
        <v>5.01</v>
      </c>
    </row>
    <row r="7156" spans="1:2">
      <c r="A7156" s="103">
        <v>39230</v>
      </c>
      <c r="B7156" s="102" t="e">
        <f>NA()</f>
        <v>#N/A</v>
      </c>
    </row>
    <row r="7157" spans="1:2">
      <c r="A7157" s="103">
        <v>39231</v>
      </c>
      <c r="B7157" s="102">
        <v>5.01</v>
      </c>
    </row>
    <row r="7158" spans="1:2">
      <c r="A7158" s="103">
        <v>39232</v>
      </c>
      <c r="B7158" s="102">
        <v>5.01</v>
      </c>
    </row>
    <row r="7159" spans="1:2">
      <c r="A7159" s="103">
        <v>39233</v>
      </c>
      <c r="B7159" s="102">
        <v>5.01</v>
      </c>
    </row>
    <row r="7160" spans="1:2">
      <c r="A7160" s="103">
        <v>39234</v>
      </c>
      <c r="B7160" s="102">
        <v>5.0599999999999996</v>
      </c>
    </row>
    <row r="7161" spans="1:2">
      <c r="A7161" s="103">
        <v>39237</v>
      </c>
      <c r="B7161" s="102">
        <v>5.0199999999999996</v>
      </c>
    </row>
    <row r="7162" spans="1:2">
      <c r="A7162" s="103">
        <v>39238</v>
      </c>
      <c r="B7162" s="102">
        <v>5.07</v>
      </c>
    </row>
    <row r="7163" spans="1:2">
      <c r="A7163" s="103">
        <v>39239</v>
      </c>
      <c r="B7163" s="102">
        <v>5.08</v>
      </c>
    </row>
    <row r="7164" spans="1:2">
      <c r="A7164" s="103">
        <v>39240</v>
      </c>
      <c r="B7164" s="102">
        <v>5.2</v>
      </c>
    </row>
    <row r="7165" spans="1:2">
      <c r="A7165" s="103">
        <v>39241</v>
      </c>
      <c r="B7165" s="102">
        <v>5.22</v>
      </c>
    </row>
    <row r="7166" spans="1:2">
      <c r="A7166" s="103">
        <v>39244</v>
      </c>
      <c r="B7166" s="102">
        <v>5.24</v>
      </c>
    </row>
    <row r="7167" spans="1:2">
      <c r="A7167" s="103">
        <v>39245</v>
      </c>
      <c r="B7167" s="102">
        <v>5.35</v>
      </c>
    </row>
    <row r="7168" spans="1:2">
      <c r="A7168" s="103">
        <v>39246</v>
      </c>
      <c r="B7168" s="102">
        <v>5.28</v>
      </c>
    </row>
    <row r="7169" spans="1:2">
      <c r="A7169" s="103">
        <v>39247</v>
      </c>
      <c r="B7169" s="102">
        <v>5.3</v>
      </c>
    </row>
    <row r="7170" spans="1:2">
      <c r="A7170" s="103">
        <v>39248</v>
      </c>
      <c r="B7170" s="102">
        <v>5.26</v>
      </c>
    </row>
    <row r="7171" spans="1:2">
      <c r="A7171" s="103">
        <v>39251</v>
      </c>
      <c r="B7171" s="102">
        <v>5.26</v>
      </c>
    </row>
    <row r="7172" spans="1:2">
      <c r="A7172" s="103">
        <v>39252</v>
      </c>
      <c r="B7172" s="102">
        <v>5.2</v>
      </c>
    </row>
    <row r="7173" spans="1:2">
      <c r="A7173" s="103">
        <v>39253</v>
      </c>
      <c r="B7173" s="102">
        <v>5.24</v>
      </c>
    </row>
    <row r="7174" spans="1:2">
      <c r="A7174" s="103">
        <v>39254</v>
      </c>
      <c r="B7174" s="102">
        <v>5.28</v>
      </c>
    </row>
    <row r="7175" spans="1:2">
      <c r="A7175" s="103">
        <v>39255</v>
      </c>
      <c r="B7175" s="102">
        <v>5.25</v>
      </c>
    </row>
    <row r="7176" spans="1:2">
      <c r="A7176" s="103">
        <v>39258</v>
      </c>
      <c r="B7176" s="102">
        <v>5.2</v>
      </c>
    </row>
    <row r="7177" spans="1:2">
      <c r="A7177" s="103">
        <v>39259</v>
      </c>
      <c r="B7177" s="102">
        <v>5.22</v>
      </c>
    </row>
    <row r="7178" spans="1:2">
      <c r="A7178" s="103">
        <v>39260</v>
      </c>
      <c r="B7178" s="102">
        <v>5.2</v>
      </c>
    </row>
    <row r="7179" spans="1:2">
      <c r="A7179" s="103">
        <v>39261</v>
      </c>
      <c r="B7179" s="102">
        <v>5.22</v>
      </c>
    </row>
    <row r="7180" spans="1:2">
      <c r="A7180" s="103">
        <v>39262</v>
      </c>
      <c r="B7180" s="102">
        <v>5.12</v>
      </c>
    </row>
    <row r="7181" spans="1:2">
      <c r="A7181" s="103">
        <v>39265</v>
      </c>
      <c r="B7181" s="102">
        <v>5.09</v>
      </c>
    </row>
    <row r="7182" spans="1:2">
      <c r="A7182" s="103">
        <v>39266</v>
      </c>
      <c r="B7182" s="102">
        <v>5.14</v>
      </c>
    </row>
    <row r="7183" spans="1:2">
      <c r="A7183" s="103">
        <v>39267</v>
      </c>
      <c r="B7183" s="102" t="e">
        <f>NA()</f>
        <v>#N/A</v>
      </c>
    </row>
    <row r="7184" spans="1:2">
      <c r="A7184" s="103">
        <v>39268</v>
      </c>
      <c r="B7184" s="102">
        <v>5.24</v>
      </c>
    </row>
    <row r="7185" spans="1:2">
      <c r="A7185" s="103">
        <v>39269</v>
      </c>
      <c r="B7185" s="102">
        <v>5.28</v>
      </c>
    </row>
    <row r="7186" spans="1:2">
      <c r="A7186" s="103">
        <v>39272</v>
      </c>
      <c r="B7186" s="102">
        <v>5.25</v>
      </c>
    </row>
    <row r="7187" spans="1:2">
      <c r="A7187" s="103">
        <v>39273</v>
      </c>
      <c r="B7187" s="102">
        <v>5.14</v>
      </c>
    </row>
    <row r="7188" spans="1:2">
      <c r="A7188" s="103">
        <v>39274</v>
      </c>
      <c r="B7188" s="102">
        <v>5.18</v>
      </c>
    </row>
    <row r="7189" spans="1:2">
      <c r="A7189" s="103">
        <v>39275</v>
      </c>
      <c r="B7189" s="102">
        <v>5.22</v>
      </c>
    </row>
    <row r="7190" spans="1:2">
      <c r="A7190" s="103">
        <v>39276</v>
      </c>
      <c r="B7190" s="102">
        <v>5.19</v>
      </c>
    </row>
    <row r="7191" spans="1:2">
      <c r="A7191" s="103">
        <v>39279</v>
      </c>
      <c r="B7191" s="102">
        <v>5.14</v>
      </c>
    </row>
    <row r="7192" spans="1:2">
      <c r="A7192" s="103">
        <v>39280</v>
      </c>
      <c r="B7192" s="102">
        <v>5.16</v>
      </c>
    </row>
    <row r="7193" spans="1:2">
      <c r="A7193" s="103">
        <v>39281</v>
      </c>
      <c r="B7193" s="102">
        <v>5.0999999999999996</v>
      </c>
    </row>
    <row r="7194" spans="1:2">
      <c r="A7194" s="103">
        <v>39282</v>
      </c>
      <c r="B7194" s="102">
        <v>5.12</v>
      </c>
    </row>
    <row r="7195" spans="1:2">
      <c r="A7195" s="103">
        <v>39283</v>
      </c>
      <c r="B7195" s="102">
        <v>5.07</v>
      </c>
    </row>
    <row r="7196" spans="1:2">
      <c r="A7196" s="103">
        <v>39286</v>
      </c>
      <c r="B7196" s="102">
        <v>5.07</v>
      </c>
    </row>
    <row r="7197" spans="1:2">
      <c r="A7197" s="103">
        <v>39287</v>
      </c>
      <c r="B7197" s="102">
        <v>5.05</v>
      </c>
    </row>
    <row r="7198" spans="1:2">
      <c r="A7198" s="103">
        <v>39288</v>
      </c>
      <c r="B7198" s="102">
        <v>5.04</v>
      </c>
    </row>
    <row r="7199" spans="1:2">
      <c r="A7199" s="103">
        <v>39289</v>
      </c>
      <c r="B7199" s="102">
        <v>4.95</v>
      </c>
    </row>
    <row r="7200" spans="1:2">
      <c r="A7200" s="103">
        <v>39290</v>
      </c>
      <c r="B7200" s="102">
        <v>4.95</v>
      </c>
    </row>
    <row r="7201" spans="1:2">
      <c r="A7201" s="103">
        <v>39293</v>
      </c>
      <c r="B7201" s="102">
        <v>4.97</v>
      </c>
    </row>
    <row r="7202" spans="1:2">
      <c r="A7202" s="103">
        <v>39294</v>
      </c>
      <c r="B7202" s="102">
        <v>4.92</v>
      </c>
    </row>
    <row r="7203" spans="1:2">
      <c r="A7203" s="103">
        <v>39295</v>
      </c>
      <c r="B7203" s="102">
        <v>4.9000000000000004</v>
      </c>
    </row>
    <row r="7204" spans="1:2">
      <c r="A7204" s="103">
        <v>39296</v>
      </c>
      <c r="B7204" s="102">
        <v>4.91</v>
      </c>
    </row>
    <row r="7205" spans="1:2">
      <c r="A7205" s="103">
        <v>39297</v>
      </c>
      <c r="B7205" s="102">
        <v>4.87</v>
      </c>
    </row>
    <row r="7206" spans="1:2">
      <c r="A7206" s="103">
        <v>39300</v>
      </c>
      <c r="B7206" s="102">
        <v>4.8899999999999997</v>
      </c>
    </row>
    <row r="7207" spans="1:2">
      <c r="A7207" s="103">
        <v>39301</v>
      </c>
      <c r="B7207" s="102">
        <v>4.92</v>
      </c>
    </row>
    <row r="7208" spans="1:2">
      <c r="A7208" s="103">
        <v>39302</v>
      </c>
      <c r="B7208" s="102">
        <v>5.01</v>
      </c>
    </row>
    <row r="7209" spans="1:2">
      <c r="A7209" s="103">
        <v>39303</v>
      </c>
      <c r="B7209" s="102">
        <v>5.0199999999999996</v>
      </c>
    </row>
    <row r="7210" spans="1:2">
      <c r="A7210" s="103">
        <v>39304</v>
      </c>
      <c r="B7210" s="102">
        <v>5.03</v>
      </c>
    </row>
    <row r="7211" spans="1:2">
      <c r="A7211" s="103">
        <v>39307</v>
      </c>
      <c r="B7211" s="102">
        <v>5.01</v>
      </c>
    </row>
    <row r="7212" spans="1:2">
      <c r="A7212" s="103">
        <v>39308</v>
      </c>
      <c r="B7212" s="102">
        <v>4.99</v>
      </c>
    </row>
    <row r="7213" spans="1:2">
      <c r="A7213" s="103">
        <v>39309</v>
      </c>
      <c r="B7213" s="102">
        <v>5</v>
      </c>
    </row>
    <row r="7214" spans="1:2">
      <c r="A7214" s="103">
        <v>39310</v>
      </c>
      <c r="B7214" s="102">
        <v>4.92</v>
      </c>
    </row>
    <row r="7215" spans="1:2">
      <c r="A7215" s="103">
        <v>39311</v>
      </c>
      <c r="B7215" s="102">
        <v>5</v>
      </c>
    </row>
    <row r="7216" spans="1:2">
      <c r="A7216" s="103">
        <v>39314</v>
      </c>
      <c r="B7216" s="102">
        <v>4.9800000000000004</v>
      </c>
    </row>
    <row r="7217" spans="1:2">
      <c r="A7217" s="103">
        <v>39315</v>
      </c>
      <c r="B7217" s="102">
        <v>4.95</v>
      </c>
    </row>
    <row r="7218" spans="1:2">
      <c r="A7218" s="103">
        <v>39316</v>
      </c>
      <c r="B7218" s="102">
        <v>4.96</v>
      </c>
    </row>
    <row r="7219" spans="1:2">
      <c r="A7219" s="103">
        <v>39317</v>
      </c>
      <c r="B7219" s="102">
        <v>4.93</v>
      </c>
    </row>
    <row r="7220" spans="1:2">
      <c r="A7220" s="103">
        <v>39318</v>
      </c>
      <c r="B7220" s="102">
        <v>4.88</v>
      </c>
    </row>
    <row r="7221" spans="1:2">
      <c r="A7221" s="103">
        <v>39321</v>
      </c>
      <c r="B7221" s="102">
        <v>4.87</v>
      </c>
    </row>
    <row r="7222" spans="1:2">
      <c r="A7222" s="103">
        <v>39322</v>
      </c>
      <c r="B7222" s="102">
        <v>4.8600000000000003</v>
      </c>
    </row>
    <row r="7223" spans="1:2">
      <c r="A7223" s="103">
        <v>39323</v>
      </c>
      <c r="B7223" s="102">
        <v>4.88</v>
      </c>
    </row>
    <row r="7224" spans="1:2">
      <c r="A7224" s="103">
        <v>39324</v>
      </c>
      <c r="B7224" s="102">
        <v>4.83</v>
      </c>
    </row>
    <row r="7225" spans="1:2">
      <c r="A7225" s="103">
        <v>39325</v>
      </c>
      <c r="B7225" s="102">
        <v>4.83</v>
      </c>
    </row>
    <row r="7226" spans="1:2">
      <c r="A7226" s="103">
        <v>39328</v>
      </c>
      <c r="B7226" s="102" t="e">
        <f>NA()</f>
        <v>#N/A</v>
      </c>
    </row>
    <row r="7227" spans="1:2">
      <c r="A7227" s="103">
        <v>39329</v>
      </c>
      <c r="B7227" s="102">
        <v>4.84</v>
      </c>
    </row>
    <row r="7228" spans="1:2">
      <c r="A7228" s="103">
        <v>39330</v>
      </c>
      <c r="B7228" s="102">
        <v>4.78</v>
      </c>
    </row>
    <row r="7229" spans="1:2">
      <c r="A7229" s="103">
        <v>39331</v>
      </c>
      <c r="B7229" s="102">
        <v>4.79</v>
      </c>
    </row>
    <row r="7230" spans="1:2">
      <c r="A7230" s="103">
        <v>39332</v>
      </c>
      <c r="B7230" s="102">
        <v>4.7</v>
      </c>
    </row>
    <row r="7231" spans="1:2">
      <c r="A7231" s="103">
        <v>39335</v>
      </c>
      <c r="B7231" s="102">
        <v>4.6500000000000004</v>
      </c>
    </row>
    <row r="7232" spans="1:2">
      <c r="A7232" s="103">
        <v>39336</v>
      </c>
      <c r="B7232" s="102">
        <v>4.6500000000000004</v>
      </c>
    </row>
    <row r="7233" spans="1:2">
      <c r="A7233" s="103">
        <v>39337</v>
      </c>
      <c r="B7233" s="102">
        <v>4.68</v>
      </c>
    </row>
    <row r="7234" spans="1:2">
      <c r="A7234" s="103">
        <v>39338</v>
      </c>
      <c r="B7234" s="102">
        <v>4.75</v>
      </c>
    </row>
    <row r="7235" spans="1:2">
      <c r="A7235" s="103">
        <v>39339</v>
      </c>
      <c r="B7235" s="102">
        <v>4.72</v>
      </c>
    </row>
    <row r="7236" spans="1:2">
      <c r="A7236" s="103">
        <v>39342</v>
      </c>
      <c r="B7236" s="102">
        <v>4.72</v>
      </c>
    </row>
    <row r="7237" spans="1:2">
      <c r="A7237" s="103">
        <v>39343</v>
      </c>
      <c r="B7237" s="102">
        <v>4.7699999999999996</v>
      </c>
    </row>
    <row r="7238" spans="1:2">
      <c r="A7238" s="103">
        <v>39344</v>
      </c>
      <c r="B7238" s="102">
        <v>4.83</v>
      </c>
    </row>
    <row r="7239" spans="1:2">
      <c r="A7239" s="103">
        <v>39345</v>
      </c>
      <c r="B7239" s="102">
        <v>4.96</v>
      </c>
    </row>
    <row r="7240" spans="1:2">
      <c r="A7240" s="103">
        <v>39346</v>
      </c>
      <c r="B7240" s="102">
        <v>4.8899999999999997</v>
      </c>
    </row>
    <row r="7241" spans="1:2">
      <c r="A7241" s="103">
        <v>39349</v>
      </c>
      <c r="B7241" s="102">
        <v>4.88</v>
      </c>
    </row>
    <row r="7242" spans="1:2">
      <c r="A7242" s="103">
        <v>39350</v>
      </c>
      <c r="B7242" s="102">
        <v>4.8899999999999997</v>
      </c>
    </row>
    <row r="7243" spans="1:2">
      <c r="A7243" s="103">
        <v>39351</v>
      </c>
      <c r="B7243" s="102">
        <v>4.9000000000000004</v>
      </c>
    </row>
    <row r="7244" spans="1:2">
      <c r="A7244" s="103">
        <v>39352</v>
      </c>
      <c r="B7244" s="102">
        <v>4.84</v>
      </c>
    </row>
    <row r="7245" spans="1:2">
      <c r="A7245" s="103">
        <v>39353</v>
      </c>
      <c r="B7245" s="102">
        <v>4.83</v>
      </c>
    </row>
    <row r="7246" spans="1:2">
      <c r="A7246" s="103">
        <v>39356</v>
      </c>
      <c r="B7246" s="102">
        <v>4.79</v>
      </c>
    </row>
    <row r="7247" spans="1:2">
      <c r="A7247" s="103">
        <v>39357</v>
      </c>
      <c r="B7247" s="102">
        <v>4.7699999999999996</v>
      </c>
    </row>
    <row r="7248" spans="1:2">
      <c r="A7248" s="103">
        <v>39358</v>
      </c>
      <c r="B7248" s="102">
        <v>4.79</v>
      </c>
    </row>
    <row r="7249" spans="1:2">
      <c r="A7249" s="103">
        <v>39359</v>
      </c>
      <c r="B7249" s="102">
        <v>4.7699999999999996</v>
      </c>
    </row>
    <row r="7250" spans="1:2">
      <c r="A7250" s="103">
        <v>39360</v>
      </c>
      <c r="B7250" s="102">
        <v>4.87</v>
      </c>
    </row>
    <row r="7251" spans="1:2">
      <c r="A7251" s="103">
        <v>39363</v>
      </c>
      <c r="B7251" s="102" t="e">
        <f>NA()</f>
        <v>#N/A</v>
      </c>
    </row>
    <row r="7252" spans="1:2">
      <c r="A7252" s="103">
        <v>39364</v>
      </c>
      <c r="B7252" s="102">
        <v>4.87</v>
      </c>
    </row>
    <row r="7253" spans="1:2">
      <c r="A7253" s="103">
        <v>39365</v>
      </c>
      <c r="B7253" s="102">
        <v>4.8600000000000003</v>
      </c>
    </row>
    <row r="7254" spans="1:2">
      <c r="A7254" s="103">
        <v>39366</v>
      </c>
      <c r="B7254" s="102">
        <v>4.87</v>
      </c>
    </row>
    <row r="7255" spans="1:2">
      <c r="A7255" s="103">
        <v>39367</v>
      </c>
      <c r="B7255" s="102">
        <v>4.91</v>
      </c>
    </row>
    <row r="7256" spans="1:2">
      <c r="A7256" s="103">
        <v>39370</v>
      </c>
      <c r="B7256" s="102">
        <v>4.91</v>
      </c>
    </row>
    <row r="7257" spans="1:2">
      <c r="A7257" s="103">
        <v>39371</v>
      </c>
      <c r="B7257" s="102">
        <v>4.9000000000000004</v>
      </c>
    </row>
    <row r="7258" spans="1:2">
      <c r="A7258" s="103">
        <v>39372</v>
      </c>
      <c r="B7258" s="102">
        <v>4.82</v>
      </c>
    </row>
    <row r="7259" spans="1:2">
      <c r="A7259" s="103">
        <v>39373</v>
      </c>
      <c r="B7259" s="102">
        <v>4.78</v>
      </c>
    </row>
    <row r="7260" spans="1:2">
      <c r="A7260" s="103">
        <v>39374</v>
      </c>
      <c r="B7260" s="102">
        <v>4.68</v>
      </c>
    </row>
    <row r="7261" spans="1:2">
      <c r="A7261" s="103">
        <v>39377</v>
      </c>
      <c r="B7261" s="102">
        <v>4.68</v>
      </c>
    </row>
    <row r="7262" spans="1:2">
      <c r="A7262" s="103">
        <v>39378</v>
      </c>
      <c r="B7262" s="102">
        <v>4.6900000000000004</v>
      </c>
    </row>
    <row r="7263" spans="1:2">
      <c r="A7263" s="103">
        <v>39379</v>
      </c>
      <c r="B7263" s="102">
        <v>4.6399999999999997</v>
      </c>
    </row>
    <row r="7264" spans="1:2">
      <c r="A7264" s="103">
        <v>39380</v>
      </c>
      <c r="B7264" s="102">
        <v>4.66</v>
      </c>
    </row>
    <row r="7265" spans="1:2">
      <c r="A7265" s="103">
        <v>39381</v>
      </c>
      <c r="B7265" s="102">
        <v>4.68</v>
      </c>
    </row>
    <row r="7266" spans="1:2">
      <c r="A7266" s="103">
        <v>39384</v>
      </c>
      <c r="B7266" s="102">
        <v>4.66</v>
      </c>
    </row>
    <row r="7267" spans="1:2">
      <c r="A7267" s="103">
        <v>39385</v>
      </c>
      <c r="B7267" s="102">
        <v>4.68</v>
      </c>
    </row>
    <row r="7268" spans="1:2">
      <c r="A7268" s="103">
        <v>39386</v>
      </c>
      <c r="B7268" s="102">
        <v>4.74</v>
      </c>
    </row>
    <row r="7269" spans="1:2">
      <c r="A7269" s="103">
        <v>39387</v>
      </c>
      <c r="B7269" s="102">
        <v>4.6399999999999997</v>
      </c>
    </row>
    <row r="7270" spans="1:2">
      <c r="A7270" s="103">
        <v>39388</v>
      </c>
      <c r="B7270" s="102">
        <v>4.6100000000000003</v>
      </c>
    </row>
    <row r="7271" spans="1:2">
      <c r="A7271" s="103">
        <v>39391</v>
      </c>
      <c r="B7271" s="102">
        <v>4.63</v>
      </c>
    </row>
    <row r="7272" spans="1:2">
      <c r="A7272" s="103">
        <v>39392</v>
      </c>
      <c r="B7272" s="102">
        <v>4.66</v>
      </c>
    </row>
    <row r="7273" spans="1:2">
      <c r="A7273" s="103">
        <v>39393</v>
      </c>
      <c r="B7273" s="102">
        <v>4.67</v>
      </c>
    </row>
    <row r="7274" spans="1:2">
      <c r="A7274" s="103">
        <v>39394</v>
      </c>
      <c r="B7274" s="102">
        <v>4.67</v>
      </c>
    </row>
    <row r="7275" spans="1:2">
      <c r="A7275" s="103">
        <v>39395</v>
      </c>
      <c r="B7275" s="102">
        <v>4.6100000000000003</v>
      </c>
    </row>
    <row r="7276" spans="1:2">
      <c r="A7276" s="103">
        <v>39398</v>
      </c>
      <c r="B7276" s="102" t="e">
        <f>NA()</f>
        <v>#N/A</v>
      </c>
    </row>
    <row r="7277" spans="1:2">
      <c r="A7277" s="103">
        <v>39399</v>
      </c>
      <c r="B7277" s="102">
        <v>4.6100000000000003</v>
      </c>
    </row>
    <row r="7278" spans="1:2">
      <c r="A7278" s="103">
        <v>39400</v>
      </c>
      <c r="B7278" s="102">
        <v>4.6100000000000003</v>
      </c>
    </row>
    <row r="7279" spans="1:2">
      <c r="A7279" s="103">
        <v>39401</v>
      </c>
      <c r="B7279" s="102">
        <v>4.54</v>
      </c>
    </row>
    <row r="7280" spans="1:2">
      <c r="A7280" s="103">
        <v>39402</v>
      </c>
      <c r="B7280" s="102">
        <v>4.5199999999999996</v>
      </c>
    </row>
    <row r="7281" spans="1:2">
      <c r="A7281" s="103">
        <v>39405</v>
      </c>
      <c r="B7281" s="102">
        <v>4.47</v>
      </c>
    </row>
    <row r="7282" spans="1:2">
      <c r="A7282" s="103">
        <v>39406</v>
      </c>
      <c r="B7282" s="102">
        <v>4.49</v>
      </c>
    </row>
    <row r="7283" spans="1:2">
      <c r="A7283" s="103">
        <v>39407</v>
      </c>
      <c r="B7283" s="102">
        <v>4.46</v>
      </c>
    </row>
    <row r="7284" spans="1:2">
      <c r="A7284" s="103">
        <v>39408</v>
      </c>
      <c r="B7284" s="102" t="e">
        <f>NA()</f>
        <v>#N/A</v>
      </c>
    </row>
    <row r="7285" spans="1:2">
      <c r="A7285" s="103">
        <v>39409</v>
      </c>
      <c r="B7285" s="102">
        <v>4.43</v>
      </c>
    </row>
    <row r="7286" spans="1:2">
      <c r="A7286" s="103">
        <v>39412</v>
      </c>
      <c r="B7286" s="102">
        <v>4.26</v>
      </c>
    </row>
    <row r="7287" spans="1:2">
      <c r="A7287" s="103">
        <v>39413</v>
      </c>
      <c r="B7287" s="102">
        <v>4.3600000000000003</v>
      </c>
    </row>
    <row r="7288" spans="1:2">
      <c r="A7288" s="103">
        <v>39414</v>
      </c>
      <c r="B7288" s="102">
        <v>4.41</v>
      </c>
    </row>
    <row r="7289" spans="1:2">
      <c r="A7289" s="103">
        <v>39415</v>
      </c>
      <c r="B7289" s="102">
        <v>4.3499999999999996</v>
      </c>
    </row>
    <row r="7290" spans="1:2">
      <c r="A7290" s="103">
        <v>39416</v>
      </c>
      <c r="B7290" s="102">
        <v>4.4000000000000004</v>
      </c>
    </row>
    <row r="7291" spans="1:2">
      <c r="A7291" s="103">
        <v>39419</v>
      </c>
      <c r="B7291" s="102">
        <v>4.34</v>
      </c>
    </row>
    <row r="7292" spans="1:2">
      <c r="A7292" s="103">
        <v>39420</v>
      </c>
      <c r="B7292" s="102">
        <v>4.34</v>
      </c>
    </row>
    <row r="7293" spans="1:2">
      <c r="A7293" s="103">
        <v>39421</v>
      </c>
      <c r="B7293" s="102">
        <v>4.3899999999999997</v>
      </c>
    </row>
    <row r="7294" spans="1:2">
      <c r="A7294" s="103">
        <v>39422</v>
      </c>
      <c r="B7294" s="102">
        <v>4.49</v>
      </c>
    </row>
    <row r="7295" spans="1:2">
      <c r="A7295" s="103">
        <v>39423</v>
      </c>
      <c r="B7295" s="102">
        <v>4.58</v>
      </c>
    </row>
    <row r="7296" spans="1:2">
      <c r="A7296" s="103">
        <v>39426</v>
      </c>
      <c r="B7296" s="102">
        <v>4.5999999999999996</v>
      </c>
    </row>
    <row r="7297" spans="1:2">
      <c r="A7297" s="103">
        <v>39427</v>
      </c>
      <c r="B7297" s="102">
        <v>4.47</v>
      </c>
    </row>
    <row r="7298" spans="1:2">
      <c r="A7298" s="103">
        <v>39428</v>
      </c>
      <c r="B7298" s="102">
        <v>4.51</v>
      </c>
    </row>
    <row r="7299" spans="1:2">
      <c r="A7299" s="103">
        <v>39429</v>
      </c>
      <c r="B7299" s="102">
        <v>4.6100000000000003</v>
      </c>
    </row>
    <row r="7300" spans="1:2">
      <c r="A7300" s="103">
        <v>39430</v>
      </c>
      <c r="B7300" s="102">
        <v>4.66</v>
      </c>
    </row>
    <row r="7301" spans="1:2">
      <c r="A7301" s="103">
        <v>39433</v>
      </c>
      <c r="B7301" s="102">
        <v>4.62</v>
      </c>
    </row>
    <row r="7302" spans="1:2">
      <c r="A7302" s="103">
        <v>39434</v>
      </c>
      <c r="B7302" s="102">
        <v>4.55</v>
      </c>
    </row>
    <row r="7303" spans="1:2">
      <c r="A7303" s="103">
        <v>39435</v>
      </c>
      <c r="B7303" s="102">
        <v>4.47</v>
      </c>
    </row>
    <row r="7304" spans="1:2">
      <c r="A7304" s="103">
        <v>39436</v>
      </c>
      <c r="B7304" s="102">
        <v>4.46</v>
      </c>
    </row>
    <row r="7305" spans="1:2">
      <c r="A7305" s="103">
        <v>39437</v>
      </c>
      <c r="B7305" s="102">
        <v>4.58</v>
      </c>
    </row>
    <row r="7306" spans="1:2">
      <c r="A7306" s="103">
        <v>39440</v>
      </c>
      <c r="B7306" s="102">
        <v>4.62</v>
      </c>
    </row>
    <row r="7307" spans="1:2">
      <c r="A7307" s="103">
        <v>39441</v>
      </c>
      <c r="B7307" s="102" t="e">
        <f>NA()</f>
        <v>#N/A</v>
      </c>
    </row>
    <row r="7308" spans="1:2">
      <c r="A7308" s="103">
        <v>39442</v>
      </c>
      <c r="B7308" s="102">
        <v>4.68</v>
      </c>
    </row>
    <row r="7309" spans="1:2">
      <c r="A7309" s="103">
        <v>39443</v>
      </c>
      <c r="B7309" s="102">
        <v>4.6100000000000003</v>
      </c>
    </row>
    <row r="7310" spans="1:2">
      <c r="A7310" s="103">
        <v>39444</v>
      </c>
      <c r="B7310" s="102">
        <v>4.51</v>
      </c>
    </row>
    <row r="7311" spans="1:2">
      <c r="A7311" s="103">
        <v>39447</v>
      </c>
      <c r="B7311" s="102">
        <v>4.45</v>
      </c>
    </row>
    <row r="7312" spans="1:2">
      <c r="A7312" s="103">
        <v>39448</v>
      </c>
      <c r="B7312" s="102" t="e">
        <f>NA()</f>
        <v>#N/A</v>
      </c>
    </row>
    <row r="7313" spans="1:2">
      <c r="A7313" s="103">
        <v>39449</v>
      </c>
      <c r="B7313" s="102">
        <v>4.3499999999999996</v>
      </c>
    </row>
    <row r="7314" spans="1:2">
      <c r="A7314" s="103">
        <v>39450</v>
      </c>
      <c r="B7314" s="102">
        <v>4.37</v>
      </c>
    </row>
    <row r="7315" spans="1:2">
      <c r="A7315" s="103">
        <v>39451</v>
      </c>
      <c r="B7315" s="102">
        <v>4.3600000000000003</v>
      </c>
    </row>
    <row r="7316" spans="1:2">
      <c r="A7316" s="103">
        <v>39454</v>
      </c>
      <c r="B7316" s="102">
        <v>4.34</v>
      </c>
    </row>
    <row r="7317" spans="1:2">
      <c r="A7317" s="103">
        <v>39455</v>
      </c>
      <c r="B7317" s="102">
        <v>4.3499999999999996</v>
      </c>
    </row>
    <row r="7318" spans="1:2">
      <c r="A7318" s="103">
        <v>39456</v>
      </c>
      <c r="B7318" s="102">
        <v>4.32</v>
      </c>
    </row>
    <row r="7319" spans="1:2">
      <c r="A7319" s="103">
        <v>39457</v>
      </c>
      <c r="B7319" s="102">
        <v>4.4400000000000004</v>
      </c>
    </row>
    <row r="7320" spans="1:2">
      <c r="A7320" s="103">
        <v>39458</v>
      </c>
      <c r="B7320" s="102">
        <v>4.3899999999999997</v>
      </c>
    </row>
    <row r="7321" spans="1:2">
      <c r="A7321" s="103">
        <v>39461</v>
      </c>
      <c r="B7321" s="102">
        <v>4.37</v>
      </c>
    </row>
    <row r="7322" spans="1:2">
      <c r="A7322" s="103">
        <v>39462</v>
      </c>
      <c r="B7322" s="102">
        <v>4.28</v>
      </c>
    </row>
    <row r="7323" spans="1:2">
      <c r="A7323" s="103">
        <v>39463</v>
      </c>
      <c r="B7323" s="102">
        <v>4.32</v>
      </c>
    </row>
    <row r="7324" spans="1:2">
      <c r="A7324" s="103">
        <v>39464</v>
      </c>
      <c r="B7324" s="102">
        <v>4.25</v>
      </c>
    </row>
    <row r="7325" spans="1:2">
      <c r="A7325" s="103">
        <v>39465</v>
      </c>
      <c r="B7325" s="102">
        <v>4.28</v>
      </c>
    </row>
    <row r="7326" spans="1:2">
      <c r="A7326" s="103">
        <v>39468</v>
      </c>
      <c r="B7326" s="102" t="e">
        <f>NA()</f>
        <v>#N/A</v>
      </c>
    </row>
    <row r="7327" spans="1:2">
      <c r="A7327" s="103">
        <v>39469</v>
      </c>
      <c r="B7327" s="102">
        <v>4.2300000000000004</v>
      </c>
    </row>
    <row r="7328" spans="1:2">
      <c r="A7328" s="103">
        <v>39470</v>
      </c>
      <c r="B7328" s="102">
        <v>4.2300000000000004</v>
      </c>
    </row>
    <row r="7329" spans="1:2">
      <c r="A7329" s="103">
        <v>39471</v>
      </c>
      <c r="B7329" s="102">
        <v>4.3600000000000003</v>
      </c>
    </row>
    <row r="7330" spans="1:2">
      <c r="A7330" s="103">
        <v>39472</v>
      </c>
      <c r="B7330" s="102">
        <v>4.28</v>
      </c>
    </row>
    <row r="7331" spans="1:2">
      <c r="A7331" s="103">
        <v>39475</v>
      </c>
      <c r="B7331" s="102">
        <v>4.29</v>
      </c>
    </row>
    <row r="7332" spans="1:2">
      <c r="A7332" s="103">
        <v>39476</v>
      </c>
      <c r="B7332" s="102">
        <v>4.34</v>
      </c>
    </row>
    <row r="7333" spans="1:2">
      <c r="A7333" s="103">
        <v>39477</v>
      </c>
      <c r="B7333" s="102">
        <v>4.4400000000000004</v>
      </c>
    </row>
    <row r="7334" spans="1:2">
      <c r="A7334" s="103">
        <v>39478</v>
      </c>
      <c r="B7334" s="102">
        <v>4.3499999999999996</v>
      </c>
    </row>
    <row r="7335" spans="1:2">
      <c r="A7335" s="103">
        <v>39479</v>
      </c>
      <c r="B7335" s="102">
        <v>4.32</v>
      </c>
    </row>
    <row r="7336" spans="1:2">
      <c r="A7336" s="103">
        <v>39482</v>
      </c>
      <c r="B7336" s="102">
        <v>4.37</v>
      </c>
    </row>
    <row r="7337" spans="1:2">
      <c r="A7337" s="103">
        <v>39483</v>
      </c>
      <c r="B7337" s="102">
        <v>4.33</v>
      </c>
    </row>
    <row r="7338" spans="1:2">
      <c r="A7338" s="103">
        <v>39484</v>
      </c>
      <c r="B7338" s="102">
        <v>4.37</v>
      </c>
    </row>
    <row r="7339" spans="1:2">
      <c r="A7339" s="103">
        <v>39485</v>
      </c>
      <c r="B7339" s="102">
        <v>4.51</v>
      </c>
    </row>
    <row r="7340" spans="1:2">
      <c r="A7340" s="103">
        <v>39486</v>
      </c>
      <c r="B7340" s="102">
        <v>4.43</v>
      </c>
    </row>
    <row r="7341" spans="1:2">
      <c r="A7341" s="103">
        <v>39489</v>
      </c>
      <c r="B7341" s="102">
        <v>4.41</v>
      </c>
    </row>
    <row r="7342" spans="1:2">
      <c r="A7342" s="103">
        <v>39490</v>
      </c>
      <c r="B7342" s="102">
        <v>4.46</v>
      </c>
    </row>
    <row r="7343" spans="1:2">
      <c r="A7343" s="103">
        <v>39491</v>
      </c>
      <c r="B7343" s="102">
        <v>4.5199999999999996</v>
      </c>
    </row>
    <row r="7344" spans="1:2">
      <c r="A7344" s="103">
        <v>39492</v>
      </c>
      <c r="B7344" s="102">
        <v>4.67</v>
      </c>
    </row>
    <row r="7345" spans="1:2">
      <c r="A7345" s="103">
        <v>39493</v>
      </c>
      <c r="B7345" s="102">
        <v>4.58</v>
      </c>
    </row>
    <row r="7346" spans="1:2">
      <c r="A7346" s="103">
        <v>39496</v>
      </c>
      <c r="B7346" s="102" t="e">
        <f>NA()</f>
        <v>#N/A</v>
      </c>
    </row>
    <row r="7347" spans="1:2">
      <c r="A7347" s="103">
        <v>39497</v>
      </c>
      <c r="B7347" s="102">
        <v>4.66</v>
      </c>
    </row>
    <row r="7348" spans="1:2">
      <c r="A7348" s="103">
        <v>39498</v>
      </c>
      <c r="B7348" s="102">
        <v>4.6500000000000004</v>
      </c>
    </row>
    <row r="7349" spans="1:2">
      <c r="A7349" s="103">
        <v>39499</v>
      </c>
      <c r="B7349" s="102">
        <v>4.54</v>
      </c>
    </row>
    <row r="7350" spans="1:2">
      <c r="A7350" s="103">
        <v>39500</v>
      </c>
      <c r="B7350" s="102">
        <v>4.58</v>
      </c>
    </row>
    <row r="7351" spans="1:2">
      <c r="A7351" s="103">
        <v>39503</v>
      </c>
      <c r="B7351" s="102">
        <v>4.67</v>
      </c>
    </row>
    <row r="7352" spans="1:2">
      <c r="A7352" s="103">
        <v>39504</v>
      </c>
      <c r="B7352" s="102">
        <v>4.66</v>
      </c>
    </row>
    <row r="7353" spans="1:2">
      <c r="A7353" s="103">
        <v>39505</v>
      </c>
      <c r="B7353" s="102">
        <v>4.6500000000000004</v>
      </c>
    </row>
    <row r="7354" spans="1:2">
      <c r="A7354" s="103">
        <v>39506</v>
      </c>
      <c r="B7354" s="102">
        <v>4.55</v>
      </c>
    </row>
    <row r="7355" spans="1:2">
      <c r="A7355" s="103">
        <v>39507</v>
      </c>
      <c r="B7355" s="102">
        <v>4.41</v>
      </c>
    </row>
    <row r="7356" spans="1:2">
      <c r="A7356" s="103">
        <v>39510</v>
      </c>
      <c r="B7356" s="102">
        <v>4.42</v>
      </c>
    </row>
    <row r="7357" spans="1:2">
      <c r="A7357" s="103">
        <v>39511</v>
      </c>
      <c r="B7357" s="102">
        <v>4.5199999999999996</v>
      </c>
    </row>
    <row r="7358" spans="1:2">
      <c r="A7358" s="103">
        <v>39512</v>
      </c>
      <c r="B7358" s="102">
        <v>4.5999999999999996</v>
      </c>
    </row>
    <row r="7359" spans="1:2">
      <c r="A7359" s="103">
        <v>39513</v>
      </c>
      <c r="B7359" s="102">
        <v>4.57</v>
      </c>
    </row>
    <row r="7360" spans="1:2">
      <c r="A7360" s="103">
        <v>39514</v>
      </c>
      <c r="B7360" s="102">
        <v>4.55</v>
      </c>
    </row>
    <row r="7361" spans="1:2">
      <c r="A7361" s="103">
        <v>39517</v>
      </c>
      <c r="B7361" s="102">
        <v>4.45</v>
      </c>
    </row>
    <row r="7362" spans="1:2">
      <c r="A7362" s="103">
        <v>39518</v>
      </c>
      <c r="B7362" s="102">
        <v>4.53</v>
      </c>
    </row>
    <row r="7363" spans="1:2">
      <c r="A7363" s="103">
        <v>39519</v>
      </c>
      <c r="B7363" s="102">
        <v>4.4000000000000004</v>
      </c>
    </row>
    <row r="7364" spans="1:2">
      <c r="A7364" s="103">
        <v>39520</v>
      </c>
      <c r="B7364" s="102">
        <v>4.47</v>
      </c>
    </row>
    <row r="7365" spans="1:2">
      <c r="A7365" s="103">
        <v>39521</v>
      </c>
      <c r="B7365" s="102">
        <v>4.3499999999999996</v>
      </c>
    </row>
    <row r="7366" spans="1:2">
      <c r="A7366" s="103">
        <v>39524</v>
      </c>
      <c r="B7366" s="102">
        <v>4.29</v>
      </c>
    </row>
    <row r="7367" spans="1:2">
      <c r="A7367" s="103">
        <v>39525</v>
      </c>
      <c r="B7367" s="102">
        <v>4.3499999999999996</v>
      </c>
    </row>
    <row r="7368" spans="1:2">
      <c r="A7368" s="103">
        <v>39526</v>
      </c>
      <c r="B7368" s="102">
        <v>4.22</v>
      </c>
    </row>
    <row r="7369" spans="1:2">
      <c r="A7369" s="103">
        <v>39527</v>
      </c>
      <c r="B7369" s="102">
        <v>4.17</v>
      </c>
    </row>
    <row r="7370" spans="1:2">
      <c r="A7370" s="103">
        <v>39528</v>
      </c>
      <c r="B7370" s="102" t="e">
        <f>NA()</f>
        <v>#N/A</v>
      </c>
    </row>
    <row r="7371" spans="1:2">
      <c r="A7371" s="103">
        <v>39531</v>
      </c>
      <c r="B7371" s="102">
        <v>4.33</v>
      </c>
    </row>
    <row r="7372" spans="1:2">
      <c r="A7372" s="103">
        <v>39532</v>
      </c>
      <c r="B7372" s="102">
        <v>4.3</v>
      </c>
    </row>
    <row r="7373" spans="1:2">
      <c r="A7373" s="103">
        <v>39533</v>
      </c>
      <c r="B7373" s="102">
        <v>4.33</v>
      </c>
    </row>
    <row r="7374" spans="1:2">
      <c r="A7374" s="103">
        <v>39534</v>
      </c>
      <c r="B7374" s="102">
        <v>4.38</v>
      </c>
    </row>
    <row r="7375" spans="1:2">
      <c r="A7375" s="103">
        <v>39535</v>
      </c>
      <c r="B7375" s="102">
        <v>4.33</v>
      </c>
    </row>
    <row r="7376" spans="1:2">
      <c r="A7376" s="103">
        <v>39538</v>
      </c>
      <c r="B7376" s="102">
        <v>4.3</v>
      </c>
    </row>
    <row r="7377" spans="1:2">
      <c r="A7377" s="103">
        <v>39539</v>
      </c>
      <c r="B7377" s="102">
        <v>4.4000000000000004</v>
      </c>
    </row>
    <row r="7378" spans="1:2">
      <c r="A7378" s="103">
        <v>39540</v>
      </c>
      <c r="B7378" s="102">
        <v>4.38</v>
      </c>
    </row>
    <row r="7379" spans="1:2">
      <c r="A7379" s="103">
        <v>39541</v>
      </c>
      <c r="B7379" s="102">
        <v>4.4000000000000004</v>
      </c>
    </row>
    <row r="7380" spans="1:2">
      <c r="A7380" s="103">
        <v>39542</v>
      </c>
      <c r="B7380" s="102">
        <v>4.32</v>
      </c>
    </row>
    <row r="7381" spans="1:2">
      <c r="A7381" s="103">
        <v>39545</v>
      </c>
      <c r="B7381" s="102">
        <v>4.3600000000000003</v>
      </c>
    </row>
    <row r="7382" spans="1:2">
      <c r="A7382" s="103">
        <v>39546</v>
      </c>
      <c r="B7382" s="102">
        <v>4.37</v>
      </c>
    </row>
    <row r="7383" spans="1:2">
      <c r="A7383" s="103">
        <v>39547</v>
      </c>
      <c r="B7383" s="102">
        <v>4.3099999999999996</v>
      </c>
    </row>
    <row r="7384" spans="1:2">
      <c r="A7384" s="103">
        <v>39548</v>
      </c>
      <c r="B7384" s="102">
        <v>4.34</v>
      </c>
    </row>
    <row r="7385" spans="1:2">
      <c r="A7385" s="103">
        <v>39549</v>
      </c>
      <c r="B7385" s="102">
        <v>4.3</v>
      </c>
    </row>
    <row r="7386" spans="1:2">
      <c r="A7386" s="103">
        <v>39552</v>
      </c>
      <c r="B7386" s="102">
        <v>4.3499999999999996</v>
      </c>
    </row>
    <row r="7387" spans="1:2">
      <c r="A7387" s="103">
        <v>39553</v>
      </c>
      <c r="B7387" s="102">
        <v>4.42</v>
      </c>
    </row>
    <row r="7388" spans="1:2">
      <c r="A7388" s="103">
        <v>39554</v>
      </c>
      <c r="B7388" s="102">
        <v>4.54</v>
      </c>
    </row>
    <row r="7389" spans="1:2">
      <c r="A7389" s="103">
        <v>39555</v>
      </c>
      <c r="B7389" s="102">
        <v>4.54</v>
      </c>
    </row>
    <row r="7390" spans="1:2">
      <c r="A7390" s="103">
        <v>39556</v>
      </c>
      <c r="B7390" s="102">
        <v>4.51</v>
      </c>
    </row>
    <row r="7391" spans="1:2">
      <c r="A7391" s="103">
        <v>39559</v>
      </c>
      <c r="B7391" s="102">
        <v>4.4800000000000004</v>
      </c>
    </row>
    <row r="7392" spans="1:2">
      <c r="A7392" s="103">
        <v>39560</v>
      </c>
      <c r="B7392" s="102">
        <v>4.46</v>
      </c>
    </row>
    <row r="7393" spans="1:2">
      <c r="A7393" s="103">
        <v>39561</v>
      </c>
      <c r="B7393" s="102">
        <v>4.49</v>
      </c>
    </row>
    <row r="7394" spans="1:2">
      <c r="A7394" s="103">
        <v>39562</v>
      </c>
      <c r="B7394" s="102">
        <v>4.5599999999999996</v>
      </c>
    </row>
    <row r="7395" spans="1:2">
      <c r="A7395" s="103">
        <v>39563</v>
      </c>
      <c r="B7395" s="102">
        <v>4.6100000000000003</v>
      </c>
    </row>
    <row r="7396" spans="1:2">
      <c r="A7396" s="103">
        <v>39566</v>
      </c>
      <c r="B7396" s="102">
        <v>4.57</v>
      </c>
    </row>
    <row r="7397" spans="1:2">
      <c r="A7397" s="103">
        <v>39567</v>
      </c>
      <c r="B7397" s="102">
        <v>4.55</v>
      </c>
    </row>
    <row r="7398" spans="1:2">
      <c r="A7398" s="103">
        <v>39568</v>
      </c>
      <c r="B7398" s="102">
        <v>4.49</v>
      </c>
    </row>
    <row r="7399" spans="1:2">
      <c r="A7399" s="103">
        <v>39569</v>
      </c>
      <c r="B7399" s="102">
        <v>4.49</v>
      </c>
    </row>
    <row r="7400" spans="1:2">
      <c r="A7400" s="103">
        <v>39570</v>
      </c>
      <c r="B7400" s="102">
        <v>4.57</v>
      </c>
    </row>
    <row r="7401" spans="1:2">
      <c r="A7401" s="103">
        <v>39573</v>
      </c>
      <c r="B7401" s="102">
        <v>4.58</v>
      </c>
    </row>
    <row r="7402" spans="1:2">
      <c r="A7402" s="103">
        <v>39574</v>
      </c>
      <c r="B7402" s="102">
        <v>4.6399999999999997</v>
      </c>
    </row>
    <row r="7403" spans="1:2">
      <c r="A7403" s="103">
        <v>39575</v>
      </c>
      <c r="B7403" s="102">
        <v>4.6100000000000003</v>
      </c>
    </row>
    <row r="7404" spans="1:2">
      <c r="A7404" s="103">
        <v>39576</v>
      </c>
      <c r="B7404" s="102">
        <v>4.5</v>
      </c>
    </row>
    <row r="7405" spans="1:2">
      <c r="A7405" s="103">
        <v>39577</v>
      </c>
      <c r="B7405" s="102">
        <v>4.53</v>
      </c>
    </row>
    <row r="7406" spans="1:2">
      <c r="A7406" s="103">
        <v>39580</v>
      </c>
      <c r="B7406" s="102">
        <v>4.53</v>
      </c>
    </row>
    <row r="7407" spans="1:2">
      <c r="A7407" s="103">
        <v>39581</v>
      </c>
      <c r="B7407" s="102">
        <v>4.62</v>
      </c>
    </row>
    <row r="7408" spans="1:2">
      <c r="A7408" s="103">
        <v>39582</v>
      </c>
      <c r="B7408" s="102">
        <v>4.63</v>
      </c>
    </row>
    <row r="7409" spans="1:2">
      <c r="A7409" s="103">
        <v>39583</v>
      </c>
      <c r="B7409" s="102">
        <v>4.5599999999999996</v>
      </c>
    </row>
    <row r="7410" spans="1:2">
      <c r="A7410" s="103">
        <v>39584</v>
      </c>
      <c r="B7410" s="102">
        <v>4.58</v>
      </c>
    </row>
    <row r="7411" spans="1:2">
      <c r="A7411" s="103">
        <v>39587</v>
      </c>
      <c r="B7411" s="102">
        <v>4.5599999999999996</v>
      </c>
    </row>
    <row r="7412" spans="1:2">
      <c r="A7412" s="103">
        <v>39588</v>
      </c>
      <c r="B7412" s="102">
        <v>4.53</v>
      </c>
    </row>
    <row r="7413" spans="1:2">
      <c r="A7413" s="103">
        <v>39589</v>
      </c>
      <c r="B7413" s="102">
        <v>4.55</v>
      </c>
    </row>
    <row r="7414" spans="1:2">
      <c r="A7414" s="103">
        <v>39590</v>
      </c>
      <c r="B7414" s="102">
        <v>4.63</v>
      </c>
    </row>
    <row r="7415" spans="1:2">
      <c r="A7415" s="103">
        <v>39591</v>
      </c>
      <c r="B7415" s="102">
        <v>4.57</v>
      </c>
    </row>
    <row r="7416" spans="1:2">
      <c r="A7416" s="103">
        <v>39594</v>
      </c>
      <c r="B7416" s="102" t="e">
        <f>NA()</f>
        <v>#N/A</v>
      </c>
    </row>
    <row r="7417" spans="1:2">
      <c r="A7417" s="103">
        <v>39595</v>
      </c>
      <c r="B7417" s="102">
        <v>4.6500000000000004</v>
      </c>
    </row>
    <row r="7418" spans="1:2">
      <c r="A7418" s="103">
        <v>39596</v>
      </c>
      <c r="B7418" s="102">
        <v>4.71</v>
      </c>
    </row>
    <row r="7419" spans="1:2">
      <c r="A7419" s="103">
        <v>39597</v>
      </c>
      <c r="B7419" s="102">
        <v>4.76</v>
      </c>
    </row>
    <row r="7420" spans="1:2">
      <c r="A7420" s="103">
        <v>39598</v>
      </c>
      <c r="B7420" s="102">
        <v>4.72</v>
      </c>
    </row>
    <row r="7421" spans="1:2">
      <c r="A7421" s="103">
        <v>39601</v>
      </c>
      <c r="B7421" s="102">
        <v>4.68</v>
      </c>
    </row>
    <row r="7422" spans="1:2">
      <c r="A7422" s="103">
        <v>39602</v>
      </c>
      <c r="B7422" s="102">
        <v>4.63</v>
      </c>
    </row>
    <row r="7423" spans="1:2">
      <c r="A7423" s="103">
        <v>39603</v>
      </c>
      <c r="B7423" s="102">
        <v>4.71</v>
      </c>
    </row>
    <row r="7424" spans="1:2">
      <c r="A7424" s="103">
        <v>39604</v>
      </c>
      <c r="B7424" s="102">
        <v>4.75</v>
      </c>
    </row>
    <row r="7425" spans="1:2">
      <c r="A7425" s="103">
        <v>39605</v>
      </c>
      <c r="B7425" s="102">
        <v>4.6500000000000004</v>
      </c>
    </row>
    <row r="7426" spans="1:2">
      <c r="A7426" s="103">
        <v>39608</v>
      </c>
      <c r="B7426" s="102">
        <v>4.6399999999999997</v>
      </c>
    </row>
    <row r="7427" spans="1:2">
      <c r="A7427" s="103">
        <v>39609</v>
      </c>
      <c r="B7427" s="102">
        <v>4.7</v>
      </c>
    </row>
    <row r="7428" spans="1:2">
      <c r="A7428" s="103">
        <v>39610</v>
      </c>
      <c r="B7428" s="102">
        <v>4.72</v>
      </c>
    </row>
    <row r="7429" spans="1:2">
      <c r="A7429" s="103">
        <v>39611</v>
      </c>
      <c r="B7429" s="102">
        <v>4.7699999999999996</v>
      </c>
    </row>
    <row r="7430" spans="1:2">
      <c r="A7430" s="103">
        <v>39612</v>
      </c>
      <c r="B7430" s="102">
        <v>4.79</v>
      </c>
    </row>
    <row r="7431" spans="1:2">
      <c r="A7431" s="103">
        <v>39615</v>
      </c>
      <c r="B7431" s="102">
        <v>4.7699999999999996</v>
      </c>
    </row>
    <row r="7432" spans="1:2">
      <c r="A7432" s="103">
        <v>39616</v>
      </c>
      <c r="B7432" s="102">
        <v>4.78</v>
      </c>
    </row>
    <row r="7433" spans="1:2">
      <c r="A7433" s="103">
        <v>39617</v>
      </c>
      <c r="B7433" s="102">
        <v>4.72</v>
      </c>
    </row>
    <row r="7434" spans="1:2">
      <c r="A7434" s="103">
        <v>39618</v>
      </c>
      <c r="B7434" s="102">
        <v>4.76</v>
      </c>
    </row>
    <row r="7435" spans="1:2">
      <c r="A7435" s="103">
        <v>39619</v>
      </c>
      <c r="B7435" s="102">
        <v>4.71</v>
      </c>
    </row>
    <row r="7436" spans="1:2">
      <c r="A7436" s="103">
        <v>39622</v>
      </c>
      <c r="B7436" s="102">
        <v>4.71</v>
      </c>
    </row>
    <row r="7437" spans="1:2">
      <c r="A7437" s="103">
        <v>39623</v>
      </c>
      <c r="B7437" s="102">
        <v>4.6500000000000004</v>
      </c>
    </row>
    <row r="7438" spans="1:2">
      <c r="A7438" s="103">
        <v>39624</v>
      </c>
      <c r="B7438" s="102">
        <v>4.6500000000000004</v>
      </c>
    </row>
    <row r="7439" spans="1:2">
      <c r="A7439" s="103">
        <v>39625</v>
      </c>
      <c r="B7439" s="102">
        <v>4.62</v>
      </c>
    </row>
    <row r="7440" spans="1:2">
      <c r="A7440" s="103">
        <v>39626</v>
      </c>
      <c r="B7440" s="102">
        <v>4.53</v>
      </c>
    </row>
    <row r="7441" spans="1:2">
      <c r="A7441" s="103">
        <v>39629</v>
      </c>
      <c r="B7441" s="102">
        <v>4.53</v>
      </c>
    </row>
    <row r="7442" spans="1:2">
      <c r="A7442" s="103">
        <v>39630</v>
      </c>
      <c r="B7442" s="102">
        <v>4.55</v>
      </c>
    </row>
    <row r="7443" spans="1:2">
      <c r="A7443" s="103">
        <v>39631</v>
      </c>
      <c r="B7443" s="102">
        <v>4.51</v>
      </c>
    </row>
    <row r="7444" spans="1:2">
      <c r="A7444" s="103">
        <v>39632</v>
      </c>
      <c r="B7444" s="102">
        <v>4.53</v>
      </c>
    </row>
    <row r="7445" spans="1:2">
      <c r="A7445" s="103">
        <v>39633</v>
      </c>
      <c r="B7445" s="102" t="e">
        <f>NA()</f>
        <v>#N/A</v>
      </c>
    </row>
    <row r="7446" spans="1:2">
      <c r="A7446" s="103">
        <v>39636</v>
      </c>
      <c r="B7446" s="102">
        <v>4.51</v>
      </c>
    </row>
    <row r="7447" spans="1:2">
      <c r="A7447" s="103">
        <v>39637</v>
      </c>
      <c r="B7447" s="102">
        <v>4.46</v>
      </c>
    </row>
    <row r="7448" spans="1:2">
      <c r="A7448" s="103">
        <v>39638</v>
      </c>
      <c r="B7448" s="102">
        <v>4.42</v>
      </c>
    </row>
    <row r="7449" spans="1:2">
      <c r="A7449" s="103">
        <v>39639</v>
      </c>
      <c r="B7449" s="102">
        <v>4.42</v>
      </c>
    </row>
    <row r="7450" spans="1:2">
      <c r="A7450" s="103">
        <v>39640</v>
      </c>
      <c r="B7450" s="102">
        <v>4.5199999999999996</v>
      </c>
    </row>
    <row r="7451" spans="1:2">
      <c r="A7451" s="103">
        <v>39643</v>
      </c>
      <c r="B7451" s="102">
        <v>4.47</v>
      </c>
    </row>
    <row r="7452" spans="1:2">
      <c r="A7452" s="103">
        <v>39644</v>
      </c>
      <c r="B7452" s="102">
        <v>4.4800000000000004</v>
      </c>
    </row>
    <row r="7453" spans="1:2">
      <c r="A7453" s="103">
        <v>39645</v>
      </c>
      <c r="B7453" s="102">
        <v>4.59</v>
      </c>
    </row>
    <row r="7454" spans="1:2">
      <c r="A7454" s="103">
        <v>39646</v>
      </c>
      <c r="B7454" s="102">
        <v>4.6500000000000004</v>
      </c>
    </row>
    <row r="7455" spans="1:2">
      <c r="A7455" s="103">
        <v>39647</v>
      </c>
      <c r="B7455" s="102">
        <v>4.66</v>
      </c>
    </row>
    <row r="7456" spans="1:2">
      <c r="A7456" s="103">
        <v>39650</v>
      </c>
      <c r="B7456" s="102">
        <v>4.6399999999999997</v>
      </c>
    </row>
    <row r="7457" spans="1:2">
      <c r="A7457" s="103">
        <v>39651</v>
      </c>
      <c r="B7457" s="102">
        <v>4.67</v>
      </c>
    </row>
    <row r="7458" spans="1:2">
      <c r="A7458" s="103">
        <v>39652</v>
      </c>
      <c r="B7458" s="102">
        <v>4.6900000000000004</v>
      </c>
    </row>
    <row r="7459" spans="1:2">
      <c r="A7459" s="103">
        <v>39653</v>
      </c>
      <c r="B7459" s="102">
        <v>4.5999999999999996</v>
      </c>
    </row>
    <row r="7460" spans="1:2">
      <c r="A7460" s="103">
        <v>39654</v>
      </c>
      <c r="B7460" s="102">
        <v>4.6900000000000004</v>
      </c>
    </row>
    <row r="7461" spans="1:2">
      <c r="A7461" s="103">
        <v>39657</v>
      </c>
      <c r="B7461" s="102">
        <v>4.63</v>
      </c>
    </row>
    <row r="7462" spans="1:2">
      <c r="A7462" s="103">
        <v>39658</v>
      </c>
      <c r="B7462" s="102">
        <v>4.6399999999999997</v>
      </c>
    </row>
    <row r="7463" spans="1:2">
      <c r="A7463" s="103">
        <v>39659</v>
      </c>
      <c r="B7463" s="102">
        <v>4.6399999999999997</v>
      </c>
    </row>
    <row r="7464" spans="1:2">
      <c r="A7464" s="103">
        <v>39660</v>
      </c>
      <c r="B7464" s="102">
        <v>4.59</v>
      </c>
    </row>
    <row r="7465" spans="1:2">
      <c r="A7465" s="103">
        <v>39661</v>
      </c>
      <c r="B7465" s="102">
        <v>4.57</v>
      </c>
    </row>
    <row r="7466" spans="1:2">
      <c r="A7466" s="103">
        <v>39664</v>
      </c>
      <c r="B7466" s="102">
        <v>4.58</v>
      </c>
    </row>
    <row r="7467" spans="1:2">
      <c r="A7467" s="103">
        <v>39665</v>
      </c>
      <c r="B7467" s="102">
        <v>4.63</v>
      </c>
    </row>
    <row r="7468" spans="1:2">
      <c r="A7468" s="103">
        <v>39666</v>
      </c>
      <c r="B7468" s="102">
        <v>4.68</v>
      </c>
    </row>
    <row r="7469" spans="1:2">
      <c r="A7469" s="103">
        <v>39667</v>
      </c>
      <c r="B7469" s="102">
        <v>4.5599999999999996</v>
      </c>
    </row>
    <row r="7470" spans="1:2">
      <c r="A7470" s="103">
        <v>39668</v>
      </c>
      <c r="B7470" s="102">
        <v>4.55</v>
      </c>
    </row>
    <row r="7471" spans="1:2">
      <c r="A7471" s="103">
        <v>39671</v>
      </c>
      <c r="B7471" s="102">
        <v>4.6100000000000003</v>
      </c>
    </row>
    <row r="7472" spans="1:2">
      <c r="A7472" s="103">
        <v>39672</v>
      </c>
      <c r="B7472" s="102">
        <v>4.55</v>
      </c>
    </row>
    <row r="7473" spans="1:2">
      <c r="A7473" s="103">
        <v>39673</v>
      </c>
      <c r="B7473" s="102">
        <v>4.57</v>
      </c>
    </row>
    <row r="7474" spans="1:2">
      <c r="A7474" s="103">
        <v>39674</v>
      </c>
      <c r="B7474" s="102">
        <v>4.5199999999999996</v>
      </c>
    </row>
    <row r="7475" spans="1:2">
      <c r="A7475" s="103">
        <v>39675</v>
      </c>
      <c r="B7475" s="102">
        <v>4.47</v>
      </c>
    </row>
    <row r="7476" spans="1:2">
      <c r="A7476" s="103">
        <v>39678</v>
      </c>
      <c r="B7476" s="102">
        <v>4.4400000000000004</v>
      </c>
    </row>
    <row r="7477" spans="1:2">
      <c r="A7477" s="103">
        <v>39679</v>
      </c>
      <c r="B7477" s="102">
        <v>4.47</v>
      </c>
    </row>
    <row r="7478" spans="1:2">
      <c r="A7478" s="103">
        <v>39680</v>
      </c>
      <c r="B7478" s="102">
        <v>4.43</v>
      </c>
    </row>
    <row r="7479" spans="1:2">
      <c r="A7479" s="103">
        <v>39681</v>
      </c>
      <c r="B7479" s="102">
        <v>4.46</v>
      </c>
    </row>
    <row r="7480" spans="1:2">
      <c r="A7480" s="103">
        <v>39682</v>
      </c>
      <c r="B7480" s="102">
        <v>4.46</v>
      </c>
    </row>
    <row r="7481" spans="1:2">
      <c r="A7481" s="103">
        <v>39685</v>
      </c>
      <c r="B7481" s="102">
        <v>4.4000000000000004</v>
      </c>
    </row>
    <row r="7482" spans="1:2">
      <c r="A7482" s="103">
        <v>39686</v>
      </c>
      <c r="B7482" s="102">
        <v>4.4000000000000004</v>
      </c>
    </row>
    <row r="7483" spans="1:2">
      <c r="A7483" s="103">
        <v>39687</v>
      </c>
      <c r="B7483" s="102">
        <v>4.38</v>
      </c>
    </row>
    <row r="7484" spans="1:2">
      <c r="A7484" s="103">
        <v>39688</v>
      </c>
      <c r="B7484" s="102">
        <v>4.38</v>
      </c>
    </row>
    <row r="7485" spans="1:2">
      <c r="A7485" s="103">
        <v>39689</v>
      </c>
      <c r="B7485" s="102">
        <v>4.43</v>
      </c>
    </row>
    <row r="7486" spans="1:2">
      <c r="A7486" s="103">
        <v>39692</v>
      </c>
      <c r="B7486" s="102" t="e">
        <f>NA()</f>
        <v>#N/A</v>
      </c>
    </row>
    <row r="7487" spans="1:2">
      <c r="A7487" s="103">
        <v>39693</v>
      </c>
      <c r="B7487" s="102">
        <v>4.3600000000000003</v>
      </c>
    </row>
    <row r="7488" spans="1:2">
      <c r="A7488" s="103">
        <v>39694</v>
      </c>
      <c r="B7488" s="102">
        <v>4.32</v>
      </c>
    </row>
    <row r="7489" spans="1:2">
      <c r="A7489" s="103">
        <v>39695</v>
      </c>
      <c r="B7489" s="102">
        <v>4.2699999999999996</v>
      </c>
    </row>
    <row r="7490" spans="1:2">
      <c r="A7490" s="103">
        <v>39696</v>
      </c>
      <c r="B7490" s="102">
        <v>4.2699999999999996</v>
      </c>
    </row>
    <row r="7491" spans="1:2">
      <c r="A7491" s="103">
        <v>39699</v>
      </c>
      <c r="B7491" s="102">
        <v>4.26</v>
      </c>
    </row>
    <row r="7492" spans="1:2">
      <c r="A7492" s="103">
        <v>39700</v>
      </c>
      <c r="B7492" s="102">
        <v>4.2</v>
      </c>
    </row>
    <row r="7493" spans="1:2">
      <c r="A7493" s="103">
        <v>39701</v>
      </c>
      <c r="B7493" s="102">
        <v>4.2300000000000004</v>
      </c>
    </row>
    <row r="7494" spans="1:2">
      <c r="A7494" s="103">
        <v>39702</v>
      </c>
      <c r="B7494" s="102">
        <v>4.2</v>
      </c>
    </row>
    <row r="7495" spans="1:2">
      <c r="A7495" s="103">
        <v>39703</v>
      </c>
      <c r="B7495" s="102">
        <v>4.32</v>
      </c>
    </row>
    <row r="7496" spans="1:2">
      <c r="A7496" s="103">
        <v>39706</v>
      </c>
      <c r="B7496" s="102">
        <v>4.12</v>
      </c>
    </row>
    <row r="7497" spans="1:2">
      <c r="A7497" s="103">
        <v>39707</v>
      </c>
      <c r="B7497" s="102">
        <v>4.08</v>
      </c>
    </row>
    <row r="7498" spans="1:2">
      <c r="A7498" s="103">
        <v>39708</v>
      </c>
      <c r="B7498" s="102">
        <v>4.08</v>
      </c>
    </row>
    <row r="7499" spans="1:2">
      <c r="A7499" s="103">
        <v>39709</v>
      </c>
      <c r="B7499" s="102">
        <v>4.1399999999999997</v>
      </c>
    </row>
    <row r="7500" spans="1:2">
      <c r="A7500" s="103">
        <v>39710</v>
      </c>
      <c r="B7500" s="102">
        <v>4.3600000000000003</v>
      </c>
    </row>
    <row r="7501" spans="1:2">
      <c r="A7501" s="103">
        <v>39713</v>
      </c>
      <c r="B7501" s="102">
        <v>4.41</v>
      </c>
    </row>
    <row r="7502" spans="1:2">
      <c r="A7502" s="103">
        <v>39714</v>
      </c>
      <c r="B7502" s="102">
        <v>4.43</v>
      </c>
    </row>
    <row r="7503" spans="1:2">
      <c r="A7503" s="103">
        <v>39715</v>
      </c>
      <c r="B7503" s="102">
        <v>4.4000000000000004</v>
      </c>
    </row>
    <row r="7504" spans="1:2">
      <c r="A7504" s="103">
        <v>39716</v>
      </c>
      <c r="B7504" s="102">
        <v>4.4000000000000004</v>
      </c>
    </row>
    <row r="7505" spans="1:2">
      <c r="A7505" s="103">
        <v>39717</v>
      </c>
      <c r="B7505" s="102">
        <v>4.3600000000000003</v>
      </c>
    </row>
    <row r="7506" spans="1:2">
      <c r="A7506" s="103">
        <v>39720</v>
      </c>
      <c r="B7506" s="102">
        <v>4.13</v>
      </c>
    </row>
    <row r="7507" spans="1:2">
      <c r="A7507" s="103">
        <v>39721</v>
      </c>
      <c r="B7507" s="102">
        <v>4.3099999999999996</v>
      </c>
    </row>
    <row r="7508" spans="1:2">
      <c r="A7508" s="103">
        <v>39722</v>
      </c>
      <c r="B7508" s="102">
        <v>4.22</v>
      </c>
    </row>
    <row r="7509" spans="1:2">
      <c r="A7509" s="103">
        <v>39723</v>
      </c>
      <c r="B7509" s="102">
        <v>4.16</v>
      </c>
    </row>
    <row r="7510" spans="1:2">
      <c r="A7510" s="103">
        <v>39724</v>
      </c>
      <c r="B7510" s="102">
        <v>4.1100000000000003</v>
      </c>
    </row>
    <row r="7511" spans="1:2">
      <c r="A7511" s="103">
        <v>39727</v>
      </c>
      <c r="B7511" s="102">
        <v>3.99</v>
      </c>
    </row>
    <row r="7512" spans="1:2">
      <c r="A7512" s="103">
        <v>39728</v>
      </c>
      <c r="B7512" s="102">
        <v>4.01</v>
      </c>
    </row>
    <row r="7513" spans="1:2">
      <c r="A7513" s="103">
        <v>39729</v>
      </c>
      <c r="B7513" s="102">
        <v>4.09</v>
      </c>
    </row>
    <row r="7514" spans="1:2">
      <c r="A7514" s="103">
        <v>39730</v>
      </c>
      <c r="B7514" s="102">
        <v>4.1399999999999997</v>
      </c>
    </row>
    <row r="7515" spans="1:2">
      <c r="A7515" s="103">
        <v>39731</v>
      </c>
      <c r="B7515" s="102">
        <v>4.1500000000000004</v>
      </c>
    </row>
    <row r="7516" spans="1:2">
      <c r="A7516" s="103">
        <v>39734</v>
      </c>
      <c r="B7516" s="102" t="e">
        <f>NA()</f>
        <v>#N/A</v>
      </c>
    </row>
    <row r="7517" spans="1:2">
      <c r="A7517" s="103">
        <v>39735</v>
      </c>
      <c r="B7517" s="102">
        <v>4.2699999999999996</v>
      </c>
    </row>
    <row r="7518" spans="1:2">
      <c r="A7518" s="103">
        <v>39736</v>
      </c>
      <c r="B7518" s="102">
        <v>4.25</v>
      </c>
    </row>
    <row r="7519" spans="1:2">
      <c r="A7519" s="103">
        <v>39737</v>
      </c>
      <c r="B7519" s="102">
        <v>4.25</v>
      </c>
    </row>
    <row r="7520" spans="1:2">
      <c r="A7520" s="103">
        <v>39738</v>
      </c>
      <c r="B7520" s="102">
        <v>4.32</v>
      </c>
    </row>
    <row r="7521" spans="1:2">
      <c r="A7521" s="103">
        <v>39741</v>
      </c>
      <c r="B7521" s="102">
        <v>4.26</v>
      </c>
    </row>
    <row r="7522" spans="1:2">
      <c r="A7522" s="103">
        <v>39742</v>
      </c>
      <c r="B7522" s="102">
        <v>4.2</v>
      </c>
    </row>
    <row r="7523" spans="1:2">
      <c r="A7523" s="103">
        <v>39743</v>
      </c>
      <c r="B7523" s="102">
        <v>4.07</v>
      </c>
    </row>
    <row r="7524" spans="1:2">
      <c r="A7524" s="103">
        <v>39744</v>
      </c>
      <c r="B7524" s="102">
        <v>3.99</v>
      </c>
    </row>
    <row r="7525" spans="1:2">
      <c r="A7525" s="103">
        <v>39745</v>
      </c>
      <c r="B7525" s="102">
        <v>4.1100000000000003</v>
      </c>
    </row>
    <row r="7526" spans="1:2">
      <c r="A7526" s="103">
        <v>39748</v>
      </c>
      <c r="B7526" s="102">
        <v>4.12</v>
      </c>
    </row>
    <row r="7527" spans="1:2">
      <c r="A7527" s="103">
        <v>39749</v>
      </c>
      <c r="B7527" s="102">
        <v>4.1900000000000004</v>
      </c>
    </row>
    <row r="7528" spans="1:2">
      <c r="A7528" s="103">
        <v>39750</v>
      </c>
      <c r="B7528" s="102">
        <v>4.26</v>
      </c>
    </row>
    <row r="7529" spans="1:2">
      <c r="A7529" s="103">
        <v>39751</v>
      </c>
      <c r="B7529" s="102">
        <v>4.3</v>
      </c>
    </row>
    <row r="7530" spans="1:2">
      <c r="A7530" s="103">
        <v>39752</v>
      </c>
      <c r="B7530" s="102">
        <v>4.3499999999999996</v>
      </c>
    </row>
    <row r="7531" spans="1:2">
      <c r="A7531" s="103">
        <v>39755</v>
      </c>
      <c r="B7531" s="102">
        <v>4.33</v>
      </c>
    </row>
    <row r="7532" spans="1:2">
      <c r="A7532" s="103">
        <v>39756</v>
      </c>
      <c r="B7532" s="102">
        <v>4.2</v>
      </c>
    </row>
    <row r="7533" spans="1:2">
      <c r="A7533" s="103">
        <v>39757</v>
      </c>
      <c r="B7533" s="102">
        <v>4.13</v>
      </c>
    </row>
    <row r="7534" spans="1:2">
      <c r="A7534" s="103">
        <v>39758</v>
      </c>
      <c r="B7534" s="102">
        <v>4.1900000000000004</v>
      </c>
    </row>
    <row r="7535" spans="1:2">
      <c r="A7535" s="103">
        <v>39759</v>
      </c>
      <c r="B7535" s="102">
        <v>4.25</v>
      </c>
    </row>
    <row r="7536" spans="1:2">
      <c r="A7536" s="103">
        <v>39762</v>
      </c>
      <c r="B7536" s="102">
        <v>4.21</v>
      </c>
    </row>
    <row r="7537" spans="1:2">
      <c r="A7537" s="103">
        <v>39763</v>
      </c>
      <c r="B7537" s="102" t="e">
        <f>NA()</f>
        <v>#N/A</v>
      </c>
    </row>
    <row r="7538" spans="1:2">
      <c r="A7538" s="103">
        <v>39764</v>
      </c>
      <c r="B7538" s="102">
        <v>4.17</v>
      </c>
    </row>
    <row r="7539" spans="1:2">
      <c r="A7539" s="103">
        <v>39765</v>
      </c>
      <c r="B7539" s="102">
        <v>4.34</v>
      </c>
    </row>
    <row r="7540" spans="1:2">
      <c r="A7540" s="103">
        <v>39766</v>
      </c>
      <c r="B7540" s="102">
        <v>4.22</v>
      </c>
    </row>
    <row r="7541" spans="1:2">
      <c r="A7541" s="103">
        <v>39769</v>
      </c>
      <c r="B7541" s="102">
        <v>4.2</v>
      </c>
    </row>
    <row r="7542" spans="1:2">
      <c r="A7542" s="103">
        <v>39770</v>
      </c>
      <c r="B7542" s="102">
        <v>4.1399999999999997</v>
      </c>
    </row>
    <row r="7543" spans="1:2">
      <c r="A7543" s="103">
        <v>39771</v>
      </c>
      <c r="B7543" s="102">
        <v>3.96</v>
      </c>
    </row>
    <row r="7544" spans="1:2">
      <c r="A7544" s="103">
        <v>39772</v>
      </c>
      <c r="B7544" s="102">
        <v>3.64</v>
      </c>
    </row>
    <row r="7545" spans="1:2">
      <c r="A7545" s="103">
        <v>39773</v>
      </c>
      <c r="B7545" s="102">
        <v>3.7</v>
      </c>
    </row>
    <row r="7546" spans="1:2">
      <c r="A7546" s="103">
        <v>39776</v>
      </c>
      <c r="B7546" s="102">
        <v>3.78</v>
      </c>
    </row>
    <row r="7547" spans="1:2">
      <c r="A7547" s="103">
        <v>39777</v>
      </c>
      <c r="B7547" s="102">
        <v>3.63</v>
      </c>
    </row>
    <row r="7548" spans="1:2">
      <c r="A7548" s="103">
        <v>39778</v>
      </c>
      <c r="B7548" s="102">
        <v>3.54</v>
      </c>
    </row>
    <row r="7549" spans="1:2">
      <c r="A7549" s="103">
        <v>39779</v>
      </c>
      <c r="B7549" s="102" t="e">
        <f>NA()</f>
        <v>#N/A</v>
      </c>
    </row>
    <row r="7550" spans="1:2">
      <c r="A7550" s="103">
        <v>39780</v>
      </c>
      <c r="B7550" s="102">
        <v>3.45</v>
      </c>
    </row>
    <row r="7551" spans="1:2">
      <c r="A7551" s="103">
        <v>39783</v>
      </c>
      <c r="B7551" s="102">
        <v>3.22</v>
      </c>
    </row>
    <row r="7552" spans="1:2">
      <c r="A7552" s="103">
        <v>39784</v>
      </c>
      <c r="B7552" s="102">
        <v>3.18</v>
      </c>
    </row>
    <row r="7553" spans="1:2">
      <c r="A7553" s="103">
        <v>39785</v>
      </c>
      <c r="B7553" s="102">
        <v>3.17</v>
      </c>
    </row>
    <row r="7554" spans="1:2">
      <c r="A7554" s="103">
        <v>39786</v>
      </c>
      <c r="B7554" s="102">
        <v>3.06</v>
      </c>
    </row>
    <row r="7555" spans="1:2">
      <c r="A7555" s="103">
        <v>39787</v>
      </c>
      <c r="B7555" s="102">
        <v>3.11</v>
      </c>
    </row>
    <row r="7556" spans="1:2">
      <c r="A7556" s="103">
        <v>39790</v>
      </c>
      <c r="B7556" s="102">
        <v>3.16</v>
      </c>
    </row>
    <row r="7557" spans="1:2">
      <c r="A7557" s="103">
        <v>39791</v>
      </c>
      <c r="B7557" s="102">
        <v>3.06</v>
      </c>
    </row>
    <row r="7558" spans="1:2">
      <c r="A7558" s="103">
        <v>39792</v>
      </c>
      <c r="B7558" s="102">
        <v>3.09</v>
      </c>
    </row>
    <row r="7559" spans="1:2">
      <c r="A7559" s="103">
        <v>39793</v>
      </c>
      <c r="B7559" s="102">
        <v>3.07</v>
      </c>
    </row>
    <row r="7560" spans="1:2">
      <c r="A7560" s="103">
        <v>39794</v>
      </c>
      <c r="B7560" s="102">
        <v>3.07</v>
      </c>
    </row>
    <row r="7561" spans="1:2">
      <c r="A7561" s="103">
        <v>39797</v>
      </c>
      <c r="B7561" s="102">
        <v>2.98</v>
      </c>
    </row>
    <row r="7562" spans="1:2">
      <c r="A7562" s="103">
        <v>39798</v>
      </c>
      <c r="B7562" s="102">
        <v>2.86</v>
      </c>
    </row>
    <row r="7563" spans="1:2">
      <c r="A7563" s="103">
        <v>39799</v>
      </c>
      <c r="B7563" s="102">
        <v>2.66</v>
      </c>
    </row>
    <row r="7564" spans="1:2">
      <c r="A7564" s="103">
        <v>39800</v>
      </c>
      <c r="B7564" s="102">
        <v>2.5299999999999998</v>
      </c>
    </row>
    <row r="7565" spans="1:2">
      <c r="A7565" s="103">
        <v>39801</v>
      </c>
      <c r="B7565" s="102">
        <v>2.5499999999999998</v>
      </c>
    </row>
    <row r="7566" spans="1:2">
      <c r="A7566" s="103">
        <v>39804</v>
      </c>
      <c r="B7566" s="102">
        <v>2.6</v>
      </c>
    </row>
    <row r="7567" spans="1:2">
      <c r="A7567" s="103">
        <v>39805</v>
      </c>
      <c r="B7567" s="102">
        <v>2.63</v>
      </c>
    </row>
    <row r="7568" spans="1:2">
      <c r="A7568" s="103">
        <v>39806</v>
      </c>
      <c r="B7568" s="102">
        <v>2.63</v>
      </c>
    </row>
    <row r="7569" spans="1:2">
      <c r="A7569" s="103">
        <v>39807</v>
      </c>
      <c r="B7569" s="102" t="e">
        <f>NA()</f>
        <v>#N/A</v>
      </c>
    </row>
    <row r="7570" spans="1:2">
      <c r="A7570" s="103">
        <v>39808</v>
      </c>
      <c r="B7570" s="102">
        <v>2.61</v>
      </c>
    </row>
    <row r="7571" spans="1:2">
      <c r="A7571" s="103">
        <v>39811</v>
      </c>
      <c r="B7571" s="102">
        <v>2.63</v>
      </c>
    </row>
    <row r="7572" spans="1:2">
      <c r="A7572" s="103">
        <v>39812</v>
      </c>
      <c r="B7572" s="102">
        <v>2.58</v>
      </c>
    </row>
    <row r="7573" spans="1:2">
      <c r="A7573" s="103">
        <v>39813</v>
      </c>
      <c r="B7573" s="102">
        <v>2.69</v>
      </c>
    </row>
    <row r="7574" spans="1:2">
      <c r="A7574" s="103">
        <v>39814</v>
      </c>
      <c r="B7574" s="102" t="e">
        <f>NA()</f>
        <v>#N/A</v>
      </c>
    </row>
    <row r="7575" spans="1:2">
      <c r="A7575" s="103">
        <v>39815</v>
      </c>
      <c r="B7575" s="102">
        <v>2.83</v>
      </c>
    </row>
    <row r="7576" spans="1:2">
      <c r="A7576" s="103">
        <v>39818</v>
      </c>
      <c r="B7576" s="102">
        <v>3</v>
      </c>
    </row>
    <row r="7577" spans="1:2">
      <c r="A7577" s="103">
        <v>39819</v>
      </c>
      <c r="B7577" s="102">
        <v>3.04</v>
      </c>
    </row>
    <row r="7578" spans="1:2">
      <c r="A7578" s="103">
        <v>39820</v>
      </c>
      <c r="B7578" s="102">
        <v>3.05</v>
      </c>
    </row>
    <row r="7579" spans="1:2">
      <c r="A7579" s="103">
        <v>39821</v>
      </c>
      <c r="B7579" s="102">
        <v>3.04</v>
      </c>
    </row>
    <row r="7580" spans="1:2">
      <c r="A7580" s="103">
        <v>39822</v>
      </c>
      <c r="B7580" s="102">
        <v>3.04</v>
      </c>
    </row>
    <row r="7581" spans="1:2">
      <c r="A7581" s="103">
        <v>39825</v>
      </c>
      <c r="B7581" s="102">
        <v>2.99</v>
      </c>
    </row>
    <row r="7582" spans="1:2">
      <c r="A7582" s="103">
        <v>39826</v>
      </c>
      <c r="B7582" s="102">
        <v>3</v>
      </c>
    </row>
    <row r="7583" spans="1:2">
      <c r="A7583" s="103">
        <v>39827</v>
      </c>
      <c r="B7583" s="102">
        <v>2.89</v>
      </c>
    </row>
    <row r="7584" spans="1:2">
      <c r="A7584" s="103">
        <v>39828</v>
      </c>
      <c r="B7584" s="102">
        <v>2.86</v>
      </c>
    </row>
    <row r="7585" spans="1:2">
      <c r="A7585" s="103">
        <v>39829</v>
      </c>
      <c r="B7585" s="102">
        <v>2.89</v>
      </c>
    </row>
    <row r="7586" spans="1:2">
      <c r="A7586" s="103">
        <v>39832</v>
      </c>
      <c r="B7586" s="102" t="e">
        <f>NA()</f>
        <v>#N/A</v>
      </c>
    </row>
    <row r="7587" spans="1:2">
      <c r="A7587" s="103">
        <v>39833</v>
      </c>
      <c r="B7587" s="102">
        <v>2.97</v>
      </c>
    </row>
    <row r="7588" spans="1:2">
      <c r="A7588" s="103">
        <v>39834</v>
      </c>
      <c r="B7588" s="102">
        <v>3.15</v>
      </c>
    </row>
    <row r="7589" spans="1:2">
      <c r="A7589" s="103">
        <v>39835</v>
      </c>
      <c r="B7589" s="102">
        <v>3.25</v>
      </c>
    </row>
    <row r="7590" spans="1:2">
      <c r="A7590" s="103">
        <v>39836</v>
      </c>
      <c r="B7590" s="102">
        <v>3.32</v>
      </c>
    </row>
    <row r="7591" spans="1:2">
      <c r="A7591" s="103">
        <v>39839</v>
      </c>
      <c r="B7591" s="102">
        <v>3.39</v>
      </c>
    </row>
    <row r="7592" spans="1:2">
      <c r="A7592" s="103">
        <v>39840</v>
      </c>
      <c r="B7592" s="102">
        <v>3.26</v>
      </c>
    </row>
    <row r="7593" spans="1:2">
      <c r="A7593" s="103">
        <v>39841</v>
      </c>
      <c r="B7593" s="102">
        <v>3.44</v>
      </c>
    </row>
    <row r="7594" spans="1:2">
      <c r="A7594" s="103">
        <v>39842</v>
      </c>
      <c r="B7594" s="102">
        <v>3.57</v>
      </c>
    </row>
    <row r="7595" spans="1:2">
      <c r="A7595" s="103">
        <v>39843</v>
      </c>
      <c r="B7595" s="102">
        <v>3.58</v>
      </c>
    </row>
    <row r="7596" spans="1:2">
      <c r="A7596" s="103">
        <v>39846</v>
      </c>
      <c r="B7596" s="102">
        <v>3.47</v>
      </c>
    </row>
    <row r="7597" spans="1:2">
      <c r="A7597" s="103">
        <v>39847</v>
      </c>
      <c r="B7597" s="102">
        <v>3.64</v>
      </c>
    </row>
    <row r="7598" spans="1:2">
      <c r="A7598" s="103">
        <v>39848</v>
      </c>
      <c r="B7598" s="102">
        <v>3.65</v>
      </c>
    </row>
    <row r="7599" spans="1:2">
      <c r="A7599" s="103">
        <v>39849</v>
      </c>
      <c r="B7599" s="102">
        <v>3.63</v>
      </c>
    </row>
    <row r="7600" spans="1:2">
      <c r="A7600" s="103">
        <v>39850</v>
      </c>
      <c r="B7600" s="102">
        <v>3.7</v>
      </c>
    </row>
    <row r="7601" spans="1:2">
      <c r="A7601" s="103">
        <v>39853</v>
      </c>
      <c r="B7601" s="102">
        <v>3.69</v>
      </c>
    </row>
    <row r="7602" spans="1:2">
      <c r="A7602" s="103">
        <v>39854</v>
      </c>
      <c r="B7602" s="102">
        <v>3.54</v>
      </c>
    </row>
    <row r="7603" spans="1:2">
      <c r="A7603" s="103">
        <v>39855</v>
      </c>
      <c r="B7603" s="102">
        <v>3.45</v>
      </c>
    </row>
    <row r="7604" spans="1:2">
      <c r="A7604" s="103">
        <v>39856</v>
      </c>
      <c r="B7604" s="102">
        <v>3.47</v>
      </c>
    </row>
    <row r="7605" spans="1:2">
      <c r="A7605" s="103">
        <v>39857</v>
      </c>
      <c r="B7605" s="102">
        <v>3.68</v>
      </c>
    </row>
    <row r="7606" spans="1:2">
      <c r="A7606" s="103">
        <v>39860</v>
      </c>
      <c r="B7606" s="102" t="e">
        <f>NA()</f>
        <v>#N/A</v>
      </c>
    </row>
    <row r="7607" spans="1:2">
      <c r="A7607" s="103">
        <v>39861</v>
      </c>
      <c r="B7607" s="102">
        <v>3.47</v>
      </c>
    </row>
    <row r="7608" spans="1:2">
      <c r="A7608" s="103">
        <v>39862</v>
      </c>
      <c r="B7608" s="102">
        <v>3.54</v>
      </c>
    </row>
    <row r="7609" spans="1:2">
      <c r="A7609" s="103">
        <v>39863</v>
      </c>
      <c r="B7609" s="102">
        <v>3.68</v>
      </c>
    </row>
    <row r="7610" spans="1:2">
      <c r="A7610" s="103">
        <v>39864</v>
      </c>
      <c r="B7610" s="102">
        <v>3.56</v>
      </c>
    </row>
    <row r="7611" spans="1:2">
      <c r="A7611" s="103">
        <v>39867</v>
      </c>
      <c r="B7611" s="102">
        <v>3.53</v>
      </c>
    </row>
    <row r="7612" spans="1:2">
      <c r="A7612" s="103">
        <v>39868</v>
      </c>
      <c r="B7612" s="102">
        <v>3.49</v>
      </c>
    </row>
    <row r="7613" spans="1:2">
      <c r="A7613" s="103">
        <v>39869</v>
      </c>
      <c r="B7613" s="102">
        <v>3.59</v>
      </c>
    </row>
    <row r="7614" spans="1:2">
      <c r="A7614" s="103">
        <v>39870</v>
      </c>
      <c r="B7614" s="102">
        <v>3.66</v>
      </c>
    </row>
    <row r="7615" spans="1:2">
      <c r="A7615" s="103">
        <v>39871</v>
      </c>
      <c r="B7615" s="102">
        <v>3.71</v>
      </c>
    </row>
    <row r="7616" spans="1:2">
      <c r="A7616" s="103">
        <v>39874</v>
      </c>
      <c r="B7616" s="102">
        <v>3.64</v>
      </c>
    </row>
    <row r="7617" spans="1:2">
      <c r="A7617" s="103">
        <v>39875</v>
      </c>
      <c r="B7617" s="102">
        <v>3.67</v>
      </c>
    </row>
    <row r="7618" spans="1:2">
      <c r="A7618" s="103">
        <v>39876</v>
      </c>
      <c r="B7618" s="102">
        <v>3.69</v>
      </c>
    </row>
    <row r="7619" spans="1:2">
      <c r="A7619" s="103">
        <v>39877</v>
      </c>
      <c r="B7619" s="102">
        <v>3.51</v>
      </c>
    </row>
    <row r="7620" spans="1:2">
      <c r="A7620" s="103">
        <v>39878</v>
      </c>
      <c r="B7620" s="102">
        <v>3.5</v>
      </c>
    </row>
    <row r="7621" spans="1:2">
      <c r="A7621" s="103">
        <v>39881</v>
      </c>
      <c r="B7621" s="102">
        <v>3.59</v>
      </c>
    </row>
    <row r="7622" spans="1:2">
      <c r="A7622" s="103">
        <v>39882</v>
      </c>
      <c r="B7622" s="102">
        <v>3.7</v>
      </c>
    </row>
    <row r="7623" spans="1:2">
      <c r="A7623" s="103">
        <v>39883</v>
      </c>
      <c r="B7623" s="102">
        <v>3.67</v>
      </c>
    </row>
    <row r="7624" spans="1:2">
      <c r="A7624" s="103">
        <v>39884</v>
      </c>
      <c r="B7624" s="102">
        <v>3.63</v>
      </c>
    </row>
    <row r="7625" spans="1:2">
      <c r="A7625" s="103">
        <v>39885</v>
      </c>
      <c r="B7625" s="102">
        <v>3.66</v>
      </c>
    </row>
    <row r="7626" spans="1:2">
      <c r="A7626" s="103">
        <v>39888</v>
      </c>
      <c r="B7626" s="102">
        <v>3.76</v>
      </c>
    </row>
    <row r="7627" spans="1:2">
      <c r="A7627" s="103">
        <v>39889</v>
      </c>
      <c r="B7627" s="102">
        <v>3.83</v>
      </c>
    </row>
    <row r="7628" spans="1:2">
      <c r="A7628" s="103">
        <v>39890</v>
      </c>
      <c r="B7628" s="102">
        <v>3.57</v>
      </c>
    </row>
    <row r="7629" spans="1:2">
      <c r="A7629" s="103">
        <v>39891</v>
      </c>
      <c r="B7629" s="102">
        <v>3.62</v>
      </c>
    </row>
    <row r="7630" spans="1:2">
      <c r="A7630" s="103">
        <v>39892</v>
      </c>
      <c r="B7630" s="102">
        <v>3.65</v>
      </c>
    </row>
    <row r="7631" spans="1:2">
      <c r="A7631" s="103">
        <v>39895</v>
      </c>
      <c r="B7631" s="102">
        <v>3.69</v>
      </c>
    </row>
    <row r="7632" spans="1:2">
      <c r="A7632" s="103">
        <v>39896</v>
      </c>
      <c r="B7632" s="102">
        <v>3.6</v>
      </c>
    </row>
    <row r="7633" spans="1:2">
      <c r="A7633" s="103">
        <v>39897</v>
      </c>
      <c r="B7633" s="102">
        <v>3.73</v>
      </c>
    </row>
    <row r="7634" spans="1:2">
      <c r="A7634" s="103">
        <v>39898</v>
      </c>
      <c r="B7634" s="102">
        <v>3.66</v>
      </c>
    </row>
    <row r="7635" spans="1:2">
      <c r="A7635" s="103">
        <v>39899</v>
      </c>
      <c r="B7635" s="102">
        <v>3.62</v>
      </c>
    </row>
    <row r="7636" spans="1:2">
      <c r="A7636" s="103">
        <v>39902</v>
      </c>
      <c r="B7636" s="102">
        <v>3.6</v>
      </c>
    </row>
    <row r="7637" spans="1:2">
      <c r="A7637" s="103">
        <v>39903</v>
      </c>
      <c r="B7637" s="102">
        <v>3.56</v>
      </c>
    </row>
    <row r="7638" spans="1:2">
      <c r="A7638" s="103">
        <v>39904</v>
      </c>
      <c r="B7638" s="102">
        <v>3.51</v>
      </c>
    </row>
    <row r="7639" spans="1:2">
      <c r="A7639" s="103">
        <v>39905</v>
      </c>
      <c r="B7639" s="102">
        <v>3.57</v>
      </c>
    </row>
    <row r="7640" spans="1:2">
      <c r="A7640" s="103">
        <v>39906</v>
      </c>
      <c r="B7640" s="102">
        <v>3.7</v>
      </c>
    </row>
    <row r="7641" spans="1:2">
      <c r="A7641" s="103">
        <v>39909</v>
      </c>
      <c r="B7641" s="102">
        <v>3.73</v>
      </c>
    </row>
    <row r="7642" spans="1:2">
      <c r="A7642" s="103">
        <v>39910</v>
      </c>
      <c r="B7642" s="102">
        <v>3.72</v>
      </c>
    </row>
    <row r="7643" spans="1:2">
      <c r="A7643" s="103">
        <v>39911</v>
      </c>
      <c r="B7643" s="102">
        <v>3.66</v>
      </c>
    </row>
    <row r="7644" spans="1:2">
      <c r="A7644" s="103">
        <v>39912</v>
      </c>
      <c r="B7644" s="102">
        <v>3.76</v>
      </c>
    </row>
    <row r="7645" spans="1:2">
      <c r="A7645" s="103">
        <v>39913</v>
      </c>
      <c r="B7645" s="102" t="e">
        <f>NA()</f>
        <v>#N/A</v>
      </c>
    </row>
    <row r="7646" spans="1:2">
      <c r="A7646" s="103">
        <v>39916</v>
      </c>
      <c r="B7646" s="102">
        <v>3.69</v>
      </c>
    </row>
    <row r="7647" spans="1:2">
      <c r="A7647" s="103">
        <v>39917</v>
      </c>
      <c r="B7647" s="102">
        <v>3.64</v>
      </c>
    </row>
    <row r="7648" spans="1:2">
      <c r="A7648" s="103">
        <v>39918</v>
      </c>
      <c r="B7648" s="102">
        <v>3.66</v>
      </c>
    </row>
    <row r="7649" spans="1:2">
      <c r="A7649" s="103">
        <v>39919</v>
      </c>
      <c r="B7649" s="102">
        <v>3.72</v>
      </c>
    </row>
    <row r="7650" spans="1:2">
      <c r="A7650" s="103">
        <v>39920</v>
      </c>
      <c r="B7650" s="102">
        <v>3.79</v>
      </c>
    </row>
    <row r="7651" spans="1:2">
      <c r="A7651" s="103">
        <v>39923</v>
      </c>
      <c r="B7651" s="102">
        <v>3.69</v>
      </c>
    </row>
    <row r="7652" spans="1:2">
      <c r="A7652" s="103">
        <v>39924</v>
      </c>
      <c r="B7652" s="102">
        <v>3.74</v>
      </c>
    </row>
    <row r="7653" spans="1:2">
      <c r="A7653" s="103">
        <v>39925</v>
      </c>
      <c r="B7653" s="102">
        <v>3.82</v>
      </c>
    </row>
    <row r="7654" spans="1:2">
      <c r="A7654" s="103">
        <v>39926</v>
      </c>
      <c r="B7654" s="102">
        <v>3.8</v>
      </c>
    </row>
    <row r="7655" spans="1:2">
      <c r="A7655" s="103">
        <v>39927</v>
      </c>
      <c r="B7655" s="102">
        <v>3.89</v>
      </c>
    </row>
    <row r="7656" spans="1:2">
      <c r="A7656" s="103">
        <v>39930</v>
      </c>
      <c r="B7656" s="102">
        <v>3.84</v>
      </c>
    </row>
    <row r="7657" spans="1:2">
      <c r="A7657" s="103">
        <v>39931</v>
      </c>
      <c r="B7657" s="102">
        <v>3.97</v>
      </c>
    </row>
    <row r="7658" spans="1:2">
      <c r="A7658" s="103">
        <v>39932</v>
      </c>
      <c r="B7658" s="102">
        <v>4.01</v>
      </c>
    </row>
    <row r="7659" spans="1:2">
      <c r="A7659" s="103">
        <v>39933</v>
      </c>
      <c r="B7659" s="102">
        <v>4.05</v>
      </c>
    </row>
    <row r="7660" spans="1:2">
      <c r="A7660" s="103">
        <v>39934</v>
      </c>
      <c r="B7660" s="102">
        <v>4.09</v>
      </c>
    </row>
    <row r="7661" spans="1:2">
      <c r="A7661" s="103">
        <v>39937</v>
      </c>
      <c r="B7661" s="102">
        <v>4.0599999999999996</v>
      </c>
    </row>
    <row r="7662" spans="1:2">
      <c r="A7662" s="103">
        <v>39938</v>
      </c>
      <c r="B7662" s="102">
        <v>4.0599999999999996</v>
      </c>
    </row>
    <row r="7663" spans="1:2">
      <c r="A7663" s="103">
        <v>39939</v>
      </c>
      <c r="B7663" s="102">
        <v>4.09</v>
      </c>
    </row>
    <row r="7664" spans="1:2">
      <c r="A7664" s="103">
        <v>39940</v>
      </c>
      <c r="B7664" s="102">
        <v>4.25</v>
      </c>
    </row>
    <row r="7665" spans="1:2">
      <c r="A7665" s="103">
        <v>39941</v>
      </c>
      <c r="B7665" s="102">
        <v>4.28</v>
      </c>
    </row>
    <row r="7666" spans="1:2">
      <c r="A7666" s="103">
        <v>39944</v>
      </c>
      <c r="B7666" s="102">
        <v>4.18</v>
      </c>
    </row>
    <row r="7667" spans="1:2">
      <c r="A7667" s="103">
        <v>39945</v>
      </c>
      <c r="B7667" s="102">
        <v>4.16</v>
      </c>
    </row>
    <row r="7668" spans="1:2">
      <c r="A7668" s="103">
        <v>39946</v>
      </c>
      <c r="B7668" s="102">
        <v>4.09</v>
      </c>
    </row>
    <row r="7669" spans="1:2">
      <c r="A7669" s="103">
        <v>39947</v>
      </c>
      <c r="B7669" s="102">
        <v>4.0599999999999996</v>
      </c>
    </row>
    <row r="7670" spans="1:2">
      <c r="A7670" s="103">
        <v>39948</v>
      </c>
      <c r="B7670" s="102">
        <v>4.09</v>
      </c>
    </row>
    <row r="7671" spans="1:2">
      <c r="A7671" s="103">
        <v>39951</v>
      </c>
      <c r="B7671" s="102">
        <v>4.18</v>
      </c>
    </row>
    <row r="7672" spans="1:2">
      <c r="A7672" s="103">
        <v>39952</v>
      </c>
      <c r="B7672" s="102">
        <v>4.21</v>
      </c>
    </row>
    <row r="7673" spans="1:2">
      <c r="A7673" s="103">
        <v>39953</v>
      </c>
      <c r="B7673" s="102">
        <v>4.1399999999999997</v>
      </c>
    </row>
    <row r="7674" spans="1:2">
      <c r="A7674" s="103">
        <v>39954</v>
      </c>
      <c r="B7674" s="102">
        <v>4.3</v>
      </c>
    </row>
    <row r="7675" spans="1:2">
      <c r="A7675" s="103">
        <v>39955</v>
      </c>
      <c r="B7675" s="102">
        <v>4.38</v>
      </c>
    </row>
    <row r="7676" spans="1:2">
      <c r="A7676" s="103">
        <v>39958</v>
      </c>
      <c r="B7676" s="102" t="e">
        <f>NA()</f>
        <v>#N/A</v>
      </c>
    </row>
    <row r="7677" spans="1:2">
      <c r="A7677" s="103">
        <v>39959</v>
      </c>
      <c r="B7677" s="102">
        <v>4.45</v>
      </c>
    </row>
    <row r="7678" spans="1:2">
      <c r="A7678" s="103">
        <v>39960</v>
      </c>
      <c r="B7678" s="102">
        <v>4.59</v>
      </c>
    </row>
    <row r="7679" spans="1:2">
      <c r="A7679" s="103">
        <v>39961</v>
      </c>
      <c r="B7679" s="102">
        <v>4.54</v>
      </c>
    </row>
    <row r="7680" spans="1:2">
      <c r="A7680" s="103">
        <v>39962</v>
      </c>
      <c r="B7680" s="102">
        <v>4.34</v>
      </c>
    </row>
    <row r="7681" spans="1:2">
      <c r="A7681" s="103">
        <v>39965</v>
      </c>
      <c r="B7681" s="102">
        <v>4.55</v>
      </c>
    </row>
    <row r="7682" spans="1:2">
      <c r="A7682" s="103">
        <v>39966</v>
      </c>
      <c r="B7682" s="102">
        <v>4.5</v>
      </c>
    </row>
    <row r="7683" spans="1:2">
      <c r="A7683" s="103">
        <v>39967</v>
      </c>
      <c r="B7683" s="102">
        <v>4.45</v>
      </c>
    </row>
    <row r="7684" spans="1:2">
      <c r="A7684" s="103">
        <v>39968</v>
      </c>
      <c r="B7684" s="102">
        <v>4.58</v>
      </c>
    </row>
    <row r="7685" spans="1:2">
      <c r="A7685" s="103">
        <v>39969</v>
      </c>
      <c r="B7685" s="102">
        <v>4.63</v>
      </c>
    </row>
    <row r="7686" spans="1:2">
      <c r="A7686" s="103">
        <v>39972</v>
      </c>
      <c r="B7686" s="102">
        <v>4.6500000000000004</v>
      </c>
    </row>
    <row r="7687" spans="1:2">
      <c r="A7687" s="103">
        <v>39973</v>
      </c>
      <c r="B7687" s="102">
        <v>4.6399999999999997</v>
      </c>
    </row>
    <row r="7688" spans="1:2">
      <c r="A7688" s="103">
        <v>39974</v>
      </c>
      <c r="B7688" s="102">
        <v>4.76</v>
      </c>
    </row>
    <row r="7689" spans="1:2">
      <c r="A7689" s="103">
        <v>39975</v>
      </c>
      <c r="B7689" s="102">
        <v>4.6900000000000004</v>
      </c>
    </row>
    <row r="7690" spans="1:2">
      <c r="A7690" s="103">
        <v>39976</v>
      </c>
      <c r="B7690" s="102">
        <v>4.6500000000000004</v>
      </c>
    </row>
    <row r="7691" spans="1:2">
      <c r="A7691" s="103">
        <v>39979</v>
      </c>
      <c r="B7691" s="102">
        <v>4.6100000000000003</v>
      </c>
    </row>
    <row r="7692" spans="1:2">
      <c r="A7692" s="103">
        <v>39980</v>
      </c>
      <c r="B7692" s="102">
        <v>4.4800000000000004</v>
      </c>
    </row>
    <row r="7693" spans="1:2">
      <c r="A7693" s="103">
        <v>39981</v>
      </c>
      <c r="B7693" s="102">
        <v>4.5</v>
      </c>
    </row>
    <row r="7694" spans="1:2">
      <c r="A7694" s="103">
        <v>39982</v>
      </c>
      <c r="B7694" s="102">
        <v>4.63</v>
      </c>
    </row>
    <row r="7695" spans="1:2">
      <c r="A7695" s="103">
        <v>39983</v>
      </c>
      <c r="B7695" s="102">
        <v>4.5199999999999996</v>
      </c>
    </row>
    <row r="7696" spans="1:2">
      <c r="A7696" s="103">
        <v>39986</v>
      </c>
      <c r="B7696" s="102">
        <v>4.45</v>
      </c>
    </row>
    <row r="7697" spans="1:2">
      <c r="A7697" s="103">
        <v>39987</v>
      </c>
      <c r="B7697" s="102">
        <v>4.37</v>
      </c>
    </row>
    <row r="7698" spans="1:2">
      <c r="A7698" s="103">
        <v>39988</v>
      </c>
      <c r="B7698" s="102">
        <v>4.4400000000000004</v>
      </c>
    </row>
    <row r="7699" spans="1:2">
      <c r="A7699" s="103">
        <v>39989</v>
      </c>
      <c r="B7699" s="102">
        <v>4.33</v>
      </c>
    </row>
    <row r="7700" spans="1:2">
      <c r="A7700" s="103">
        <v>39990</v>
      </c>
      <c r="B7700" s="102">
        <v>4.3</v>
      </c>
    </row>
    <row r="7701" spans="1:2">
      <c r="A7701" s="103">
        <v>39993</v>
      </c>
      <c r="B7701" s="102">
        <v>4.3099999999999996</v>
      </c>
    </row>
    <row r="7702" spans="1:2">
      <c r="A7702" s="103">
        <v>39994</v>
      </c>
      <c r="B7702" s="102">
        <v>4.32</v>
      </c>
    </row>
    <row r="7703" spans="1:2">
      <c r="A7703" s="103">
        <v>39995</v>
      </c>
      <c r="B7703" s="102">
        <v>4.34</v>
      </c>
    </row>
    <row r="7704" spans="1:2">
      <c r="A7704" s="103">
        <v>39996</v>
      </c>
      <c r="B7704" s="102">
        <v>4.32</v>
      </c>
    </row>
    <row r="7705" spans="1:2">
      <c r="A7705" s="103">
        <v>39997</v>
      </c>
      <c r="B7705" s="102" t="e">
        <f>NA()</f>
        <v>#N/A</v>
      </c>
    </row>
    <row r="7706" spans="1:2">
      <c r="A7706" s="103">
        <v>40000</v>
      </c>
      <c r="B7706" s="102">
        <v>4.3499999999999996</v>
      </c>
    </row>
    <row r="7707" spans="1:2">
      <c r="A7707" s="103">
        <v>40001</v>
      </c>
      <c r="B7707" s="102">
        <v>4.3099999999999996</v>
      </c>
    </row>
    <row r="7708" spans="1:2">
      <c r="A7708" s="103">
        <v>40002</v>
      </c>
      <c r="B7708" s="102">
        <v>4.17</v>
      </c>
    </row>
    <row r="7709" spans="1:2">
      <c r="A7709" s="103">
        <v>40003</v>
      </c>
      <c r="B7709" s="102">
        <v>4.3099999999999996</v>
      </c>
    </row>
    <row r="7710" spans="1:2">
      <c r="A7710" s="103">
        <v>40004</v>
      </c>
      <c r="B7710" s="102">
        <v>4.2</v>
      </c>
    </row>
    <row r="7711" spans="1:2">
      <c r="A7711" s="103">
        <v>40007</v>
      </c>
      <c r="B7711" s="102">
        <v>4.25</v>
      </c>
    </row>
    <row r="7712" spans="1:2">
      <c r="A7712" s="103">
        <v>40008</v>
      </c>
      <c r="B7712" s="102">
        <v>4.38</v>
      </c>
    </row>
    <row r="7713" spans="1:2">
      <c r="A7713" s="103">
        <v>40009</v>
      </c>
      <c r="B7713" s="102">
        <v>4.4800000000000004</v>
      </c>
    </row>
    <row r="7714" spans="1:2">
      <c r="A7714" s="103">
        <v>40010</v>
      </c>
      <c r="B7714" s="102">
        <v>4.45</v>
      </c>
    </row>
    <row r="7715" spans="1:2">
      <c r="A7715" s="103">
        <v>40011</v>
      </c>
      <c r="B7715" s="102">
        <v>4.53</v>
      </c>
    </row>
    <row r="7716" spans="1:2">
      <c r="A7716" s="103">
        <v>40014</v>
      </c>
      <c r="B7716" s="102">
        <v>4.47</v>
      </c>
    </row>
    <row r="7717" spans="1:2">
      <c r="A7717" s="103">
        <v>40015</v>
      </c>
      <c r="B7717" s="102">
        <v>4.38</v>
      </c>
    </row>
    <row r="7718" spans="1:2">
      <c r="A7718" s="103">
        <v>40016</v>
      </c>
      <c r="B7718" s="102">
        <v>4.45</v>
      </c>
    </row>
    <row r="7719" spans="1:2">
      <c r="A7719" s="103">
        <v>40017</v>
      </c>
      <c r="B7719" s="102">
        <v>4.58</v>
      </c>
    </row>
    <row r="7720" spans="1:2">
      <c r="A7720" s="103">
        <v>40018</v>
      </c>
      <c r="B7720" s="102">
        <v>4.55</v>
      </c>
    </row>
    <row r="7721" spans="1:2">
      <c r="A7721" s="103">
        <v>40021</v>
      </c>
      <c r="B7721" s="102">
        <v>4.62</v>
      </c>
    </row>
    <row r="7722" spans="1:2">
      <c r="A7722" s="103">
        <v>40022</v>
      </c>
      <c r="B7722" s="102">
        <v>4.5599999999999996</v>
      </c>
    </row>
    <row r="7723" spans="1:2">
      <c r="A7723" s="103">
        <v>40023</v>
      </c>
      <c r="B7723" s="102">
        <v>4.5</v>
      </c>
    </row>
    <row r="7724" spans="1:2">
      <c r="A7724" s="103">
        <v>40024</v>
      </c>
      <c r="B7724" s="102">
        <v>4.4400000000000004</v>
      </c>
    </row>
    <row r="7725" spans="1:2">
      <c r="A7725" s="103">
        <v>40025</v>
      </c>
      <c r="B7725" s="102">
        <v>4.3099999999999996</v>
      </c>
    </row>
    <row r="7726" spans="1:2">
      <c r="A7726" s="103">
        <v>40028</v>
      </c>
      <c r="B7726" s="102">
        <v>4.42</v>
      </c>
    </row>
    <row r="7727" spans="1:2">
      <c r="A7727" s="103">
        <v>40029</v>
      </c>
      <c r="B7727" s="102">
        <v>4.45</v>
      </c>
    </row>
    <row r="7728" spans="1:2">
      <c r="A7728" s="103">
        <v>40030</v>
      </c>
      <c r="B7728" s="102">
        <v>4.57</v>
      </c>
    </row>
    <row r="7729" spans="1:2">
      <c r="A7729" s="103">
        <v>40031</v>
      </c>
      <c r="B7729" s="102">
        <v>4.53</v>
      </c>
    </row>
    <row r="7730" spans="1:2">
      <c r="A7730" s="103">
        <v>40032</v>
      </c>
      <c r="B7730" s="102">
        <v>4.6100000000000003</v>
      </c>
    </row>
    <row r="7731" spans="1:2">
      <c r="A7731" s="103">
        <v>40035</v>
      </c>
      <c r="B7731" s="102">
        <v>4.5199999999999996</v>
      </c>
    </row>
    <row r="7732" spans="1:2">
      <c r="A7732" s="103">
        <v>40036</v>
      </c>
      <c r="B7732" s="102">
        <v>4.4400000000000004</v>
      </c>
    </row>
    <row r="7733" spans="1:2">
      <c r="A7733" s="103">
        <v>40037</v>
      </c>
      <c r="B7733" s="102">
        <v>4.53</v>
      </c>
    </row>
    <row r="7734" spans="1:2">
      <c r="A7734" s="103">
        <v>40038</v>
      </c>
      <c r="B7734" s="102">
        <v>4.4400000000000004</v>
      </c>
    </row>
    <row r="7735" spans="1:2">
      <c r="A7735" s="103">
        <v>40039</v>
      </c>
      <c r="B7735" s="102">
        <v>4.41</v>
      </c>
    </row>
    <row r="7736" spans="1:2">
      <c r="A7736" s="103">
        <v>40042</v>
      </c>
      <c r="B7736" s="102">
        <v>4.33</v>
      </c>
    </row>
    <row r="7737" spans="1:2">
      <c r="A7737" s="103">
        <v>40043</v>
      </c>
      <c r="B7737" s="102">
        <v>4.3499999999999996</v>
      </c>
    </row>
    <row r="7738" spans="1:2">
      <c r="A7738" s="103">
        <v>40044</v>
      </c>
      <c r="B7738" s="102">
        <v>4.28</v>
      </c>
    </row>
    <row r="7739" spans="1:2">
      <c r="A7739" s="103">
        <v>40045</v>
      </c>
      <c r="B7739" s="102">
        <v>4.24</v>
      </c>
    </row>
    <row r="7740" spans="1:2">
      <c r="A7740" s="103">
        <v>40046</v>
      </c>
      <c r="B7740" s="102">
        <v>4.3600000000000003</v>
      </c>
    </row>
    <row r="7741" spans="1:2">
      <c r="A7741" s="103">
        <v>40049</v>
      </c>
      <c r="B7741" s="102">
        <v>4.2699999999999996</v>
      </c>
    </row>
    <row r="7742" spans="1:2">
      <c r="A7742" s="103">
        <v>40050</v>
      </c>
      <c r="B7742" s="102">
        <v>4.22</v>
      </c>
    </row>
    <row r="7743" spans="1:2">
      <c r="A7743" s="103">
        <v>40051</v>
      </c>
      <c r="B7743" s="102">
        <v>4.2</v>
      </c>
    </row>
    <row r="7744" spans="1:2">
      <c r="A7744" s="103">
        <v>40052</v>
      </c>
      <c r="B7744" s="102">
        <v>4.2300000000000004</v>
      </c>
    </row>
    <row r="7745" spans="1:2">
      <c r="A7745" s="103">
        <v>40053</v>
      </c>
      <c r="B7745" s="102">
        <v>4.21</v>
      </c>
    </row>
    <row r="7746" spans="1:2">
      <c r="A7746" s="103">
        <v>40056</v>
      </c>
      <c r="B7746" s="102">
        <v>4.18</v>
      </c>
    </row>
    <row r="7747" spans="1:2">
      <c r="A7747" s="103">
        <v>40057</v>
      </c>
      <c r="B7747" s="102">
        <v>4.1900000000000004</v>
      </c>
    </row>
    <row r="7748" spans="1:2">
      <c r="A7748" s="103">
        <v>40058</v>
      </c>
      <c r="B7748" s="102">
        <v>4.09</v>
      </c>
    </row>
    <row r="7749" spans="1:2">
      <c r="A7749" s="103">
        <v>40059</v>
      </c>
      <c r="B7749" s="102">
        <v>4.1500000000000004</v>
      </c>
    </row>
    <row r="7750" spans="1:2">
      <c r="A7750" s="103">
        <v>40060</v>
      </c>
      <c r="B7750" s="102">
        <v>4.2699999999999996</v>
      </c>
    </row>
    <row r="7751" spans="1:2">
      <c r="A7751" s="103">
        <v>40063</v>
      </c>
      <c r="B7751" s="102" t="e">
        <f>NA()</f>
        <v>#N/A</v>
      </c>
    </row>
    <row r="7752" spans="1:2">
      <c r="A7752" s="103">
        <v>40064</v>
      </c>
      <c r="B7752" s="102">
        <v>4.3099999999999996</v>
      </c>
    </row>
    <row r="7753" spans="1:2">
      <c r="A7753" s="103">
        <v>40065</v>
      </c>
      <c r="B7753" s="102">
        <v>4.33</v>
      </c>
    </row>
    <row r="7754" spans="1:2">
      <c r="A7754" s="103">
        <v>40066</v>
      </c>
      <c r="B7754" s="102">
        <v>4.1900000000000004</v>
      </c>
    </row>
    <row r="7755" spans="1:2">
      <c r="A7755" s="103">
        <v>40067</v>
      </c>
      <c r="B7755" s="102">
        <v>4.18</v>
      </c>
    </row>
    <row r="7756" spans="1:2">
      <c r="A7756" s="103">
        <v>40070</v>
      </c>
      <c r="B7756" s="102">
        <v>4.22</v>
      </c>
    </row>
    <row r="7757" spans="1:2">
      <c r="A7757" s="103">
        <v>40071</v>
      </c>
      <c r="B7757" s="102">
        <v>4.2699999999999996</v>
      </c>
    </row>
    <row r="7758" spans="1:2">
      <c r="A7758" s="103">
        <v>40072</v>
      </c>
      <c r="B7758" s="102">
        <v>4.26</v>
      </c>
    </row>
    <row r="7759" spans="1:2">
      <c r="A7759" s="103">
        <v>40073</v>
      </c>
      <c r="B7759" s="102">
        <v>4.1900000000000004</v>
      </c>
    </row>
    <row r="7760" spans="1:2">
      <c r="A7760" s="103">
        <v>40074</v>
      </c>
      <c r="B7760" s="102">
        <v>4.24</v>
      </c>
    </row>
    <row r="7761" spans="1:2">
      <c r="A7761" s="103">
        <v>40077</v>
      </c>
      <c r="B7761" s="102">
        <v>4.2300000000000004</v>
      </c>
    </row>
    <row r="7762" spans="1:2">
      <c r="A7762" s="103">
        <v>40078</v>
      </c>
      <c r="B7762" s="102">
        <v>4.2</v>
      </c>
    </row>
    <row r="7763" spans="1:2">
      <c r="A7763" s="103">
        <v>40079</v>
      </c>
      <c r="B7763" s="102">
        <v>4.21</v>
      </c>
    </row>
    <row r="7764" spans="1:2">
      <c r="A7764" s="103">
        <v>40080</v>
      </c>
      <c r="B7764" s="102">
        <v>4.17</v>
      </c>
    </row>
    <row r="7765" spans="1:2">
      <c r="A7765" s="103">
        <v>40081</v>
      </c>
      <c r="B7765" s="102">
        <v>4.0999999999999996</v>
      </c>
    </row>
    <row r="7766" spans="1:2">
      <c r="A7766" s="103">
        <v>40084</v>
      </c>
      <c r="B7766" s="102">
        <v>4.04</v>
      </c>
    </row>
    <row r="7767" spans="1:2">
      <c r="A7767" s="103">
        <v>40085</v>
      </c>
      <c r="B7767" s="102">
        <v>4.03</v>
      </c>
    </row>
    <row r="7768" spans="1:2">
      <c r="A7768" s="103">
        <v>40086</v>
      </c>
      <c r="B7768" s="102">
        <v>4.03</v>
      </c>
    </row>
    <row r="7769" spans="1:2">
      <c r="A7769" s="103">
        <v>40087</v>
      </c>
      <c r="B7769" s="102">
        <v>3.97</v>
      </c>
    </row>
    <row r="7770" spans="1:2">
      <c r="A7770" s="103">
        <v>40088</v>
      </c>
      <c r="B7770" s="102">
        <v>4.01</v>
      </c>
    </row>
    <row r="7771" spans="1:2">
      <c r="A7771" s="103">
        <v>40091</v>
      </c>
      <c r="B7771" s="102">
        <v>4.01</v>
      </c>
    </row>
    <row r="7772" spans="1:2">
      <c r="A7772" s="103">
        <v>40092</v>
      </c>
      <c r="B7772" s="102">
        <v>4.07</v>
      </c>
    </row>
    <row r="7773" spans="1:2">
      <c r="A7773" s="103">
        <v>40093</v>
      </c>
      <c r="B7773" s="102">
        <v>3.99</v>
      </c>
    </row>
    <row r="7774" spans="1:2">
      <c r="A7774" s="103">
        <v>40094</v>
      </c>
      <c r="B7774" s="102">
        <v>4.09</v>
      </c>
    </row>
    <row r="7775" spans="1:2">
      <c r="A7775" s="103">
        <v>40095</v>
      </c>
      <c r="B7775" s="102">
        <v>4.22</v>
      </c>
    </row>
    <row r="7776" spans="1:2">
      <c r="A7776" s="103">
        <v>40098</v>
      </c>
      <c r="B7776" s="102" t="e">
        <f>NA()</f>
        <v>#N/A</v>
      </c>
    </row>
    <row r="7777" spans="1:2">
      <c r="A7777" s="103">
        <v>40099</v>
      </c>
      <c r="B7777" s="102">
        <v>4.16</v>
      </c>
    </row>
    <row r="7778" spans="1:2">
      <c r="A7778" s="103">
        <v>40100</v>
      </c>
      <c r="B7778" s="102">
        <v>4.28</v>
      </c>
    </row>
    <row r="7779" spans="1:2">
      <c r="A7779" s="103">
        <v>40101</v>
      </c>
      <c r="B7779" s="102">
        <v>4.3099999999999996</v>
      </c>
    </row>
    <row r="7780" spans="1:2">
      <c r="A7780" s="103">
        <v>40102</v>
      </c>
      <c r="B7780" s="102">
        <v>4.24</v>
      </c>
    </row>
    <row r="7781" spans="1:2">
      <c r="A7781" s="103">
        <v>40105</v>
      </c>
      <c r="B7781" s="102">
        <v>4.21</v>
      </c>
    </row>
    <row r="7782" spans="1:2">
      <c r="A7782" s="103">
        <v>40106</v>
      </c>
      <c r="B7782" s="102">
        <v>4.16</v>
      </c>
    </row>
    <row r="7783" spans="1:2">
      <c r="A7783" s="103">
        <v>40107</v>
      </c>
      <c r="B7783" s="102">
        <v>4.22</v>
      </c>
    </row>
    <row r="7784" spans="1:2">
      <c r="A7784" s="103">
        <v>40108</v>
      </c>
      <c r="B7784" s="102">
        <v>4.24</v>
      </c>
    </row>
    <row r="7785" spans="1:2">
      <c r="A7785" s="103">
        <v>40109</v>
      </c>
      <c r="B7785" s="102">
        <v>4.29</v>
      </c>
    </row>
    <row r="7786" spans="1:2">
      <c r="A7786" s="103">
        <v>40112</v>
      </c>
      <c r="B7786" s="102">
        <v>4.37</v>
      </c>
    </row>
    <row r="7787" spans="1:2">
      <c r="A7787" s="103">
        <v>40113</v>
      </c>
      <c r="B7787" s="102">
        <v>4.29</v>
      </c>
    </row>
    <row r="7788" spans="1:2">
      <c r="A7788" s="103">
        <v>40114</v>
      </c>
      <c r="B7788" s="102">
        <v>4.25</v>
      </c>
    </row>
    <row r="7789" spans="1:2">
      <c r="A7789" s="103">
        <v>40115</v>
      </c>
      <c r="B7789" s="102">
        <v>4.3499999999999996</v>
      </c>
    </row>
    <row r="7790" spans="1:2">
      <c r="A7790" s="103">
        <v>40116</v>
      </c>
      <c r="B7790" s="102">
        <v>4.2300000000000004</v>
      </c>
    </row>
    <row r="7791" spans="1:2">
      <c r="A7791" s="103">
        <v>40119</v>
      </c>
      <c r="B7791" s="102">
        <v>4.26</v>
      </c>
    </row>
    <row r="7792" spans="1:2">
      <c r="A7792" s="103">
        <v>40120</v>
      </c>
      <c r="B7792" s="102">
        <v>4.34</v>
      </c>
    </row>
    <row r="7793" spans="1:2">
      <c r="A7793" s="103">
        <v>40121</v>
      </c>
      <c r="B7793" s="102">
        <v>4.41</v>
      </c>
    </row>
    <row r="7794" spans="1:2">
      <c r="A7794" s="103">
        <v>40122</v>
      </c>
      <c r="B7794" s="102">
        <v>4.41</v>
      </c>
    </row>
    <row r="7795" spans="1:2">
      <c r="A7795" s="103">
        <v>40123</v>
      </c>
      <c r="B7795" s="102">
        <v>4.4000000000000004</v>
      </c>
    </row>
    <row r="7796" spans="1:2">
      <c r="A7796" s="103">
        <v>40126</v>
      </c>
      <c r="B7796" s="102">
        <v>4.4000000000000004</v>
      </c>
    </row>
    <row r="7797" spans="1:2">
      <c r="A7797" s="103">
        <v>40127</v>
      </c>
      <c r="B7797" s="102">
        <v>4.41</v>
      </c>
    </row>
    <row r="7798" spans="1:2">
      <c r="A7798" s="103">
        <v>40128</v>
      </c>
      <c r="B7798" s="102" t="e">
        <f>NA()</f>
        <v>#N/A</v>
      </c>
    </row>
    <row r="7799" spans="1:2">
      <c r="A7799" s="103">
        <v>40129</v>
      </c>
      <c r="B7799" s="102">
        <v>4.41</v>
      </c>
    </row>
    <row r="7800" spans="1:2">
      <c r="A7800" s="103">
        <v>40130</v>
      </c>
      <c r="B7800" s="102">
        <v>4.3600000000000003</v>
      </c>
    </row>
    <row r="7801" spans="1:2">
      <c r="A7801" s="103">
        <v>40133</v>
      </c>
      <c r="B7801" s="102">
        <v>4.26</v>
      </c>
    </row>
    <row r="7802" spans="1:2">
      <c r="A7802" s="103">
        <v>40134</v>
      </c>
      <c r="B7802" s="102">
        <v>4.26</v>
      </c>
    </row>
    <row r="7803" spans="1:2">
      <c r="A7803" s="103">
        <v>40135</v>
      </c>
      <c r="B7803" s="102">
        <v>4.29</v>
      </c>
    </row>
    <row r="7804" spans="1:2">
      <c r="A7804" s="103">
        <v>40136</v>
      </c>
      <c r="B7804" s="102">
        <v>4.29</v>
      </c>
    </row>
    <row r="7805" spans="1:2">
      <c r="A7805" s="103">
        <v>40137</v>
      </c>
      <c r="B7805" s="102">
        <v>4.3</v>
      </c>
    </row>
    <row r="7806" spans="1:2">
      <c r="A7806" s="103">
        <v>40140</v>
      </c>
      <c r="B7806" s="102">
        <v>4.29</v>
      </c>
    </row>
    <row r="7807" spans="1:2">
      <c r="A7807" s="103">
        <v>40141</v>
      </c>
      <c r="B7807" s="102">
        <v>4.25</v>
      </c>
    </row>
    <row r="7808" spans="1:2">
      <c r="A7808" s="103">
        <v>40142</v>
      </c>
      <c r="B7808" s="102">
        <v>4.2300000000000004</v>
      </c>
    </row>
    <row r="7809" spans="1:2">
      <c r="A7809" s="103">
        <v>40143</v>
      </c>
      <c r="B7809" s="102" t="e">
        <f>NA()</f>
        <v>#N/A</v>
      </c>
    </row>
    <row r="7810" spans="1:2">
      <c r="A7810" s="103">
        <v>40144</v>
      </c>
      <c r="B7810" s="102">
        <v>4.21</v>
      </c>
    </row>
    <row r="7811" spans="1:2">
      <c r="A7811" s="103">
        <v>40147</v>
      </c>
      <c r="B7811" s="102">
        <v>4.2</v>
      </c>
    </row>
    <row r="7812" spans="1:2">
      <c r="A7812" s="103">
        <v>40148</v>
      </c>
      <c r="B7812" s="102">
        <v>4.26</v>
      </c>
    </row>
    <row r="7813" spans="1:2">
      <c r="A7813" s="103">
        <v>40149</v>
      </c>
      <c r="B7813" s="102">
        <v>4.26</v>
      </c>
    </row>
    <row r="7814" spans="1:2">
      <c r="A7814" s="103">
        <v>40150</v>
      </c>
      <c r="B7814" s="102">
        <v>4.33</v>
      </c>
    </row>
    <row r="7815" spans="1:2">
      <c r="A7815" s="103">
        <v>40151</v>
      </c>
      <c r="B7815" s="102">
        <v>4.4000000000000004</v>
      </c>
    </row>
    <row r="7816" spans="1:2">
      <c r="A7816" s="103">
        <v>40154</v>
      </c>
      <c r="B7816" s="102">
        <v>4.4000000000000004</v>
      </c>
    </row>
    <row r="7817" spans="1:2">
      <c r="A7817" s="103">
        <v>40155</v>
      </c>
      <c r="B7817" s="102">
        <v>4.3899999999999997</v>
      </c>
    </row>
    <row r="7818" spans="1:2">
      <c r="A7818" s="103">
        <v>40156</v>
      </c>
      <c r="B7818" s="102">
        <v>4.41</v>
      </c>
    </row>
    <row r="7819" spans="1:2">
      <c r="A7819" s="103">
        <v>40157</v>
      </c>
      <c r="B7819" s="102">
        <v>4.5</v>
      </c>
    </row>
    <row r="7820" spans="1:2">
      <c r="A7820" s="103">
        <v>40158</v>
      </c>
      <c r="B7820" s="102">
        <v>4.49</v>
      </c>
    </row>
    <row r="7821" spans="1:2">
      <c r="A7821" s="103">
        <v>40161</v>
      </c>
      <c r="B7821" s="102">
        <v>4.4800000000000004</v>
      </c>
    </row>
    <row r="7822" spans="1:2">
      <c r="A7822" s="103">
        <v>40162</v>
      </c>
      <c r="B7822" s="102">
        <v>4.5199999999999996</v>
      </c>
    </row>
    <row r="7823" spans="1:2">
      <c r="A7823" s="103">
        <v>40163</v>
      </c>
      <c r="B7823" s="102">
        <v>4.5199999999999996</v>
      </c>
    </row>
    <row r="7824" spans="1:2">
      <c r="A7824" s="103">
        <v>40164</v>
      </c>
      <c r="B7824" s="102">
        <v>4.42</v>
      </c>
    </row>
    <row r="7825" spans="1:2">
      <c r="A7825" s="103">
        <v>40165</v>
      </c>
      <c r="B7825" s="102">
        <v>4.46</v>
      </c>
    </row>
    <row r="7826" spans="1:2">
      <c r="A7826" s="103">
        <v>40168</v>
      </c>
      <c r="B7826" s="102">
        <v>4.5599999999999996</v>
      </c>
    </row>
    <row r="7827" spans="1:2">
      <c r="A7827" s="103">
        <v>40169</v>
      </c>
      <c r="B7827" s="102">
        <v>4.5999999999999996</v>
      </c>
    </row>
    <row r="7828" spans="1:2">
      <c r="A7828" s="103">
        <v>40170</v>
      </c>
      <c r="B7828" s="102">
        <v>4.6100000000000003</v>
      </c>
    </row>
    <row r="7829" spans="1:2">
      <c r="A7829" s="103">
        <v>40171</v>
      </c>
      <c r="B7829" s="102">
        <v>4.68</v>
      </c>
    </row>
    <row r="7830" spans="1:2">
      <c r="A7830" s="103">
        <v>40172</v>
      </c>
      <c r="B7830" s="102" t="e">
        <f>NA()</f>
        <v>#N/A</v>
      </c>
    </row>
    <row r="7831" spans="1:2">
      <c r="A7831" s="103">
        <v>40175</v>
      </c>
      <c r="B7831" s="102">
        <v>4.6900000000000004</v>
      </c>
    </row>
    <row r="7832" spans="1:2">
      <c r="A7832" s="103">
        <v>40176</v>
      </c>
      <c r="B7832" s="102">
        <v>4.6399999999999997</v>
      </c>
    </row>
    <row r="7833" spans="1:2">
      <c r="A7833" s="103">
        <v>40177</v>
      </c>
      <c r="B7833" s="102">
        <v>4.6100000000000003</v>
      </c>
    </row>
    <row r="7834" spans="1:2">
      <c r="A7834" s="103">
        <v>40178</v>
      </c>
      <c r="B7834" s="102">
        <v>4.63</v>
      </c>
    </row>
    <row r="7835" spans="1:2">
      <c r="A7835" s="103">
        <v>40179</v>
      </c>
      <c r="B7835" s="102" t="e">
        <f>NA()</f>
        <v>#N/A</v>
      </c>
    </row>
    <row r="7836" spans="1:2">
      <c r="A7836" s="103">
        <v>40182</v>
      </c>
      <c r="B7836" s="102">
        <v>4.6500000000000004</v>
      </c>
    </row>
    <row r="7837" spans="1:2">
      <c r="A7837" s="103">
        <v>40183</v>
      </c>
      <c r="B7837" s="102">
        <v>4.59</v>
      </c>
    </row>
    <row r="7838" spans="1:2">
      <c r="A7838" s="103">
        <v>40184</v>
      </c>
      <c r="B7838" s="102">
        <v>4.7</v>
      </c>
    </row>
    <row r="7839" spans="1:2">
      <c r="A7839" s="103">
        <v>40185</v>
      </c>
      <c r="B7839" s="102">
        <v>4.6900000000000004</v>
      </c>
    </row>
    <row r="7840" spans="1:2">
      <c r="A7840" s="103">
        <v>40186</v>
      </c>
      <c r="B7840" s="102">
        <v>4.7</v>
      </c>
    </row>
    <row r="7841" spans="1:2">
      <c r="A7841" s="103">
        <v>40189</v>
      </c>
      <c r="B7841" s="102">
        <v>4.74</v>
      </c>
    </row>
    <row r="7842" spans="1:2">
      <c r="A7842" s="103">
        <v>40190</v>
      </c>
      <c r="B7842" s="102">
        <v>4.62</v>
      </c>
    </row>
    <row r="7843" spans="1:2">
      <c r="A7843" s="103">
        <v>40191</v>
      </c>
      <c r="B7843" s="102">
        <v>4.71</v>
      </c>
    </row>
    <row r="7844" spans="1:2">
      <c r="A7844" s="103">
        <v>40192</v>
      </c>
      <c r="B7844" s="102">
        <v>4.63</v>
      </c>
    </row>
    <row r="7845" spans="1:2">
      <c r="A7845" s="103">
        <v>40193</v>
      </c>
      <c r="B7845" s="102">
        <v>4.58</v>
      </c>
    </row>
    <row r="7846" spans="1:2">
      <c r="A7846" s="103">
        <v>40196</v>
      </c>
      <c r="B7846" s="102" t="e">
        <f>NA()</f>
        <v>#N/A</v>
      </c>
    </row>
    <row r="7847" spans="1:2">
      <c r="A7847" s="103">
        <v>40197</v>
      </c>
      <c r="B7847" s="102">
        <v>4.5999999999999996</v>
      </c>
    </row>
    <row r="7848" spans="1:2">
      <c r="A7848" s="103">
        <v>40198</v>
      </c>
      <c r="B7848" s="102">
        <v>4.54</v>
      </c>
    </row>
    <row r="7849" spans="1:2">
      <c r="A7849" s="103">
        <v>40199</v>
      </c>
      <c r="B7849" s="102">
        <v>4.5</v>
      </c>
    </row>
    <row r="7850" spans="1:2">
      <c r="A7850" s="103">
        <v>40200</v>
      </c>
      <c r="B7850" s="102">
        <v>4.5</v>
      </c>
    </row>
    <row r="7851" spans="1:2">
      <c r="A7851" s="103">
        <v>40203</v>
      </c>
      <c r="B7851" s="102">
        <v>4.55</v>
      </c>
    </row>
    <row r="7852" spans="1:2">
      <c r="A7852" s="103">
        <v>40204</v>
      </c>
      <c r="B7852" s="102">
        <v>4.5599999999999996</v>
      </c>
    </row>
    <row r="7853" spans="1:2">
      <c r="A7853" s="103">
        <v>40205</v>
      </c>
      <c r="B7853" s="102">
        <v>4.55</v>
      </c>
    </row>
    <row r="7854" spans="1:2">
      <c r="A7854" s="103">
        <v>40206</v>
      </c>
      <c r="B7854" s="102">
        <v>4.57</v>
      </c>
    </row>
    <row r="7855" spans="1:2">
      <c r="A7855" s="103">
        <v>40207</v>
      </c>
      <c r="B7855" s="102">
        <v>4.51</v>
      </c>
    </row>
    <row r="7856" spans="1:2">
      <c r="A7856" s="103">
        <v>40210</v>
      </c>
      <c r="B7856" s="102">
        <v>4.5599999999999996</v>
      </c>
    </row>
    <row r="7857" spans="1:2">
      <c r="A7857" s="103">
        <v>40211</v>
      </c>
      <c r="B7857" s="102">
        <v>4.55</v>
      </c>
    </row>
    <row r="7858" spans="1:2">
      <c r="A7858" s="103">
        <v>40212</v>
      </c>
      <c r="B7858" s="102">
        <v>4.62</v>
      </c>
    </row>
    <row r="7859" spans="1:2">
      <c r="A7859" s="103">
        <v>40213</v>
      </c>
      <c r="B7859" s="102">
        <v>4.53</v>
      </c>
    </row>
    <row r="7860" spans="1:2">
      <c r="A7860" s="103">
        <v>40214</v>
      </c>
      <c r="B7860" s="102">
        <v>4.51</v>
      </c>
    </row>
    <row r="7861" spans="1:2">
      <c r="A7861" s="103">
        <v>40217</v>
      </c>
      <c r="B7861" s="102">
        <v>4.5199999999999996</v>
      </c>
    </row>
    <row r="7862" spans="1:2">
      <c r="A7862" s="103">
        <v>40218</v>
      </c>
      <c r="B7862" s="102">
        <v>4.58</v>
      </c>
    </row>
    <row r="7863" spans="1:2">
      <c r="A7863" s="103">
        <v>40219</v>
      </c>
      <c r="B7863" s="102">
        <v>4.6500000000000004</v>
      </c>
    </row>
    <row r="7864" spans="1:2">
      <c r="A7864" s="103">
        <v>40220</v>
      </c>
      <c r="B7864" s="102">
        <v>4.6900000000000004</v>
      </c>
    </row>
    <row r="7865" spans="1:2">
      <c r="A7865" s="103">
        <v>40221</v>
      </c>
      <c r="B7865" s="102">
        <v>4.66</v>
      </c>
    </row>
    <row r="7866" spans="1:2">
      <c r="A7866" s="103">
        <v>40224</v>
      </c>
      <c r="B7866" s="102" t="e">
        <f>NA()</f>
        <v>#N/A</v>
      </c>
    </row>
    <row r="7867" spans="1:2">
      <c r="A7867" s="103">
        <v>40225</v>
      </c>
      <c r="B7867" s="102">
        <v>4.63</v>
      </c>
    </row>
    <row r="7868" spans="1:2">
      <c r="A7868" s="103">
        <v>40226</v>
      </c>
      <c r="B7868" s="102">
        <v>4.7</v>
      </c>
    </row>
    <row r="7869" spans="1:2">
      <c r="A7869" s="103">
        <v>40227</v>
      </c>
      <c r="B7869" s="102">
        <v>4.74</v>
      </c>
    </row>
    <row r="7870" spans="1:2">
      <c r="A7870" s="103">
        <v>40228</v>
      </c>
      <c r="B7870" s="102">
        <v>4.71</v>
      </c>
    </row>
    <row r="7871" spans="1:2">
      <c r="A7871" s="103">
        <v>40231</v>
      </c>
      <c r="B7871" s="102">
        <v>4.7300000000000004</v>
      </c>
    </row>
    <row r="7872" spans="1:2">
      <c r="A7872" s="103">
        <v>40232</v>
      </c>
      <c r="B7872" s="102">
        <v>4.63</v>
      </c>
    </row>
    <row r="7873" spans="1:2">
      <c r="A7873" s="103">
        <v>40233</v>
      </c>
      <c r="B7873" s="102">
        <v>4.63</v>
      </c>
    </row>
    <row r="7874" spans="1:2">
      <c r="A7874" s="103">
        <v>40234</v>
      </c>
      <c r="B7874" s="102">
        <v>4.58</v>
      </c>
    </row>
    <row r="7875" spans="1:2">
      <c r="A7875" s="103">
        <v>40235</v>
      </c>
      <c r="B7875" s="102">
        <v>4.55</v>
      </c>
    </row>
    <row r="7876" spans="1:2">
      <c r="A7876" s="103">
        <v>40238</v>
      </c>
      <c r="B7876" s="102">
        <v>4.5599999999999996</v>
      </c>
    </row>
    <row r="7877" spans="1:2">
      <c r="A7877" s="103">
        <v>40239</v>
      </c>
      <c r="B7877" s="102">
        <v>4.57</v>
      </c>
    </row>
    <row r="7878" spans="1:2">
      <c r="A7878" s="103">
        <v>40240</v>
      </c>
      <c r="B7878" s="102">
        <v>4.58</v>
      </c>
    </row>
    <row r="7879" spans="1:2">
      <c r="A7879" s="103">
        <v>40241</v>
      </c>
      <c r="B7879" s="102">
        <v>4.5599999999999996</v>
      </c>
    </row>
    <row r="7880" spans="1:2">
      <c r="A7880" s="103">
        <v>40242</v>
      </c>
      <c r="B7880" s="102">
        <v>4.6399999999999997</v>
      </c>
    </row>
    <row r="7881" spans="1:2">
      <c r="A7881" s="103">
        <v>40245</v>
      </c>
      <c r="B7881" s="102">
        <v>4.68</v>
      </c>
    </row>
    <row r="7882" spans="1:2">
      <c r="A7882" s="103">
        <v>40246</v>
      </c>
      <c r="B7882" s="102">
        <v>4.68</v>
      </c>
    </row>
    <row r="7883" spans="1:2">
      <c r="A7883" s="103">
        <v>40247</v>
      </c>
      <c r="B7883" s="102">
        <v>4.6900000000000004</v>
      </c>
    </row>
    <row r="7884" spans="1:2">
      <c r="A7884" s="103">
        <v>40248</v>
      </c>
      <c r="B7884" s="102">
        <v>4.66</v>
      </c>
    </row>
    <row r="7885" spans="1:2">
      <c r="A7885" s="103">
        <v>40249</v>
      </c>
      <c r="B7885" s="102">
        <v>4.62</v>
      </c>
    </row>
    <row r="7886" spans="1:2">
      <c r="A7886" s="103">
        <v>40252</v>
      </c>
      <c r="B7886" s="102">
        <v>4.63</v>
      </c>
    </row>
    <row r="7887" spans="1:2">
      <c r="A7887" s="103">
        <v>40253</v>
      </c>
      <c r="B7887" s="102">
        <v>4.59</v>
      </c>
    </row>
    <row r="7888" spans="1:2">
      <c r="A7888" s="103">
        <v>40254</v>
      </c>
      <c r="B7888" s="102">
        <v>4.5599999999999996</v>
      </c>
    </row>
    <row r="7889" spans="1:2">
      <c r="A7889" s="103">
        <v>40255</v>
      </c>
      <c r="B7889" s="102">
        <v>4.59</v>
      </c>
    </row>
    <row r="7890" spans="1:2">
      <c r="A7890" s="103">
        <v>40256</v>
      </c>
      <c r="B7890" s="102">
        <v>4.58</v>
      </c>
    </row>
    <row r="7891" spans="1:2">
      <c r="A7891" s="103">
        <v>40259</v>
      </c>
      <c r="B7891" s="102">
        <v>4.57</v>
      </c>
    </row>
    <row r="7892" spans="1:2">
      <c r="A7892" s="103">
        <v>40260</v>
      </c>
      <c r="B7892" s="102">
        <v>4.5999999999999996</v>
      </c>
    </row>
    <row r="7893" spans="1:2">
      <c r="A7893" s="103">
        <v>40261</v>
      </c>
      <c r="B7893" s="102">
        <v>4.72</v>
      </c>
    </row>
    <row r="7894" spans="1:2">
      <c r="A7894" s="103">
        <v>40262</v>
      </c>
      <c r="B7894" s="102">
        <v>4.7699999999999996</v>
      </c>
    </row>
    <row r="7895" spans="1:2">
      <c r="A7895" s="103">
        <v>40263</v>
      </c>
      <c r="B7895" s="102">
        <v>4.75</v>
      </c>
    </row>
    <row r="7896" spans="1:2">
      <c r="A7896" s="103">
        <v>40266</v>
      </c>
      <c r="B7896" s="102">
        <v>4.76</v>
      </c>
    </row>
    <row r="7897" spans="1:2">
      <c r="A7897" s="103">
        <v>40267</v>
      </c>
      <c r="B7897" s="102">
        <v>4.75</v>
      </c>
    </row>
    <row r="7898" spans="1:2">
      <c r="A7898" s="103">
        <v>40268</v>
      </c>
      <c r="B7898" s="102">
        <v>4.72</v>
      </c>
    </row>
    <row r="7899" spans="1:2">
      <c r="A7899" s="103">
        <v>40269</v>
      </c>
      <c r="B7899" s="102">
        <v>4.74</v>
      </c>
    </row>
    <row r="7900" spans="1:2">
      <c r="A7900" s="103">
        <v>40270</v>
      </c>
      <c r="B7900" s="102">
        <v>4.8099999999999996</v>
      </c>
    </row>
    <row r="7901" spans="1:2">
      <c r="A7901" s="103">
        <v>40273</v>
      </c>
      <c r="B7901" s="102">
        <v>4.8499999999999996</v>
      </c>
    </row>
    <row r="7902" spans="1:2">
      <c r="A7902" s="103">
        <v>40274</v>
      </c>
      <c r="B7902" s="102">
        <v>4.84</v>
      </c>
    </row>
    <row r="7903" spans="1:2">
      <c r="A7903" s="103">
        <v>40275</v>
      </c>
      <c r="B7903" s="102">
        <v>4.74</v>
      </c>
    </row>
    <row r="7904" spans="1:2">
      <c r="A7904" s="103">
        <v>40276</v>
      </c>
      <c r="B7904" s="102">
        <v>4.75</v>
      </c>
    </row>
    <row r="7905" spans="1:2">
      <c r="A7905" s="103">
        <v>40277</v>
      </c>
      <c r="B7905" s="102">
        <v>4.74</v>
      </c>
    </row>
    <row r="7906" spans="1:2">
      <c r="A7906" s="103">
        <v>40280</v>
      </c>
      <c r="B7906" s="102">
        <v>4.7</v>
      </c>
    </row>
    <row r="7907" spans="1:2">
      <c r="A7907" s="103">
        <v>40281</v>
      </c>
      <c r="B7907" s="102">
        <v>4.68</v>
      </c>
    </row>
    <row r="7908" spans="1:2">
      <c r="A7908" s="103">
        <v>40282</v>
      </c>
      <c r="B7908" s="102">
        <v>4.72</v>
      </c>
    </row>
    <row r="7909" spans="1:2">
      <c r="A7909" s="103">
        <v>40283</v>
      </c>
      <c r="B7909" s="102">
        <v>4.72</v>
      </c>
    </row>
    <row r="7910" spans="1:2">
      <c r="A7910" s="103">
        <v>40284</v>
      </c>
      <c r="B7910" s="102">
        <v>4.67</v>
      </c>
    </row>
    <row r="7911" spans="1:2">
      <c r="A7911" s="103">
        <v>40287</v>
      </c>
      <c r="B7911" s="102">
        <v>4.7</v>
      </c>
    </row>
    <row r="7912" spans="1:2">
      <c r="A7912" s="103">
        <v>40288</v>
      </c>
      <c r="B7912" s="102">
        <v>4.67</v>
      </c>
    </row>
    <row r="7913" spans="1:2">
      <c r="A7913" s="103">
        <v>40289</v>
      </c>
      <c r="B7913" s="102">
        <v>4.6100000000000003</v>
      </c>
    </row>
    <row r="7914" spans="1:2">
      <c r="A7914" s="103">
        <v>40290</v>
      </c>
      <c r="B7914" s="102">
        <v>4.6500000000000004</v>
      </c>
    </row>
    <row r="7915" spans="1:2">
      <c r="A7915" s="103">
        <v>40291</v>
      </c>
      <c r="B7915" s="102">
        <v>4.67</v>
      </c>
    </row>
    <row r="7916" spans="1:2">
      <c r="A7916" s="103">
        <v>40294</v>
      </c>
      <c r="B7916" s="102">
        <v>4.67</v>
      </c>
    </row>
    <row r="7917" spans="1:2">
      <c r="A7917" s="103">
        <v>40295</v>
      </c>
      <c r="B7917" s="102">
        <v>4.5599999999999996</v>
      </c>
    </row>
    <row r="7918" spans="1:2">
      <c r="A7918" s="103">
        <v>40296</v>
      </c>
      <c r="B7918" s="102">
        <v>4.63</v>
      </c>
    </row>
    <row r="7919" spans="1:2">
      <c r="A7919" s="103">
        <v>40297</v>
      </c>
      <c r="B7919" s="102">
        <v>4.5999999999999996</v>
      </c>
    </row>
    <row r="7920" spans="1:2">
      <c r="A7920" s="103">
        <v>40298</v>
      </c>
      <c r="B7920" s="102">
        <v>4.53</v>
      </c>
    </row>
    <row r="7921" spans="1:2">
      <c r="A7921" s="103">
        <v>40301</v>
      </c>
      <c r="B7921" s="102">
        <v>4.53</v>
      </c>
    </row>
    <row r="7922" spans="1:2">
      <c r="A7922" s="103">
        <v>40302</v>
      </c>
      <c r="B7922" s="102">
        <v>4.43</v>
      </c>
    </row>
    <row r="7923" spans="1:2">
      <c r="A7923" s="103">
        <v>40303</v>
      </c>
      <c r="B7923" s="102">
        <v>4.3899999999999997</v>
      </c>
    </row>
    <row r="7924" spans="1:2">
      <c r="A7924" s="103">
        <v>40304</v>
      </c>
      <c r="B7924" s="102">
        <v>4.1900000000000004</v>
      </c>
    </row>
    <row r="7925" spans="1:2">
      <c r="A7925" s="103">
        <v>40305</v>
      </c>
      <c r="B7925" s="102">
        <v>4.28</v>
      </c>
    </row>
    <row r="7926" spans="1:2">
      <c r="A7926" s="103">
        <v>40308</v>
      </c>
      <c r="B7926" s="102">
        <v>4.41</v>
      </c>
    </row>
    <row r="7927" spans="1:2">
      <c r="A7927" s="103">
        <v>40309</v>
      </c>
      <c r="B7927" s="102">
        <v>4.42</v>
      </c>
    </row>
    <row r="7928" spans="1:2">
      <c r="A7928" s="103">
        <v>40310</v>
      </c>
      <c r="B7928" s="102">
        <v>4.47</v>
      </c>
    </row>
    <row r="7929" spans="1:2">
      <c r="A7929" s="103">
        <v>40311</v>
      </c>
      <c r="B7929" s="102">
        <v>4.47</v>
      </c>
    </row>
    <row r="7930" spans="1:2">
      <c r="A7930" s="103">
        <v>40312</v>
      </c>
      <c r="B7930" s="102">
        <v>4.32</v>
      </c>
    </row>
    <row r="7931" spans="1:2">
      <c r="A7931" s="103">
        <v>40315</v>
      </c>
      <c r="B7931" s="102">
        <v>4.3499999999999996</v>
      </c>
    </row>
    <row r="7932" spans="1:2">
      <c r="A7932" s="103">
        <v>40316</v>
      </c>
      <c r="B7932" s="102">
        <v>4.26</v>
      </c>
    </row>
    <row r="7933" spans="1:2">
      <c r="A7933" s="103">
        <v>40317</v>
      </c>
      <c r="B7933" s="102">
        <v>4.24</v>
      </c>
    </row>
    <row r="7934" spans="1:2">
      <c r="A7934" s="103">
        <v>40318</v>
      </c>
      <c r="B7934" s="102">
        <v>4.13</v>
      </c>
    </row>
    <row r="7935" spans="1:2">
      <c r="A7935" s="103">
        <v>40319</v>
      </c>
      <c r="B7935" s="102">
        <v>4.07</v>
      </c>
    </row>
    <row r="7936" spans="1:2">
      <c r="A7936" s="103">
        <v>40322</v>
      </c>
      <c r="B7936" s="102">
        <v>4.12</v>
      </c>
    </row>
    <row r="7937" spans="1:2">
      <c r="A7937" s="103">
        <v>40323</v>
      </c>
      <c r="B7937" s="102">
        <v>4.07</v>
      </c>
    </row>
    <row r="7938" spans="1:2">
      <c r="A7938" s="103">
        <v>40324</v>
      </c>
      <c r="B7938" s="102">
        <v>4.1100000000000003</v>
      </c>
    </row>
    <row r="7939" spans="1:2">
      <c r="A7939" s="103">
        <v>40325</v>
      </c>
      <c r="B7939" s="102">
        <v>4.24</v>
      </c>
    </row>
    <row r="7940" spans="1:2">
      <c r="A7940" s="103">
        <v>40326</v>
      </c>
      <c r="B7940" s="102">
        <v>4.22</v>
      </c>
    </row>
    <row r="7941" spans="1:2">
      <c r="A7941" s="103">
        <v>40329</v>
      </c>
      <c r="B7941" s="102" t="e">
        <f>NA()</f>
        <v>#N/A</v>
      </c>
    </row>
    <row r="7942" spans="1:2">
      <c r="A7942" s="103">
        <v>40330</v>
      </c>
      <c r="B7942" s="102">
        <v>4.1900000000000004</v>
      </c>
    </row>
    <row r="7943" spans="1:2">
      <c r="A7943" s="103">
        <v>40331</v>
      </c>
      <c r="B7943" s="102">
        <v>4.24</v>
      </c>
    </row>
    <row r="7944" spans="1:2">
      <c r="A7944" s="103">
        <v>40332</v>
      </c>
      <c r="B7944" s="102">
        <v>4.29</v>
      </c>
    </row>
    <row r="7945" spans="1:2">
      <c r="A7945" s="103">
        <v>40333</v>
      </c>
      <c r="B7945" s="102">
        <v>4.13</v>
      </c>
    </row>
    <row r="7946" spans="1:2">
      <c r="A7946" s="103">
        <v>40336</v>
      </c>
      <c r="B7946" s="102">
        <v>4.1100000000000003</v>
      </c>
    </row>
    <row r="7947" spans="1:2">
      <c r="A7947" s="103">
        <v>40337</v>
      </c>
      <c r="B7947" s="102">
        <v>4.0999999999999996</v>
      </c>
    </row>
    <row r="7948" spans="1:2">
      <c r="A7948" s="103">
        <v>40338</v>
      </c>
      <c r="B7948" s="102">
        <v>4.12</v>
      </c>
    </row>
    <row r="7949" spans="1:2">
      <c r="A7949" s="103">
        <v>40339</v>
      </c>
      <c r="B7949" s="102">
        <v>4.25</v>
      </c>
    </row>
    <row r="7950" spans="1:2">
      <c r="A7950" s="103">
        <v>40340</v>
      </c>
      <c r="B7950" s="102">
        <v>4.1500000000000004</v>
      </c>
    </row>
    <row r="7951" spans="1:2">
      <c r="A7951" s="103">
        <v>40343</v>
      </c>
      <c r="B7951" s="102">
        <v>4.2</v>
      </c>
    </row>
    <row r="7952" spans="1:2">
      <c r="A7952" s="103">
        <v>40344</v>
      </c>
      <c r="B7952" s="102">
        <v>4.2300000000000004</v>
      </c>
    </row>
    <row r="7953" spans="1:2">
      <c r="A7953" s="103">
        <v>40345</v>
      </c>
      <c r="B7953" s="102">
        <v>4.18</v>
      </c>
    </row>
    <row r="7954" spans="1:2">
      <c r="A7954" s="103">
        <v>40346</v>
      </c>
      <c r="B7954" s="102">
        <v>4.13</v>
      </c>
    </row>
    <row r="7955" spans="1:2">
      <c r="A7955" s="103">
        <v>40347</v>
      </c>
      <c r="B7955" s="102">
        <v>4.1500000000000004</v>
      </c>
    </row>
    <row r="7956" spans="1:2">
      <c r="A7956" s="103">
        <v>40350</v>
      </c>
      <c r="B7956" s="102">
        <v>4.17</v>
      </c>
    </row>
    <row r="7957" spans="1:2">
      <c r="A7957" s="103">
        <v>40351</v>
      </c>
      <c r="B7957" s="102">
        <v>4.0999999999999996</v>
      </c>
    </row>
    <row r="7958" spans="1:2">
      <c r="A7958" s="103">
        <v>40352</v>
      </c>
      <c r="B7958" s="102">
        <v>4.05</v>
      </c>
    </row>
    <row r="7959" spans="1:2">
      <c r="A7959" s="103">
        <v>40353</v>
      </c>
      <c r="B7959" s="102">
        <v>4.09</v>
      </c>
    </row>
    <row r="7960" spans="1:2">
      <c r="A7960" s="103">
        <v>40354</v>
      </c>
      <c r="B7960" s="102">
        <v>4.07</v>
      </c>
    </row>
    <row r="7961" spans="1:2">
      <c r="A7961" s="103">
        <v>40357</v>
      </c>
      <c r="B7961" s="102">
        <v>4.01</v>
      </c>
    </row>
    <row r="7962" spans="1:2">
      <c r="A7962" s="103">
        <v>40358</v>
      </c>
      <c r="B7962" s="102">
        <v>3.94</v>
      </c>
    </row>
    <row r="7963" spans="1:2">
      <c r="A7963" s="103">
        <v>40359</v>
      </c>
      <c r="B7963" s="102">
        <v>3.91</v>
      </c>
    </row>
    <row r="7964" spans="1:2">
      <c r="A7964" s="103">
        <v>40360</v>
      </c>
      <c r="B7964" s="102">
        <v>3.88</v>
      </c>
    </row>
    <row r="7965" spans="1:2">
      <c r="A7965" s="103">
        <v>40361</v>
      </c>
      <c r="B7965" s="102">
        <v>3.94</v>
      </c>
    </row>
    <row r="7966" spans="1:2">
      <c r="A7966" s="103">
        <v>40364</v>
      </c>
      <c r="B7966" s="102" t="e">
        <f>NA()</f>
        <v>#N/A</v>
      </c>
    </row>
    <row r="7967" spans="1:2">
      <c r="A7967" s="103">
        <v>40365</v>
      </c>
      <c r="B7967" s="102">
        <v>3.89</v>
      </c>
    </row>
    <row r="7968" spans="1:2">
      <c r="A7968" s="103">
        <v>40366</v>
      </c>
      <c r="B7968" s="102">
        <v>3.96</v>
      </c>
    </row>
    <row r="7969" spans="1:2">
      <c r="A7969" s="103">
        <v>40367</v>
      </c>
      <c r="B7969" s="102">
        <v>4</v>
      </c>
    </row>
    <row r="7970" spans="1:2">
      <c r="A7970" s="103">
        <v>40368</v>
      </c>
      <c r="B7970" s="102">
        <v>4.04</v>
      </c>
    </row>
    <row r="7971" spans="1:2">
      <c r="A7971" s="103">
        <v>40371</v>
      </c>
      <c r="B7971" s="102">
        <v>4.05</v>
      </c>
    </row>
    <row r="7972" spans="1:2">
      <c r="A7972" s="103">
        <v>40372</v>
      </c>
      <c r="B7972" s="102">
        <v>4.0999999999999996</v>
      </c>
    </row>
    <row r="7973" spans="1:2">
      <c r="A7973" s="103">
        <v>40373</v>
      </c>
      <c r="B7973" s="102">
        <v>4.03</v>
      </c>
    </row>
    <row r="7974" spans="1:2">
      <c r="A7974" s="103">
        <v>40374</v>
      </c>
      <c r="B7974" s="102">
        <v>3.97</v>
      </c>
    </row>
    <row r="7975" spans="1:2">
      <c r="A7975" s="103">
        <v>40375</v>
      </c>
      <c r="B7975" s="102">
        <v>3.95</v>
      </c>
    </row>
    <row r="7976" spans="1:2">
      <c r="A7976" s="103">
        <v>40378</v>
      </c>
      <c r="B7976" s="102">
        <v>3.99</v>
      </c>
    </row>
    <row r="7977" spans="1:2">
      <c r="A7977" s="103">
        <v>40379</v>
      </c>
      <c r="B7977" s="102">
        <v>3.99</v>
      </c>
    </row>
    <row r="7978" spans="1:2">
      <c r="A7978" s="103">
        <v>40380</v>
      </c>
      <c r="B7978" s="102">
        <v>3.89</v>
      </c>
    </row>
    <row r="7979" spans="1:2">
      <c r="A7979" s="103">
        <v>40381</v>
      </c>
      <c r="B7979" s="102">
        <v>3.95</v>
      </c>
    </row>
    <row r="7980" spans="1:2">
      <c r="A7980" s="103">
        <v>40382</v>
      </c>
      <c r="B7980" s="102">
        <v>4.01</v>
      </c>
    </row>
    <row r="7981" spans="1:2">
      <c r="A7981" s="103">
        <v>40385</v>
      </c>
      <c r="B7981" s="102">
        <v>4.03</v>
      </c>
    </row>
    <row r="7982" spans="1:2">
      <c r="A7982" s="103">
        <v>40386</v>
      </c>
      <c r="B7982" s="102">
        <v>4.08</v>
      </c>
    </row>
    <row r="7983" spans="1:2">
      <c r="A7983" s="103">
        <v>40387</v>
      </c>
      <c r="B7983" s="102">
        <v>4.07</v>
      </c>
    </row>
    <row r="7984" spans="1:2">
      <c r="A7984" s="103">
        <v>40388</v>
      </c>
      <c r="B7984" s="102">
        <v>4.08</v>
      </c>
    </row>
    <row r="7985" spans="1:2">
      <c r="A7985" s="103">
        <v>40389</v>
      </c>
      <c r="B7985" s="102">
        <v>3.98</v>
      </c>
    </row>
    <row r="7986" spans="1:2">
      <c r="A7986" s="103">
        <v>40392</v>
      </c>
      <c r="B7986" s="102">
        <v>4.0599999999999996</v>
      </c>
    </row>
    <row r="7987" spans="1:2">
      <c r="A7987" s="103">
        <v>40393</v>
      </c>
      <c r="B7987" s="102">
        <v>4.04</v>
      </c>
    </row>
    <row r="7988" spans="1:2">
      <c r="A7988" s="103">
        <v>40394</v>
      </c>
      <c r="B7988" s="102">
        <v>4.07</v>
      </c>
    </row>
    <row r="7989" spans="1:2">
      <c r="A7989" s="103">
        <v>40395</v>
      </c>
      <c r="B7989" s="102">
        <v>4.05</v>
      </c>
    </row>
    <row r="7990" spans="1:2">
      <c r="A7990" s="103">
        <v>40396</v>
      </c>
      <c r="B7990" s="102">
        <v>4</v>
      </c>
    </row>
    <row r="7991" spans="1:2">
      <c r="A7991" s="103">
        <v>40399</v>
      </c>
      <c r="B7991" s="102">
        <v>4.01</v>
      </c>
    </row>
    <row r="7992" spans="1:2">
      <c r="A7992" s="103">
        <v>40400</v>
      </c>
      <c r="B7992" s="102">
        <v>4</v>
      </c>
    </row>
    <row r="7993" spans="1:2">
      <c r="A7993" s="103">
        <v>40401</v>
      </c>
      <c r="B7993" s="102">
        <v>3.93</v>
      </c>
    </row>
    <row r="7994" spans="1:2">
      <c r="A7994" s="103">
        <v>40402</v>
      </c>
      <c r="B7994" s="102">
        <v>3.94</v>
      </c>
    </row>
    <row r="7995" spans="1:2">
      <c r="A7995" s="103">
        <v>40403</v>
      </c>
      <c r="B7995" s="102">
        <v>3.87</v>
      </c>
    </row>
    <row r="7996" spans="1:2">
      <c r="A7996" s="103">
        <v>40406</v>
      </c>
      <c r="B7996" s="102">
        <v>3.72</v>
      </c>
    </row>
    <row r="7997" spans="1:2">
      <c r="A7997" s="103">
        <v>40407</v>
      </c>
      <c r="B7997" s="102">
        <v>3.77</v>
      </c>
    </row>
    <row r="7998" spans="1:2">
      <c r="A7998" s="103">
        <v>40408</v>
      </c>
      <c r="B7998" s="102">
        <v>3.73</v>
      </c>
    </row>
    <row r="7999" spans="1:2">
      <c r="A7999" s="103">
        <v>40409</v>
      </c>
      <c r="B7999" s="102">
        <v>3.66</v>
      </c>
    </row>
    <row r="8000" spans="1:2">
      <c r="A8000" s="103">
        <v>40410</v>
      </c>
      <c r="B8000" s="102">
        <v>3.67</v>
      </c>
    </row>
    <row r="8001" spans="1:2">
      <c r="A8001" s="103">
        <v>40413</v>
      </c>
      <c r="B8001" s="102">
        <v>3.65</v>
      </c>
    </row>
    <row r="8002" spans="1:2">
      <c r="A8002" s="103">
        <v>40414</v>
      </c>
      <c r="B8002" s="102">
        <v>3.57</v>
      </c>
    </row>
    <row r="8003" spans="1:2">
      <c r="A8003" s="103">
        <v>40415</v>
      </c>
      <c r="B8003" s="102">
        <v>3.59</v>
      </c>
    </row>
    <row r="8004" spans="1:2">
      <c r="A8004" s="103">
        <v>40416</v>
      </c>
      <c r="B8004" s="102">
        <v>3.53</v>
      </c>
    </row>
    <row r="8005" spans="1:2">
      <c r="A8005" s="103">
        <v>40417</v>
      </c>
      <c r="B8005" s="102">
        <v>3.69</v>
      </c>
    </row>
    <row r="8006" spans="1:2">
      <c r="A8006" s="103">
        <v>40420</v>
      </c>
      <c r="B8006" s="102">
        <v>3.6</v>
      </c>
    </row>
    <row r="8007" spans="1:2">
      <c r="A8007" s="103">
        <v>40421</v>
      </c>
      <c r="B8007" s="102">
        <v>3.52</v>
      </c>
    </row>
    <row r="8008" spans="1:2">
      <c r="A8008" s="103">
        <v>40422</v>
      </c>
      <c r="B8008" s="102">
        <v>3.65</v>
      </c>
    </row>
    <row r="8009" spans="1:2">
      <c r="A8009" s="103">
        <v>40423</v>
      </c>
      <c r="B8009" s="102">
        <v>3.72</v>
      </c>
    </row>
    <row r="8010" spans="1:2">
      <c r="A8010" s="103">
        <v>40424</v>
      </c>
      <c r="B8010" s="102">
        <v>3.79</v>
      </c>
    </row>
    <row r="8011" spans="1:2">
      <c r="A8011" s="103">
        <v>40427</v>
      </c>
      <c r="B8011" s="102" t="e">
        <f>NA()</f>
        <v>#N/A</v>
      </c>
    </row>
    <row r="8012" spans="1:2">
      <c r="A8012" s="103">
        <v>40428</v>
      </c>
      <c r="B8012" s="102">
        <v>3.67</v>
      </c>
    </row>
    <row r="8013" spans="1:2">
      <c r="A8013" s="103">
        <v>40429</v>
      </c>
      <c r="B8013" s="102">
        <v>3.72</v>
      </c>
    </row>
    <row r="8014" spans="1:2">
      <c r="A8014" s="103">
        <v>40430</v>
      </c>
      <c r="B8014" s="102">
        <v>3.84</v>
      </c>
    </row>
    <row r="8015" spans="1:2">
      <c r="A8015" s="103">
        <v>40431</v>
      </c>
      <c r="B8015" s="102">
        <v>3.88</v>
      </c>
    </row>
    <row r="8016" spans="1:2">
      <c r="A8016" s="103">
        <v>40434</v>
      </c>
      <c r="B8016" s="102">
        <v>3.83</v>
      </c>
    </row>
    <row r="8017" spans="1:2">
      <c r="A8017" s="103">
        <v>40435</v>
      </c>
      <c r="B8017" s="102">
        <v>3.79</v>
      </c>
    </row>
    <row r="8018" spans="1:2">
      <c r="A8018" s="103">
        <v>40436</v>
      </c>
      <c r="B8018" s="102">
        <v>3.87</v>
      </c>
    </row>
    <row r="8019" spans="1:2">
      <c r="A8019" s="103">
        <v>40437</v>
      </c>
      <c r="B8019" s="102">
        <v>3.92</v>
      </c>
    </row>
    <row r="8020" spans="1:2">
      <c r="A8020" s="103">
        <v>40438</v>
      </c>
      <c r="B8020" s="102">
        <v>3.9</v>
      </c>
    </row>
    <row r="8021" spans="1:2">
      <c r="A8021" s="103">
        <v>40441</v>
      </c>
      <c r="B8021" s="102">
        <v>3.87</v>
      </c>
    </row>
    <row r="8022" spans="1:2">
      <c r="A8022" s="103">
        <v>40442</v>
      </c>
      <c r="B8022" s="102">
        <v>3.79</v>
      </c>
    </row>
    <row r="8023" spans="1:2">
      <c r="A8023" s="103">
        <v>40443</v>
      </c>
      <c r="B8023" s="102">
        <v>3.74</v>
      </c>
    </row>
    <row r="8024" spans="1:2">
      <c r="A8024" s="103">
        <v>40444</v>
      </c>
      <c r="B8024" s="102">
        <v>3.73</v>
      </c>
    </row>
    <row r="8025" spans="1:2">
      <c r="A8025" s="103">
        <v>40445</v>
      </c>
      <c r="B8025" s="102">
        <v>3.79</v>
      </c>
    </row>
    <row r="8026" spans="1:2">
      <c r="A8026" s="103">
        <v>40448</v>
      </c>
      <c r="B8026" s="102">
        <v>3.7</v>
      </c>
    </row>
    <row r="8027" spans="1:2">
      <c r="A8027" s="103">
        <v>40449</v>
      </c>
      <c r="B8027" s="102">
        <v>3.66</v>
      </c>
    </row>
    <row r="8028" spans="1:2">
      <c r="A8028" s="103">
        <v>40450</v>
      </c>
      <c r="B8028" s="102">
        <v>3.69</v>
      </c>
    </row>
    <row r="8029" spans="1:2">
      <c r="A8029" s="103">
        <v>40451</v>
      </c>
      <c r="B8029" s="102">
        <v>3.69</v>
      </c>
    </row>
    <row r="8030" spans="1:2">
      <c r="A8030" s="103">
        <v>40452</v>
      </c>
      <c r="B8030" s="102">
        <v>3.71</v>
      </c>
    </row>
    <row r="8031" spans="1:2">
      <c r="A8031" s="103">
        <v>40455</v>
      </c>
      <c r="B8031" s="102">
        <v>3.71</v>
      </c>
    </row>
    <row r="8032" spans="1:2">
      <c r="A8032" s="103">
        <v>40456</v>
      </c>
      <c r="B8032" s="102">
        <v>3.74</v>
      </c>
    </row>
    <row r="8033" spans="1:2">
      <c r="A8033" s="103">
        <v>40457</v>
      </c>
      <c r="B8033" s="102">
        <v>3.67</v>
      </c>
    </row>
    <row r="8034" spans="1:2">
      <c r="A8034" s="103">
        <v>40458</v>
      </c>
      <c r="B8034" s="102">
        <v>3.72</v>
      </c>
    </row>
    <row r="8035" spans="1:2">
      <c r="A8035" s="103">
        <v>40459</v>
      </c>
      <c r="B8035" s="102">
        <v>3.75</v>
      </c>
    </row>
    <row r="8036" spans="1:2">
      <c r="A8036" s="103">
        <v>40462</v>
      </c>
      <c r="B8036" s="102" t="e">
        <f>NA()</f>
        <v>#N/A</v>
      </c>
    </row>
    <row r="8037" spans="1:2">
      <c r="A8037" s="103">
        <v>40463</v>
      </c>
      <c r="B8037" s="102">
        <v>3.8</v>
      </c>
    </row>
    <row r="8038" spans="1:2">
      <c r="A8038" s="103">
        <v>40464</v>
      </c>
      <c r="B8038" s="102">
        <v>3.84</v>
      </c>
    </row>
    <row r="8039" spans="1:2">
      <c r="A8039" s="103">
        <v>40465</v>
      </c>
      <c r="B8039" s="102">
        <v>3.91</v>
      </c>
    </row>
    <row r="8040" spans="1:2">
      <c r="A8040" s="103">
        <v>40466</v>
      </c>
      <c r="B8040" s="102">
        <v>3.98</v>
      </c>
    </row>
    <row r="8041" spans="1:2">
      <c r="A8041" s="103">
        <v>40469</v>
      </c>
      <c r="B8041" s="102">
        <v>3.93</v>
      </c>
    </row>
    <row r="8042" spans="1:2">
      <c r="A8042" s="103">
        <v>40470</v>
      </c>
      <c r="B8042" s="102">
        <v>3.9</v>
      </c>
    </row>
    <row r="8043" spans="1:2">
      <c r="A8043" s="103">
        <v>40471</v>
      </c>
      <c r="B8043" s="102">
        <v>3.89</v>
      </c>
    </row>
    <row r="8044" spans="1:2">
      <c r="A8044" s="103">
        <v>40472</v>
      </c>
      <c r="B8044" s="102">
        <v>3.95</v>
      </c>
    </row>
    <row r="8045" spans="1:2">
      <c r="A8045" s="103">
        <v>40473</v>
      </c>
      <c r="B8045" s="102">
        <v>3.94</v>
      </c>
    </row>
    <row r="8046" spans="1:2">
      <c r="A8046" s="103">
        <v>40476</v>
      </c>
      <c r="B8046" s="102">
        <v>3.91</v>
      </c>
    </row>
    <row r="8047" spans="1:2">
      <c r="A8047" s="103">
        <v>40477</v>
      </c>
      <c r="B8047" s="102">
        <v>4</v>
      </c>
    </row>
    <row r="8048" spans="1:2">
      <c r="A8048" s="103">
        <v>40478</v>
      </c>
      <c r="B8048" s="102">
        <v>4.0599999999999996</v>
      </c>
    </row>
    <row r="8049" spans="1:2">
      <c r="A8049" s="103">
        <v>40479</v>
      </c>
      <c r="B8049" s="102">
        <v>4.05</v>
      </c>
    </row>
    <row r="8050" spans="1:2">
      <c r="A8050" s="103">
        <v>40480</v>
      </c>
      <c r="B8050" s="102">
        <v>3.99</v>
      </c>
    </row>
    <row r="8051" spans="1:2">
      <c r="A8051" s="103">
        <v>40483</v>
      </c>
      <c r="B8051" s="102">
        <v>4.01</v>
      </c>
    </row>
    <row r="8052" spans="1:2">
      <c r="A8052" s="103">
        <v>40484</v>
      </c>
      <c r="B8052" s="102">
        <v>3.93</v>
      </c>
    </row>
    <row r="8053" spans="1:2">
      <c r="A8053" s="103">
        <v>40485</v>
      </c>
      <c r="B8053" s="102">
        <v>4.09</v>
      </c>
    </row>
    <row r="8054" spans="1:2">
      <c r="A8054" s="103">
        <v>40486</v>
      </c>
      <c r="B8054" s="102">
        <v>4.04</v>
      </c>
    </row>
    <row r="8055" spans="1:2">
      <c r="A8055" s="103">
        <v>40487</v>
      </c>
      <c r="B8055" s="102">
        <v>4.12</v>
      </c>
    </row>
    <row r="8056" spans="1:2">
      <c r="A8056" s="103">
        <v>40490</v>
      </c>
      <c r="B8056" s="102">
        <v>4.12</v>
      </c>
    </row>
    <row r="8057" spans="1:2">
      <c r="A8057" s="103">
        <v>40491</v>
      </c>
      <c r="B8057" s="102">
        <v>4.25</v>
      </c>
    </row>
    <row r="8058" spans="1:2">
      <c r="A8058" s="103">
        <v>40492</v>
      </c>
      <c r="B8058" s="102">
        <v>4.25</v>
      </c>
    </row>
    <row r="8059" spans="1:2">
      <c r="A8059" s="103">
        <v>40493</v>
      </c>
      <c r="B8059" s="102" t="e">
        <f>NA()</f>
        <v>#N/A</v>
      </c>
    </row>
    <row r="8060" spans="1:2">
      <c r="A8060" s="103">
        <v>40494</v>
      </c>
      <c r="B8060" s="102">
        <v>4.26</v>
      </c>
    </row>
    <row r="8061" spans="1:2">
      <c r="A8061" s="103">
        <v>40497</v>
      </c>
      <c r="B8061" s="102">
        <v>4.38</v>
      </c>
    </row>
    <row r="8062" spans="1:2">
      <c r="A8062" s="103">
        <v>40498</v>
      </c>
      <c r="B8062" s="102">
        <v>4.26</v>
      </c>
    </row>
    <row r="8063" spans="1:2">
      <c r="A8063" s="103">
        <v>40499</v>
      </c>
      <c r="B8063" s="102">
        <v>4.3099999999999996</v>
      </c>
    </row>
    <row r="8064" spans="1:2">
      <c r="A8064" s="103">
        <v>40500</v>
      </c>
      <c r="B8064" s="102">
        <v>4.29</v>
      </c>
    </row>
    <row r="8065" spans="1:2">
      <c r="A8065" s="103">
        <v>40501</v>
      </c>
      <c r="B8065" s="102">
        <v>4.25</v>
      </c>
    </row>
    <row r="8066" spans="1:2">
      <c r="A8066" s="103">
        <v>40504</v>
      </c>
      <c r="B8066" s="102">
        <v>4.2</v>
      </c>
    </row>
    <row r="8067" spans="1:2">
      <c r="A8067" s="103">
        <v>40505</v>
      </c>
      <c r="B8067" s="102">
        <v>4.18</v>
      </c>
    </row>
    <row r="8068" spans="1:2">
      <c r="A8068" s="103">
        <v>40506</v>
      </c>
      <c r="B8068" s="102">
        <v>4.29</v>
      </c>
    </row>
    <row r="8069" spans="1:2">
      <c r="A8069" s="103">
        <v>40507</v>
      </c>
      <c r="B8069" s="102" t="e">
        <f>NA()</f>
        <v>#N/A</v>
      </c>
    </row>
    <row r="8070" spans="1:2">
      <c r="A8070" s="103">
        <v>40508</v>
      </c>
      <c r="B8070" s="102">
        <v>4.21</v>
      </c>
    </row>
    <row r="8071" spans="1:2">
      <c r="A8071" s="103">
        <v>40511</v>
      </c>
      <c r="B8071" s="102">
        <v>4.16</v>
      </c>
    </row>
    <row r="8072" spans="1:2">
      <c r="A8072" s="103">
        <v>40512</v>
      </c>
      <c r="B8072" s="102">
        <v>4.12</v>
      </c>
    </row>
    <row r="8073" spans="1:2">
      <c r="A8073" s="103">
        <v>40513</v>
      </c>
      <c r="B8073" s="102">
        <v>4.24</v>
      </c>
    </row>
    <row r="8074" spans="1:2">
      <c r="A8074" s="103">
        <v>40514</v>
      </c>
      <c r="B8074" s="102">
        <v>4.2699999999999996</v>
      </c>
    </row>
    <row r="8075" spans="1:2">
      <c r="A8075" s="103">
        <v>40515</v>
      </c>
      <c r="B8075" s="102">
        <v>4.32</v>
      </c>
    </row>
    <row r="8076" spans="1:2">
      <c r="A8076" s="103">
        <v>40518</v>
      </c>
      <c r="B8076" s="102">
        <v>4.25</v>
      </c>
    </row>
    <row r="8077" spans="1:2">
      <c r="A8077" s="103">
        <v>40519</v>
      </c>
      <c r="B8077" s="102">
        <v>4.3899999999999997</v>
      </c>
    </row>
    <row r="8078" spans="1:2">
      <c r="A8078" s="103">
        <v>40520</v>
      </c>
      <c r="B8078" s="102">
        <v>4.45</v>
      </c>
    </row>
    <row r="8079" spans="1:2">
      <c r="A8079" s="103">
        <v>40521</v>
      </c>
      <c r="B8079" s="102">
        <v>4.41</v>
      </c>
    </row>
    <row r="8080" spans="1:2">
      <c r="A8080" s="103">
        <v>40522</v>
      </c>
      <c r="B8080" s="102">
        <v>4.43</v>
      </c>
    </row>
    <row r="8081" spans="1:2">
      <c r="A8081" s="103">
        <v>40525</v>
      </c>
      <c r="B8081" s="102">
        <v>4.3899999999999997</v>
      </c>
    </row>
    <row r="8082" spans="1:2">
      <c r="A8082" s="103">
        <v>40526</v>
      </c>
      <c r="B8082" s="102">
        <v>4.54</v>
      </c>
    </row>
    <row r="8083" spans="1:2">
      <c r="A8083" s="103">
        <v>40527</v>
      </c>
      <c r="B8083" s="102">
        <v>4.59</v>
      </c>
    </row>
    <row r="8084" spans="1:2">
      <c r="A8084" s="103">
        <v>40528</v>
      </c>
      <c r="B8084" s="102">
        <v>4.57</v>
      </c>
    </row>
    <row r="8085" spans="1:2">
      <c r="A8085" s="103">
        <v>40529</v>
      </c>
      <c r="B8085" s="102">
        <v>4.41</v>
      </c>
    </row>
    <row r="8086" spans="1:2">
      <c r="A8086" s="103">
        <v>40532</v>
      </c>
      <c r="B8086" s="102">
        <v>4.4400000000000004</v>
      </c>
    </row>
    <row r="8087" spans="1:2">
      <c r="A8087" s="103">
        <v>40533</v>
      </c>
      <c r="B8087" s="102">
        <v>4.4400000000000004</v>
      </c>
    </row>
    <row r="8088" spans="1:2">
      <c r="A8088" s="103">
        <v>40534</v>
      </c>
      <c r="B8088" s="102">
        <v>4.45</v>
      </c>
    </row>
    <row r="8089" spans="1:2">
      <c r="A8089" s="103">
        <v>40535</v>
      </c>
      <c r="B8089" s="102">
        <v>4.47</v>
      </c>
    </row>
    <row r="8090" spans="1:2">
      <c r="A8090" s="103">
        <v>40536</v>
      </c>
      <c r="B8090" s="102" t="e">
        <f>NA()</f>
        <v>#N/A</v>
      </c>
    </row>
    <row r="8091" spans="1:2">
      <c r="A8091" s="103">
        <v>40539</v>
      </c>
      <c r="B8091" s="102">
        <v>4.42</v>
      </c>
    </row>
    <row r="8092" spans="1:2">
      <c r="A8092" s="103">
        <v>40540</v>
      </c>
      <c r="B8092" s="102">
        <v>4.53</v>
      </c>
    </row>
    <row r="8093" spans="1:2">
      <c r="A8093" s="103">
        <v>40541</v>
      </c>
      <c r="B8093" s="102">
        <v>4.41</v>
      </c>
    </row>
    <row r="8094" spans="1:2">
      <c r="A8094" s="103">
        <v>40542</v>
      </c>
      <c r="B8094" s="102">
        <v>4.43</v>
      </c>
    </row>
    <row r="8095" spans="1:2">
      <c r="A8095" s="103">
        <v>40543</v>
      </c>
      <c r="B8095" s="102">
        <v>4.34</v>
      </c>
    </row>
    <row r="8096" spans="1:2">
      <c r="A8096" s="103">
        <v>40546</v>
      </c>
      <c r="B8096" s="102">
        <v>4.3899999999999997</v>
      </c>
    </row>
    <row r="8097" spans="1:2">
      <c r="A8097" s="103">
        <v>40547</v>
      </c>
      <c r="B8097" s="102">
        <v>4.4400000000000004</v>
      </c>
    </row>
    <row r="8098" spans="1:2">
      <c r="A8098" s="103">
        <v>40548</v>
      </c>
      <c r="B8098" s="102">
        <v>4.55</v>
      </c>
    </row>
    <row r="8099" spans="1:2">
      <c r="A8099" s="103">
        <v>40549</v>
      </c>
      <c r="B8099" s="102">
        <v>4.53</v>
      </c>
    </row>
    <row r="8100" spans="1:2">
      <c r="A8100" s="103">
        <v>40550</v>
      </c>
      <c r="B8100" s="102">
        <v>4.4800000000000004</v>
      </c>
    </row>
    <row r="8101" spans="1:2">
      <c r="A8101" s="103">
        <v>40553</v>
      </c>
      <c r="B8101" s="102">
        <v>4.47</v>
      </c>
    </row>
    <row r="8102" spans="1:2">
      <c r="A8102" s="103">
        <v>40554</v>
      </c>
      <c r="B8102" s="102">
        <v>4.49</v>
      </c>
    </row>
    <row r="8103" spans="1:2">
      <c r="A8103" s="103">
        <v>40555</v>
      </c>
      <c r="B8103" s="102">
        <v>4.5199999999999996</v>
      </c>
    </row>
    <row r="8104" spans="1:2">
      <c r="A8104" s="103">
        <v>40556</v>
      </c>
      <c r="B8104" s="102">
        <v>4.5</v>
      </c>
    </row>
    <row r="8105" spans="1:2">
      <c r="A8105" s="103">
        <v>40557</v>
      </c>
      <c r="B8105" s="102">
        <v>4.53</v>
      </c>
    </row>
    <row r="8106" spans="1:2">
      <c r="A8106" s="103">
        <v>40560</v>
      </c>
      <c r="B8106" s="102" t="e">
        <f>NA()</f>
        <v>#N/A</v>
      </c>
    </row>
    <row r="8107" spans="1:2">
      <c r="A8107" s="103">
        <v>40561</v>
      </c>
      <c r="B8107" s="102">
        <v>4.5599999999999996</v>
      </c>
    </row>
    <row r="8108" spans="1:2">
      <c r="A8108" s="103">
        <v>40562</v>
      </c>
      <c r="B8108" s="102">
        <v>4.53</v>
      </c>
    </row>
    <row r="8109" spans="1:2">
      <c r="A8109" s="103">
        <v>40563</v>
      </c>
      <c r="B8109" s="102">
        <v>4.5999999999999996</v>
      </c>
    </row>
    <row r="8110" spans="1:2">
      <c r="A8110" s="103">
        <v>40564</v>
      </c>
      <c r="B8110" s="102">
        <v>4.57</v>
      </c>
    </row>
    <row r="8111" spans="1:2">
      <c r="A8111" s="103">
        <v>40567</v>
      </c>
      <c r="B8111" s="102">
        <v>4.55</v>
      </c>
    </row>
    <row r="8112" spans="1:2">
      <c r="A8112" s="103">
        <v>40568</v>
      </c>
      <c r="B8112" s="102">
        <v>4.4800000000000004</v>
      </c>
    </row>
    <row r="8113" spans="1:2">
      <c r="A8113" s="103">
        <v>40569</v>
      </c>
      <c r="B8113" s="102">
        <v>4.59</v>
      </c>
    </row>
    <row r="8114" spans="1:2">
      <c r="A8114" s="103">
        <v>40570</v>
      </c>
      <c r="B8114" s="102">
        <v>4.57</v>
      </c>
    </row>
    <row r="8115" spans="1:2">
      <c r="A8115" s="103">
        <v>40571</v>
      </c>
      <c r="B8115" s="102">
        <v>4.53</v>
      </c>
    </row>
    <row r="8116" spans="1:2">
      <c r="A8116" s="103">
        <v>40574</v>
      </c>
      <c r="B8116" s="102">
        <v>4.58</v>
      </c>
    </row>
    <row r="8117" spans="1:2">
      <c r="A8117" s="103">
        <v>40575</v>
      </c>
      <c r="B8117" s="102">
        <v>4.62</v>
      </c>
    </row>
    <row r="8118" spans="1:2">
      <c r="A8118" s="103">
        <v>40576</v>
      </c>
      <c r="B8118" s="102">
        <v>4.6399999999999997</v>
      </c>
    </row>
    <row r="8119" spans="1:2">
      <c r="A8119" s="103">
        <v>40577</v>
      </c>
      <c r="B8119" s="102">
        <v>4.67</v>
      </c>
    </row>
    <row r="8120" spans="1:2">
      <c r="A8120" s="103">
        <v>40578</v>
      </c>
      <c r="B8120" s="102">
        <v>4.7300000000000004</v>
      </c>
    </row>
    <row r="8121" spans="1:2">
      <c r="A8121" s="103">
        <v>40581</v>
      </c>
      <c r="B8121" s="102">
        <v>4.71</v>
      </c>
    </row>
    <row r="8122" spans="1:2">
      <c r="A8122" s="103">
        <v>40582</v>
      </c>
      <c r="B8122" s="102">
        <v>4.76</v>
      </c>
    </row>
    <row r="8123" spans="1:2">
      <c r="A8123" s="103">
        <v>40583</v>
      </c>
      <c r="B8123" s="102">
        <v>4.71</v>
      </c>
    </row>
    <row r="8124" spans="1:2">
      <c r="A8124" s="103">
        <v>40584</v>
      </c>
      <c r="B8124" s="102">
        <v>4.75</v>
      </c>
    </row>
    <row r="8125" spans="1:2">
      <c r="A8125" s="103">
        <v>40585</v>
      </c>
      <c r="B8125" s="102">
        <v>4.71</v>
      </c>
    </row>
    <row r="8126" spans="1:2">
      <c r="A8126" s="103">
        <v>40588</v>
      </c>
      <c r="B8126" s="102">
        <v>4.67</v>
      </c>
    </row>
    <row r="8127" spans="1:2">
      <c r="A8127" s="103">
        <v>40589</v>
      </c>
      <c r="B8127" s="102">
        <v>4.66</v>
      </c>
    </row>
    <row r="8128" spans="1:2">
      <c r="A8128" s="103">
        <v>40590</v>
      </c>
      <c r="B8128" s="102">
        <v>4.67</v>
      </c>
    </row>
    <row r="8129" spans="1:2">
      <c r="A8129" s="103">
        <v>40591</v>
      </c>
      <c r="B8129" s="102">
        <v>4.66</v>
      </c>
    </row>
    <row r="8130" spans="1:2">
      <c r="A8130" s="103">
        <v>40592</v>
      </c>
      <c r="B8130" s="102">
        <v>4.7</v>
      </c>
    </row>
    <row r="8131" spans="1:2">
      <c r="A8131" s="103">
        <v>40595</v>
      </c>
      <c r="B8131" s="102" t="e">
        <f>NA()</f>
        <v>#N/A</v>
      </c>
    </row>
    <row r="8132" spans="1:2">
      <c r="A8132" s="103">
        <v>40596</v>
      </c>
      <c r="B8132" s="102">
        <v>4.5999999999999996</v>
      </c>
    </row>
    <row r="8133" spans="1:2">
      <c r="A8133" s="103">
        <v>40597</v>
      </c>
      <c r="B8133" s="102">
        <v>4.59</v>
      </c>
    </row>
    <row r="8134" spans="1:2">
      <c r="A8134" s="103">
        <v>40598</v>
      </c>
      <c r="B8134" s="102">
        <v>4.54</v>
      </c>
    </row>
    <row r="8135" spans="1:2">
      <c r="A8135" s="103">
        <v>40599</v>
      </c>
      <c r="B8135" s="102">
        <v>4.51</v>
      </c>
    </row>
    <row r="8136" spans="1:2">
      <c r="A8136" s="103">
        <v>40602</v>
      </c>
      <c r="B8136" s="102">
        <v>4.49</v>
      </c>
    </row>
    <row r="8137" spans="1:2">
      <c r="A8137" s="103">
        <v>40603</v>
      </c>
      <c r="B8137" s="102">
        <v>4.4800000000000004</v>
      </c>
    </row>
    <row r="8138" spans="1:2">
      <c r="A8138" s="103">
        <v>40604</v>
      </c>
      <c r="B8138" s="102">
        <v>4.54</v>
      </c>
    </row>
    <row r="8139" spans="1:2">
      <c r="A8139" s="103">
        <v>40605</v>
      </c>
      <c r="B8139" s="102">
        <v>4.6399999999999997</v>
      </c>
    </row>
    <row r="8140" spans="1:2">
      <c r="A8140" s="103">
        <v>40606</v>
      </c>
      <c r="B8140" s="102">
        <v>4.5999999999999996</v>
      </c>
    </row>
    <row r="8141" spans="1:2">
      <c r="A8141" s="103">
        <v>40609</v>
      </c>
      <c r="B8141" s="102">
        <v>4.6100000000000003</v>
      </c>
    </row>
    <row r="8142" spans="1:2">
      <c r="A8142" s="103">
        <v>40610</v>
      </c>
      <c r="B8142" s="102">
        <v>4.66</v>
      </c>
    </row>
    <row r="8143" spans="1:2">
      <c r="A8143" s="103">
        <v>40611</v>
      </c>
      <c r="B8143" s="102">
        <v>4.5999999999999996</v>
      </c>
    </row>
    <row r="8144" spans="1:2">
      <c r="A8144" s="103">
        <v>40612</v>
      </c>
      <c r="B8144" s="102">
        <v>4.53</v>
      </c>
    </row>
    <row r="8145" spans="1:2">
      <c r="A8145" s="103">
        <v>40613</v>
      </c>
      <c r="B8145" s="102">
        <v>4.54</v>
      </c>
    </row>
    <row r="8146" spans="1:2">
      <c r="A8146" s="103">
        <v>40616</v>
      </c>
      <c r="B8146" s="102">
        <v>4.5199999999999996</v>
      </c>
    </row>
    <row r="8147" spans="1:2">
      <c r="A8147" s="103">
        <v>40617</v>
      </c>
      <c r="B8147" s="102">
        <v>4.47</v>
      </c>
    </row>
    <row r="8148" spans="1:2">
      <c r="A8148" s="103">
        <v>40618</v>
      </c>
      <c r="B8148" s="102">
        <v>4.38</v>
      </c>
    </row>
    <row r="8149" spans="1:2">
      <c r="A8149" s="103">
        <v>40619</v>
      </c>
      <c r="B8149" s="102">
        <v>4.42</v>
      </c>
    </row>
    <row r="8150" spans="1:2">
      <c r="A8150" s="103">
        <v>40620</v>
      </c>
      <c r="B8150" s="102">
        <v>4.43</v>
      </c>
    </row>
    <row r="8151" spans="1:2">
      <c r="A8151" s="103">
        <v>40623</v>
      </c>
      <c r="B8151" s="102">
        <v>4.45</v>
      </c>
    </row>
    <row r="8152" spans="1:2">
      <c r="A8152" s="103">
        <v>40624</v>
      </c>
      <c r="B8152" s="102">
        <v>4.4400000000000004</v>
      </c>
    </row>
    <row r="8153" spans="1:2">
      <c r="A8153" s="103">
        <v>40625</v>
      </c>
      <c r="B8153" s="102">
        <v>4.4400000000000004</v>
      </c>
    </row>
    <row r="8154" spans="1:2">
      <c r="A8154" s="103">
        <v>40626</v>
      </c>
      <c r="B8154" s="102">
        <v>4.4800000000000004</v>
      </c>
    </row>
    <row r="8155" spans="1:2">
      <c r="A8155" s="103">
        <v>40627</v>
      </c>
      <c r="B8155" s="102">
        <v>4.51</v>
      </c>
    </row>
    <row r="8156" spans="1:2">
      <c r="A8156" s="103">
        <v>40630</v>
      </c>
      <c r="B8156" s="102">
        <v>4.51</v>
      </c>
    </row>
    <row r="8157" spans="1:2">
      <c r="A8157" s="103">
        <v>40631</v>
      </c>
      <c r="B8157" s="102">
        <v>4.54</v>
      </c>
    </row>
    <row r="8158" spans="1:2">
      <c r="A8158" s="103">
        <v>40632</v>
      </c>
      <c r="B8158" s="102">
        <v>4.5199999999999996</v>
      </c>
    </row>
    <row r="8159" spans="1:2">
      <c r="A8159" s="103">
        <v>40633</v>
      </c>
      <c r="B8159" s="102">
        <v>4.51</v>
      </c>
    </row>
    <row r="8160" spans="1:2">
      <c r="A8160" s="103">
        <v>40634</v>
      </c>
      <c r="B8160" s="102">
        <v>4.4800000000000004</v>
      </c>
    </row>
    <row r="8161" spans="1:2">
      <c r="A8161" s="103">
        <v>40637</v>
      </c>
      <c r="B8161" s="102">
        <v>4.49</v>
      </c>
    </row>
    <row r="8162" spans="1:2">
      <c r="A8162" s="103">
        <v>40638</v>
      </c>
      <c r="B8162" s="102">
        <v>4.51</v>
      </c>
    </row>
    <row r="8163" spans="1:2">
      <c r="A8163" s="103">
        <v>40639</v>
      </c>
      <c r="B8163" s="102">
        <v>4.58</v>
      </c>
    </row>
    <row r="8164" spans="1:2">
      <c r="A8164" s="103">
        <v>40640</v>
      </c>
      <c r="B8164" s="102">
        <v>4.63</v>
      </c>
    </row>
    <row r="8165" spans="1:2">
      <c r="A8165" s="103">
        <v>40641</v>
      </c>
      <c r="B8165" s="102">
        <v>4.63</v>
      </c>
    </row>
    <row r="8166" spans="1:2">
      <c r="A8166" s="103">
        <v>40644</v>
      </c>
      <c r="B8166" s="102">
        <v>4.6399999999999997</v>
      </c>
    </row>
    <row r="8167" spans="1:2">
      <c r="A8167" s="103">
        <v>40645</v>
      </c>
      <c r="B8167" s="102">
        <v>4.58</v>
      </c>
    </row>
    <row r="8168" spans="1:2">
      <c r="A8168" s="103">
        <v>40646</v>
      </c>
      <c r="B8168" s="102">
        <v>4.55</v>
      </c>
    </row>
    <row r="8169" spans="1:2">
      <c r="A8169" s="103">
        <v>40647</v>
      </c>
      <c r="B8169" s="102">
        <v>4.53</v>
      </c>
    </row>
    <row r="8170" spans="1:2">
      <c r="A8170" s="103">
        <v>40648</v>
      </c>
      <c r="B8170" s="102">
        <v>4.47</v>
      </c>
    </row>
    <row r="8171" spans="1:2">
      <c r="A8171" s="103">
        <v>40651</v>
      </c>
      <c r="B8171" s="102">
        <v>4.45</v>
      </c>
    </row>
    <row r="8172" spans="1:2">
      <c r="A8172" s="103">
        <v>40652</v>
      </c>
      <c r="B8172" s="102">
        <v>4.43</v>
      </c>
    </row>
    <row r="8173" spans="1:2">
      <c r="A8173" s="103">
        <v>40653</v>
      </c>
      <c r="B8173" s="102">
        <v>4.47</v>
      </c>
    </row>
    <row r="8174" spans="1:2">
      <c r="A8174" s="103">
        <v>40654</v>
      </c>
      <c r="B8174" s="102">
        <v>4.47</v>
      </c>
    </row>
    <row r="8175" spans="1:2">
      <c r="A8175" s="103">
        <v>40655</v>
      </c>
      <c r="B8175" s="102" t="e">
        <f>NA()</f>
        <v>#N/A</v>
      </c>
    </row>
    <row r="8176" spans="1:2">
      <c r="A8176" s="103">
        <v>40658</v>
      </c>
      <c r="B8176" s="102">
        <v>4.46</v>
      </c>
    </row>
    <row r="8177" spans="1:2">
      <c r="A8177" s="103">
        <v>40659</v>
      </c>
      <c r="B8177" s="102">
        <v>4.3899999999999997</v>
      </c>
    </row>
    <row r="8178" spans="1:2">
      <c r="A8178" s="103">
        <v>40660</v>
      </c>
      <c r="B8178" s="102">
        <v>4.45</v>
      </c>
    </row>
    <row r="8179" spans="1:2">
      <c r="A8179" s="103">
        <v>40661</v>
      </c>
      <c r="B8179" s="102">
        <v>4.42</v>
      </c>
    </row>
    <row r="8180" spans="1:2">
      <c r="A8180" s="103">
        <v>40662</v>
      </c>
      <c r="B8180" s="102">
        <v>4.4000000000000004</v>
      </c>
    </row>
    <row r="8181" spans="1:2">
      <c r="A8181" s="103">
        <v>40665</v>
      </c>
      <c r="B8181" s="102">
        <v>4.38</v>
      </c>
    </row>
    <row r="8182" spans="1:2">
      <c r="A8182" s="103">
        <v>40666</v>
      </c>
      <c r="B8182" s="102">
        <v>4.3600000000000003</v>
      </c>
    </row>
    <row r="8183" spans="1:2">
      <c r="A8183" s="103">
        <v>40667</v>
      </c>
      <c r="B8183" s="102">
        <v>4.33</v>
      </c>
    </row>
    <row r="8184" spans="1:2">
      <c r="A8184" s="103">
        <v>40668</v>
      </c>
      <c r="B8184" s="102">
        <v>4.26</v>
      </c>
    </row>
    <row r="8185" spans="1:2">
      <c r="A8185" s="103">
        <v>40669</v>
      </c>
      <c r="B8185" s="102">
        <v>4.29</v>
      </c>
    </row>
    <row r="8186" spans="1:2">
      <c r="A8186" s="103">
        <v>40672</v>
      </c>
      <c r="B8186" s="102">
        <v>4.3</v>
      </c>
    </row>
    <row r="8187" spans="1:2">
      <c r="A8187" s="103">
        <v>40673</v>
      </c>
      <c r="B8187" s="102">
        <v>4.34</v>
      </c>
    </row>
    <row r="8188" spans="1:2">
      <c r="A8188" s="103">
        <v>40674</v>
      </c>
      <c r="B8188" s="102">
        <v>4.3099999999999996</v>
      </c>
    </row>
    <row r="8189" spans="1:2">
      <c r="A8189" s="103">
        <v>40675</v>
      </c>
      <c r="B8189" s="102">
        <v>4.37</v>
      </c>
    </row>
    <row r="8190" spans="1:2">
      <c r="A8190" s="103">
        <v>40676</v>
      </c>
      <c r="B8190" s="102">
        <v>4.32</v>
      </c>
    </row>
    <row r="8191" spans="1:2">
      <c r="A8191" s="103">
        <v>40679</v>
      </c>
      <c r="B8191" s="102">
        <v>4.28</v>
      </c>
    </row>
    <row r="8192" spans="1:2">
      <c r="A8192" s="103">
        <v>40680</v>
      </c>
      <c r="B8192" s="102">
        <v>4.2300000000000004</v>
      </c>
    </row>
    <row r="8193" spans="1:2">
      <c r="A8193" s="103">
        <v>40681</v>
      </c>
      <c r="B8193" s="102">
        <v>4.29</v>
      </c>
    </row>
    <row r="8194" spans="1:2">
      <c r="A8194" s="103">
        <v>40682</v>
      </c>
      <c r="B8194" s="102">
        <v>4.3</v>
      </c>
    </row>
    <row r="8195" spans="1:2">
      <c r="A8195" s="103">
        <v>40683</v>
      </c>
      <c r="B8195" s="102">
        <v>4.3</v>
      </c>
    </row>
    <row r="8196" spans="1:2">
      <c r="A8196" s="103">
        <v>40686</v>
      </c>
      <c r="B8196" s="102">
        <v>4.2699999999999996</v>
      </c>
    </row>
    <row r="8197" spans="1:2">
      <c r="A8197" s="103">
        <v>40687</v>
      </c>
      <c r="B8197" s="102">
        <v>4.26</v>
      </c>
    </row>
    <row r="8198" spans="1:2">
      <c r="A8198" s="103">
        <v>40688</v>
      </c>
      <c r="B8198" s="102">
        <v>4.28</v>
      </c>
    </row>
    <row r="8199" spans="1:2">
      <c r="A8199" s="103">
        <v>40689</v>
      </c>
      <c r="B8199" s="102">
        <v>4.2300000000000004</v>
      </c>
    </row>
    <row r="8200" spans="1:2">
      <c r="A8200" s="103">
        <v>40690</v>
      </c>
      <c r="B8200" s="102">
        <v>4.24</v>
      </c>
    </row>
    <row r="8201" spans="1:2">
      <c r="A8201" s="103">
        <v>40693</v>
      </c>
      <c r="B8201" s="102" t="e">
        <f>NA()</f>
        <v>#N/A</v>
      </c>
    </row>
    <row r="8202" spans="1:2">
      <c r="A8202" s="103">
        <v>40694</v>
      </c>
      <c r="B8202" s="102">
        <v>4.22</v>
      </c>
    </row>
    <row r="8203" spans="1:2">
      <c r="A8203" s="103">
        <v>40695</v>
      </c>
      <c r="B8203" s="102">
        <v>4.1500000000000004</v>
      </c>
    </row>
    <row r="8204" spans="1:2">
      <c r="A8204" s="103">
        <v>40696</v>
      </c>
      <c r="B8204" s="102">
        <v>4.25</v>
      </c>
    </row>
    <row r="8205" spans="1:2">
      <c r="A8205" s="103">
        <v>40697</v>
      </c>
      <c r="B8205" s="102">
        <v>4.22</v>
      </c>
    </row>
    <row r="8206" spans="1:2">
      <c r="A8206" s="103">
        <v>40700</v>
      </c>
      <c r="B8206" s="102">
        <v>4.25</v>
      </c>
    </row>
    <row r="8207" spans="1:2">
      <c r="A8207" s="103">
        <v>40701</v>
      </c>
      <c r="B8207" s="102">
        <v>4.2699999999999996</v>
      </c>
    </row>
    <row r="8208" spans="1:2">
      <c r="A8208" s="103">
        <v>40702</v>
      </c>
      <c r="B8208" s="102">
        <v>4.2</v>
      </c>
    </row>
    <row r="8209" spans="1:2">
      <c r="A8209" s="103">
        <v>40703</v>
      </c>
      <c r="B8209" s="102">
        <v>4.22</v>
      </c>
    </row>
    <row r="8210" spans="1:2">
      <c r="A8210" s="103">
        <v>40704</v>
      </c>
      <c r="B8210" s="102">
        <v>4.18</v>
      </c>
    </row>
    <row r="8211" spans="1:2">
      <c r="A8211" s="103">
        <v>40707</v>
      </c>
      <c r="B8211" s="102">
        <v>4.2</v>
      </c>
    </row>
    <row r="8212" spans="1:2">
      <c r="A8212" s="103">
        <v>40708</v>
      </c>
      <c r="B8212" s="102">
        <v>4.3</v>
      </c>
    </row>
    <row r="8213" spans="1:2">
      <c r="A8213" s="103">
        <v>40709</v>
      </c>
      <c r="B8213" s="102">
        <v>4.1900000000000004</v>
      </c>
    </row>
    <row r="8214" spans="1:2">
      <c r="A8214" s="103">
        <v>40710</v>
      </c>
      <c r="B8214" s="102">
        <v>4.16</v>
      </c>
    </row>
    <row r="8215" spans="1:2">
      <c r="A8215" s="103">
        <v>40711</v>
      </c>
      <c r="B8215" s="102">
        <v>4.1900000000000004</v>
      </c>
    </row>
    <row r="8216" spans="1:2">
      <c r="A8216" s="103">
        <v>40714</v>
      </c>
      <c r="B8216" s="102">
        <v>4.1900000000000004</v>
      </c>
    </row>
    <row r="8217" spans="1:2">
      <c r="A8217" s="103">
        <v>40715</v>
      </c>
      <c r="B8217" s="102">
        <v>4.21</v>
      </c>
    </row>
    <row r="8218" spans="1:2">
      <c r="A8218" s="103">
        <v>40716</v>
      </c>
      <c r="B8218" s="102">
        <v>4.22</v>
      </c>
    </row>
    <row r="8219" spans="1:2">
      <c r="A8219" s="103">
        <v>40717</v>
      </c>
      <c r="B8219" s="102">
        <v>4.17</v>
      </c>
    </row>
    <row r="8220" spans="1:2">
      <c r="A8220" s="103">
        <v>40718</v>
      </c>
      <c r="B8220" s="102">
        <v>4.17</v>
      </c>
    </row>
    <row r="8221" spans="1:2">
      <c r="A8221" s="103">
        <v>40721</v>
      </c>
      <c r="B8221" s="102">
        <v>4.28</v>
      </c>
    </row>
    <row r="8222" spans="1:2">
      <c r="A8222" s="103">
        <v>40722</v>
      </c>
      <c r="B8222" s="102">
        <v>4.33</v>
      </c>
    </row>
    <row r="8223" spans="1:2">
      <c r="A8223" s="103">
        <v>40723</v>
      </c>
      <c r="B8223" s="102">
        <v>4.3899999999999997</v>
      </c>
    </row>
    <row r="8224" spans="1:2">
      <c r="A8224" s="103">
        <v>40724</v>
      </c>
      <c r="B8224" s="102">
        <v>4.38</v>
      </c>
    </row>
    <row r="8225" spans="1:2">
      <c r="A8225" s="103">
        <v>40725</v>
      </c>
      <c r="B8225" s="102">
        <v>4.4000000000000004</v>
      </c>
    </row>
    <row r="8226" spans="1:2">
      <c r="A8226" s="103">
        <v>40728</v>
      </c>
      <c r="B8226" s="102" t="e">
        <f>NA()</f>
        <v>#N/A</v>
      </c>
    </row>
    <row r="8227" spans="1:2">
      <c r="A8227" s="103">
        <v>40729</v>
      </c>
      <c r="B8227" s="102">
        <v>4.3899999999999997</v>
      </c>
    </row>
    <row r="8228" spans="1:2">
      <c r="A8228" s="103">
        <v>40730</v>
      </c>
      <c r="B8228" s="102">
        <v>4.3499999999999996</v>
      </c>
    </row>
    <row r="8229" spans="1:2">
      <c r="A8229" s="103">
        <v>40731</v>
      </c>
      <c r="B8229" s="102">
        <v>4.37</v>
      </c>
    </row>
    <row r="8230" spans="1:2">
      <c r="A8230" s="103">
        <v>40732</v>
      </c>
      <c r="B8230" s="102">
        <v>4.2699999999999996</v>
      </c>
    </row>
    <row r="8231" spans="1:2">
      <c r="A8231" s="103">
        <v>40735</v>
      </c>
      <c r="B8231" s="102">
        <v>4.2</v>
      </c>
    </row>
    <row r="8232" spans="1:2">
      <c r="A8232" s="103">
        <v>40736</v>
      </c>
      <c r="B8232" s="102">
        <v>4.1900000000000004</v>
      </c>
    </row>
    <row r="8233" spans="1:2">
      <c r="A8233" s="103">
        <v>40737</v>
      </c>
      <c r="B8233" s="102">
        <v>4.17</v>
      </c>
    </row>
    <row r="8234" spans="1:2">
      <c r="A8234" s="103">
        <v>40738</v>
      </c>
      <c r="B8234" s="102">
        <v>4.25</v>
      </c>
    </row>
    <row r="8235" spans="1:2">
      <c r="A8235" s="103">
        <v>40739</v>
      </c>
      <c r="B8235" s="102">
        <v>4.26</v>
      </c>
    </row>
    <row r="8236" spans="1:2">
      <c r="A8236" s="103">
        <v>40742</v>
      </c>
      <c r="B8236" s="102">
        <v>4.29</v>
      </c>
    </row>
    <row r="8237" spans="1:2">
      <c r="A8237" s="103">
        <v>40743</v>
      </c>
      <c r="B8237" s="102">
        <v>4.1900000000000004</v>
      </c>
    </row>
    <row r="8238" spans="1:2">
      <c r="A8238" s="103">
        <v>40744</v>
      </c>
      <c r="B8238" s="102">
        <v>4.25</v>
      </c>
    </row>
    <row r="8239" spans="1:2">
      <c r="A8239" s="103">
        <v>40745</v>
      </c>
      <c r="B8239" s="102">
        <v>4.3099999999999996</v>
      </c>
    </row>
    <row r="8240" spans="1:2">
      <c r="A8240" s="103">
        <v>40746</v>
      </c>
      <c r="B8240" s="102">
        <v>4.26</v>
      </c>
    </row>
    <row r="8241" spans="1:2">
      <c r="A8241" s="103">
        <v>40749</v>
      </c>
      <c r="B8241" s="102">
        <v>4.3099999999999996</v>
      </c>
    </row>
    <row r="8242" spans="1:2">
      <c r="A8242" s="103">
        <v>40750</v>
      </c>
      <c r="B8242" s="102">
        <v>4.28</v>
      </c>
    </row>
    <row r="8243" spans="1:2">
      <c r="A8243" s="103">
        <v>40751</v>
      </c>
      <c r="B8243" s="102">
        <v>4.29</v>
      </c>
    </row>
    <row r="8244" spans="1:2">
      <c r="A8244" s="103">
        <v>40752</v>
      </c>
      <c r="B8244" s="102">
        <v>4.26</v>
      </c>
    </row>
    <row r="8245" spans="1:2">
      <c r="A8245" s="103">
        <v>40753</v>
      </c>
      <c r="B8245" s="102">
        <v>4.12</v>
      </c>
    </row>
    <row r="8246" spans="1:2">
      <c r="A8246" s="103">
        <v>40756</v>
      </c>
      <c r="B8246" s="102">
        <v>4.07</v>
      </c>
    </row>
    <row r="8247" spans="1:2">
      <c r="A8247" s="103">
        <v>40757</v>
      </c>
      <c r="B8247" s="102">
        <v>3.93</v>
      </c>
    </row>
    <row r="8248" spans="1:2">
      <c r="A8248" s="103">
        <v>40758</v>
      </c>
      <c r="B8248" s="102">
        <v>3.89</v>
      </c>
    </row>
    <row r="8249" spans="1:2">
      <c r="A8249" s="103">
        <v>40759</v>
      </c>
      <c r="B8249" s="102">
        <v>3.7</v>
      </c>
    </row>
    <row r="8250" spans="1:2">
      <c r="A8250" s="103">
        <v>40760</v>
      </c>
      <c r="B8250" s="102">
        <v>3.82</v>
      </c>
    </row>
    <row r="8251" spans="1:2">
      <c r="A8251" s="103">
        <v>40763</v>
      </c>
      <c r="B8251" s="102">
        <v>3.68</v>
      </c>
    </row>
    <row r="8252" spans="1:2">
      <c r="A8252" s="103">
        <v>40764</v>
      </c>
      <c r="B8252" s="102">
        <v>3.56</v>
      </c>
    </row>
    <row r="8253" spans="1:2">
      <c r="A8253" s="103">
        <v>40765</v>
      </c>
      <c r="B8253" s="102">
        <v>3.54</v>
      </c>
    </row>
    <row r="8254" spans="1:2">
      <c r="A8254" s="103">
        <v>40766</v>
      </c>
      <c r="B8254" s="102">
        <v>3.82</v>
      </c>
    </row>
    <row r="8255" spans="1:2">
      <c r="A8255" s="103">
        <v>40767</v>
      </c>
      <c r="B8255" s="102">
        <v>3.72</v>
      </c>
    </row>
    <row r="8256" spans="1:2">
      <c r="A8256" s="103">
        <v>40770</v>
      </c>
      <c r="B8256" s="102">
        <v>3.75</v>
      </c>
    </row>
    <row r="8257" spans="1:2">
      <c r="A8257" s="103">
        <v>40771</v>
      </c>
      <c r="B8257" s="102">
        <v>3.67</v>
      </c>
    </row>
    <row r="8258" spans="1:2">
      <c r="A8258" s="103">
        <v>40772</v>
      </c>
      <c r="B8258" s="102">
        <v>3.57</v>
      </c>
    </row>
    <row r="8259" spans="1:2">
      <c r="A8259" s="103">
        <v>40773</v>
      </c>
      <c r="B8259" s="102">
        <v>3.45</v>
      </c>
    </row>
    <row r="8260" spans="1:2">
      <c r="A8260" s="103">
        <v>40774</v>
      </c>
      <c r="B8260" s="102">
        <v>3.39</v>
      </c>
    </row>
    <row r="8261" spans="1:2">
      <c r="A8261" s="103">
        <v>40777</v>
      </c>
      <c r="B8261" s="102">
        <v>3.42</v>
      </c>
    </row>
    <row r="8262" spans="1:2">
      <c r="A8262" s="103">
        <v>40778</v>
      </c>
      <c r="B8262" s="102">
        <v>3.47</v>
      </c>
    </row>
    <row r="8263" spans="1:2">
      <c r="A8263" s="103">
        <v>40779</v>
      </c>
      <c r="B8263" s="102">
        <v>3.63</v>
      </c>
    </row>
    <row r="8264" spans="1:2">
      <c r="A8264" s="103">
        <v>40780</v>
      </c>
      <c r="B8264" s="102">
        <v>3.6</v>
      </c>
    </row>
    <row r="8265" spans="1:2">
      <c r="A8265" s="103">
        <v>40781</v>
      </c>
      <c r="B8265" s="102">
        <v>3.54</v>
      </c>
    </row>
    <row r="8266" spans="1:2">
      <c r="A8266" s="103">
        <v>40784</v>
      </c>
      <c r="B8266" s="102">
        <v>3.63</v>
      </c>
    </row>
    <row r="8267" spans="1:2">
      <c r="A8267" s="103">
        <v>40785</v>
      </c>
      <c r="B8267" s="102">
        <v>3.53</v>
      </c>
    </row>
    <row r="8268" spans="1:2">
      <c r="A8268" s="103">
        <v>40786</v>
      </c>
      <c r="B8268" s="102">
        <v>3.6</v>
      </c>
    </row>
    <row r="8269" spans="1:2">
      <c r="A8269" s="103">
        <v>40787</v>
      </c>
      <c r="B8269" s="102">
        <v>3.51</v>
      </c>
    </row>
    <row r="8270" spans="1:2">
      <c r="A8270" s="103">
        <v>40788</v>
      </c>
      <c r="B8270" s="102">
        <v>3.32</v>
      </c>
    </row>
    <row r="8271" spans="1:2">
      <c r="A8271" s="103">
        <v>40791</v>
      </c>
      <c r="B8271" s="102" t="e">
        <f>NA()</f>
        <v>#N/A</v>
      </c>
    </row>
    <row r="8272" spans="1:2">
      <c r="A8272" s="103">
        <v>40792</v>
      </c>
      <c r="B8272" s="102">
        <v>3.26</v>
      </c>
    </row>
    <row r="8273" spans="1:2">
      <c r="A8273" s="103">
        <v>40793</v>
      </c>
      <c r="B8273" s="102">
        <v>3.36</v>
      </c>
    </row>
    <row r="8274" spans="1:2">
      <c r="A8274" s="103">
        <v>40794</v>
      </c>
      <c r="B8274" s="102">
        <v>3.32</v>
      </c>
    </row>
    <row r="8275" spans="1:2">
      <c r="A8275" s="103">
        <v>40795</v>
      </c>
      <c r="B8275" s="102">
        <v>3.26</v>
      </c>
    </row>
    <row r="8276" spans="1:2">
      <c r="A8276" s="103">
        <v>40798</v>
      </c>
      <c r="B8276" s="102">
        <v>3.24</v>
      </c>
    </row>
    <row r="8277" spans="1:2">
      <c r="A8277" s="103">
        <v>40799</v>
      </c>
      <c r="B8277" s="102">
        <v>3.32</v>
      </c>
    </row>
    <row r="8278" spans="1:2">
      <c r="A8278" s="103">
        <v>40800</v>
      </c>
      <c r="B8278" s="102">
        <v>3.32</v>
      </c>
    </row>
    <row r="8279" spans="1:2">
      <c r="A8279" s="103">
        <v>40801</v>
      </c>
      <c r="B8279" s="102">
        <v>3.36</v>
      </c>
    </row>
    <row r="8280" spans="1:2">
      <c r="A8280" s="103">
        <v>40802</v>
      </c>
      <c r="B8280" s="102">
        <v>3.34</v>
      </c>
    </row>
    <row r="8281" spans="1:2">
      <c r="A8281" s="103">
        <v>40805</v>
      </c>
      <c r="B8281" s="102">
        <v>3.22</v>
      </c>
    </row>
    <row r="8282" spans="1:2">
      <c r="A8282" s="103">
        <v>40806</v>
      </c>
      <c r="B8282" s="102">
        <v>3.2</v>
      </c>
    </row>
    <row r="8283" spans="1:2">
      <c r="A8283" s="103">
        <v>40807</v>
      </c>
      <c r="B8283" s="102">
        <v>3.03</v>
      </c>
    </row>
    <row r="8284" spans="1:2">
      <c r="A8284" s="103">
        <v>40808</v>
      </c>
      <c r="B8284" s="102">
        <v>2.78</v>
      </c>
    </row>
    <row r="8285" spans="1:2">
      <c r="A8285" s="103">
        <v>40809</v>
      </c>
      <c r="B8285" s="102">
        <v>2.89</v>
      </c>
    </row>
    <row r="8286" spans="1:2">
      <c r="A8286" s="103">
        <v>40812</v>
      </c>
      <c r="B8286" s="102">
        <v>2.99</v>
      </c>
    </row>
    <row r="8287" spans="1:2">
      <c r="A8287" s="103">
        <v>40813</v>
      </c>
      <c r="B8287" s="102">
        <v>3.08</v>
      </c>
    </row>
    <row r="8288" spans="1:2">
      <c r="A8288" s="103">
        <v>40814</v>
      </c>
      <c r="B8288" s="102">
        <v>3.1</v>
      </c>
    </row>
    <row r="8289" spans="1:2">
      <c r="A8289" s="103">
        <v>40815</v>
      </c>
      <c r="B8289" s="102">
        <v>3.03</v>
      </c>
    </row>
    <row r="8290" spans="1:2">
      <c r="A8290" s="103">
        <v>40816</v>
      </c>
      <c r="B8290" s="102">
        <v>2.9</v>
      </c>
    </row>
    <row r="8291" spans="1:2">
      <c r="A8291" s="103">
        <v>40819</v>
      </c>
      <c r="B8291" s="102">
        <v>2.76</v>
      </c>
    </row>
    <row r="8292" spans="1:2">
      <c r="A8292" s="103">
        <v>40820</v>
      </c>
      <c r="B8292" s="102">
        <v>2.77</v>
      </c>
    </row>
    <row r="8293" spans="1:2">
      <c r="A8293" s="103">
        <v>40821</v>
      </c>
      <c r="B8293" s="102">
        <v>2.87</v>
      </c>
    </row>
    <row r="8294" spans="1:2">
      <c r="A8294" s="103">
        <v>40822</v>
      </c>
      <c r="B8294" s="102">
        <v>2.96</v>
      </c>
    </row>
    <row r="8295" spans="1:2">
      <c r="A8295" s="103">
        <v>40823</v>
      </c>
      <c r="B8295" s="102">
        <v>3.02</v>
      </c>
    </row>
    <row r="8296" spans="1:2">
      <c r="A8296" s="103">
        <v>40826</v>
      </c>
      <c r="B8296" s="102" t="e">
        <f>NA()</f>
        <v>#N/A</v>
      </c>
    </row>
    <row r="8297" spans="1:2">
      <c r="A8297" s="103">
        <v>40827</v>
      </c>
      <c r="B8297" s="102">
        <v>3.11</v>
      </c>
    </row>
    <row r="8298" spans="1:2">
      <c r="A8298" s="103">
        <v>40828</v>
      </c>
      <c r="B8298" s="102">
        <v>3.19</v>
      </c>
    </row>
    <row r="8299" spans="1:2">
      <c r="A8299" s="103">
        <v>40829</v>
      </c>
      <c r="B8299" s="102">
        <v>3.15</v>
      </c>
    </row>
    <row r="8300" spans="1:2">
      <c r="A8300" s="103">
        <v>40830</v>
      </c>
      <c r="B8300" s="102">
        <v>3.22</v>
      </c>
    </row>
    <row r="8301" spans="1:2">
      <c r="A8301" s="103">
        <v>40833</v>
      </c>
      <c r="B8301" s="102">
        <v>3.13</v>
      </c>
    </row>
    <row r="8302" spans="1:2">
      <c r="A8302" s="103">
        <v>40834</v>
      </c>
      <c r="B8302" s="102">
        <v>3.17</v>
      </c>
    </row>
    <row r="8303" spans="1:2">
      <c r="A8303" s="103">
        <v>40835</v>
      </c>
      <c r="B8303" s="102">
        <v>3.17</v>
      </c>
    </row>
    <row r="8304" spans="1:2">
      <c r="A8304" s="103">
        <v>40836</v>
      </c>
      <c r="B8304" s="102">
        <v>3.19</v>
      </c>
    </row>
    <row r="8305" spans="1:2">
      <c r="A8305" s="103">
        <v>40837</v>
      </c>
      <c r="B8305" s="102">
        <v>3.26</v>
      </c>
    </row>
    <row r="8306" spans="1:2">
      <c r="A8306" s="103">
        <v>40840</v>
      </c>
      <c r="B8306" s="102">
        <v>3.27</v>
      </c>
    </row>
    <row r="8307" spans="1:2">
      <c r="A8307" s="103">
        <v>40841</v>
      </c>
      <c r="B8307" s="102">
        <v>3.13</v>
      </c>
    </row>
    <row r="8308" spans="1:2">
      <c r="A8308" s="103">
        <v>40842</v>
      </c>
      <c r="B8308" s="102">
        <v>3.22</v>
      </c>
    </row>
    <row r="8309" spans="1:2">
      <c r="A8309" s="103">
        <v>40843</v>
      </c>
      <c r="B8309" s="102">
        <v>3.45</v>
      </c>
    </row>
    <row r="8310" spans="1:2">
      <c r="A8310" s="103">
        <v>40844</v>
      </c>
      <c r="B8310" s="102">
        <v>3.36</v>
      </c>
    </row>
    <row r="8311" spans="1:2">
      <c r="A8311" s="103">
        <v>40847</v>
      </c>
      <c r="B8311" s="102">
        <v>3.16</v>
      </c>
    </row>
    <row r="8312" spans="1:2">
      <c r="A8312" s="103">
        <v>40848</v>
      </c>
      <c r="B8312" s="102">
        <v>2.99</v>
      </c>
    </row>
    <row r="8313" spans="1:2">
      <c r="A8313" s="103">
        <v>40849</v>
      </c>
      <c r="B8313" s="102">
        <v>3.03</v>
      </c>
    </row>
    <row r="8314" spans="1:2">
      <c r="A8314" s="103">
        <v>40850</v>
      </c>
      <c r="B8314" s="102">
        <v>3.1</v>
      </c>
    </row>
    <row r="8315" spans="1:2">
      <c r="A8315" s="103">
        <v>40851</v>
      </c>
      <c r="B8315" s="102">
        <v>3.09</v>
      </c>
    </row>
    <row r="8316" spans="1:2">
      <c r="A8316" s="103">
        <v>40854</v>
      </c>
      <c r="B8316" s="102">
        <v>3.05</v>
      </c>
    </row>
    <row r="8317" spans="1:2">
      <c r="A8317" s="103">
        <v>40855</v>
      </c>
      <c r="B8317" s="102">
        <v>3.13</v>
      </c>
    </row>
    <row r="8318" spans="1:2">
      <c r="A8318" s="103">
        <v>40856</v>
      </c>
      <c r="B8318" s="102">
        <v>3.03</v>
      </c>
    </row>
    <row r="8319" spans="1:2">
      <c r="A8319" s="103">
        <v>40857</v>
      </c>
      <c r="B8319" s="102">
        <v>3.12</v>
      </c>
    </row>
    <row r="8320" spans="1:2">
      <c r="A8320" s="103">
        <v>40858</v>
      </c>
      <c r="B8320" s="102" t="e">
        <f>NA()</f>
        <v>#N/A</v>
      </c>
    </row>
    <row r="8321" spans="1:2">
      <c r="A8321" s="103">
        <v>40861</v>
      </c>
      <c r="B8321" s="102">
        <v>3.09</v>
      </c>
    </row>
    <row r="8322" spans="1:2">
      <c r="A8322" s="103">
        <v>40862</v>
      </c>
      <c r="B8322" s="102">
        <v>3.1</v>
      </c>
    </row>
    <row r="8323" spans="1:2">
      <c r="A8323" s="103">
        <v>40863</v>
      </c>
      <c r="B8323" s="102">
        <v>3.05</v>
      </c>
    </row>
    <row r="8324" spans="1:2">
      <c r="A8324" s="103">
        <v>40864</v>
      </c>
      <c r="B8324" s="102">
        <v>2.98</v>
      </c>
    </row>
    <row r="8325" spans="1:2">
      <c r="A8325" s="103">
        <v>40865</v>
      </c>
      <c r="B8325" s="102">
        <v>2.99</v>
      </c>
    </row>
    <row r="8326" spans="1:2">
      <c r="A8326" s="103">
        <v>40868</v>
      </c>
      <c r="B8326" s="102">
        <v>2.96</v>
      </c>
    </row>
    <row r="8327" spans="1:2">
      <c r="A8327" s="103">
        <v>40869</v>
      </c>
      <c r="B8327" s="102">
        <v>2.91</v>
      </c>
    </row>
    <row r="8328" spans="1:2">
      <c r="A8328" s="103">
        <v>40870</v>
      </c>
      <c r="B8328" s="102">
        <v>2.82</v>
      </c>
    </row>
    <row r="8329" spans="1:2">
      <c r="A8329" s="103">
        <v>40871</v>
      </c>
      <c r="B8329" s="102" t="e">
        <f>NA()</f>
        <v>#N/A</v>
      </c>
    </row>
    <row r="8330" spans="1:2">
      <c r="A8330" s="103">
        <v>40872</v>
      </c>
      <c r="B8330" s="102">
        <v>2.92</v>
      </c>
    </row>
    <row r="8331" spans="1:2">
      <c r="A8331" s="103">
        <v>40875</v>
      </c>
      <c r="B8331" s="102">
        <v>2.93</v>
      </c>
    </row>
    <row r="8332" spans="1:2">
      <c r="A8332" s="103">
        <v>40876</v>
      </c>
      <c r="B8332" s="102">
        <v>2.96</v>
      </c>
    </row>
    <row r="8333" spans="1:2">
      <c r="A8333" s="103">
        <v>40877</v>
      </c>
      <c r="B8333" s="102">
        <v>3.06</v>
      </c>
    </row>
    <row r="8334" spans="1:2">
      <c r="A8334" s="103">
        <v>40878</v>
      </c>
      <c r="B8334" s="102">
        <v>3.12</v>
      </c>
    </row>
    <row r="8335" spans="1:2">
      <c r="A8335" s="103">
        <v>40879</v>
      </c>
      <c r="B8335" s="102">
        <v>3.03</v>
      </c>
    </row>
    <row r="8336" spans="1:2">
      <c r="A8336" s="103">
        <v>40882</v>
      </c>
      <c r="B8336" s="102">
        <v>3.02</v>
      </c>
    </row>
    <row r="8337" spans="1:2">
      <c r="A8337" s="103">
        <v>40883</v>
      </c>
      <c r="B8337" s="102">
        <v>3.09</v>
      </c>
    </row>
    <row r="8338" spans="1:2">
      <c r="A8338" s="103">
        <v>40884</v>
      </c>
      <c r="B8338" s="102">
        <v>3.04</v>
      </c>
    </row>
    <row r="8339" spans="1:2">
      <c r="A8339" s="103">
        <v>40885</v>
      </c>
      <c r="B8339" s="102">
        <v>3</v>
      </c>
    </row>
    <row r="8340" spans="1:2">
      <c r="A8340" s="103">
        <v>40886</v>
      </c>
      <c r="B8340" s="102">
        <v>3.1</v>
      </c>
    </row>
    <row r="8341" spans="1:2">
      <c r="A8341" s="103">
        <v>40889</v>
      </c>
      <c r="B8341" s="102">
        <v>3.06</v>
      </c>
    </row>
    <row r="8342" spans="1:2">
      <c r="A8342" s="103">
        <v>40890</v>
      </c>
      <c r="B8342" s="102">
        <v>2.98</v>
      </c>
    </row>
    <row r="8343" spans="1:2">
      <c r="A8343" s="103">
        <v>40891</v>
      </c>
      <c r="B8343" s="102">
        <v>2.91</v>
      </c>
    </row>
    <row r="8344" spans="1:2">
      <c r="A8344" s="103">
        <v>40892</v>
      </c>
      <c r="B8344" s="102">
        <v>2.92</v>
      </c>
    </row>
    <row r="8345" spans="1:2">
      <c r="A8345" s="103">
        <v>40893</v>
      </c>
      <c r="B8345" s="102">
        <v>2.86</v>
      </c>
    </row>
    <row r="8346" spans="1:2">
      <c r="A8346" s="103">
        <v>40896</v>
      </c>
      <c r="B8346" s="102">
        <v>2.79</v>
      </c>
    </row>
    <row r="8347" spans="1:2">
      <c r="A8347" s="103">
        <v>40897</v>
      </c>
      <c r="B8347" s="102">
        <v>2.93</v>
      </c>
    </row>
    <row r="8348" spans="1:2">
      <c r="A8348" s="103">
        <v>40898</v>
      </c>
      <c r="B8348" s="102">
        <v>3</v>
      </c>
    </row>
    <row r="8349" spans="1:2">
      <c r="A8349" s="103">
        <v>40899</v>
      </c>
      <c r="B8349" s="102">
        <v>2.99</v>
      </c>
    </row>
    <row r="8350" spans="1:2">
      <c r="A8350" s="103">
        <v>40900</v>
      </c>
      <c r="B8350" s="102">
        <v>3.05</v>
      </c>
    </row>
    <row r="8351" spans="1:2">
      <c r="A8351" s="103">
        <v>40903</v>
      </c>
      <c r="B8351" s="102" t="e">
        <f>NA()</f>
        <v>#N/A</v>
      </c>
    </row>
    <row r="8352" spans="1:2">
      <c r="A8352" s="103">
        <v>40904</v>
      </c>
      <c r="B8352" s="102">
        <v>3.04</v>
      </c>
    </row>
    <row r="8353" spans="1:2">
      <c r="A8353" s="103">
        <v>40905</v>
      </c>
      <c r="B8353" s="102">
        <v>2.91</v>
      </c>
    </row>
    <row r="8354" spans="1:2">
      <c r="A8354" s="103">
        <v>40906</v>
      </c>
      <c r="B8354" s="102">
        <v>2.9</v>
      </c>
    </row>
    <row r="8355" spans="1:2">
      <c r="A8355" s="103">
        <v>40907</v>
      </c>
      <c r="B8355" s="102">
        <v>2.89</v>
      </c>
    </row>
    <row r="8356" spans="1:2">
      <c r="A8356" s="103">
        <v>40910</v>
      </c>
      <c r="B8356" s="102" t="e">
        <f>NA()</f>
        <v>#N/A</v>
      </c>
    </row>
    <row r="8357" spans="1:2">
      <c r="A8357" s="103">
        <v>40911</v>
      </c>
      <c r="B8357" s="102">
        <v>2.98</v>
      </c>
    </row>
    <row r="8358" spans="1:2">
      <c r="A8358" s="103">
        <v>40912</v>
      </c>
      <c r="B8358" s="102">
        <v>3.03</v>
      </c>
    </row>
    <row r="8359" spans="1:2">
      <c r="A8359" s="103">
        <v>40913</v>
      </c>
      <c r="B8359" s="102">
        <v>3.06</v>
      </c>
    </row>
    <row r="8360" spans="1:2">
      <c r="A8360" s="103">
        <v>40914</v>
      </c>
      <c r="B8360" s="102">
        <v>3.02</v>
      </c>
    </row>
    <row r="8361" spans="1:2">
      <c r="A8361" s="103">
        <v>40917</v>
      </c>
      <c r="B8361" s="102">
        <v>3.02</v>
      </c>
    </row>
    <row r="8362" spans="1:2">
      <c r="A8362" s="103">
        <v>40918</v>
      </c>
      <c r="B8362" s="102">
        <v>3.04</v>
      </c>
    </row>
    <row r="8363" spans="1:2">
      <c r="A8363" s="103">
        <v>40919</v>
      </c>
      <c r="B8363" s="102">
        <v>2.96</v>
      </c>
    </row>
    <row r="8364" spans="1:2">
      <c r="A8364" s="103">
        <v>40920</v>
      </c>
      <c r="B8364" s="102">
        <v>2.97</v>
      </c>
    </row>
    <row r="8365" spans="1:2">
      <c r="A8365" s="103">
        <v>40921</v>
      </c>
      <c r="B8365" s="102">
        <v>2.91</v>
      </c>
    </row>
    <row r="8366" spans="1:2">
      <c r="A8366" s="103">
        <v>40924</v>
      </c>
      <c r="B8366" s="102" t="e">
        <f>NA()</f>
        <v>#N/A</v>
      </c>
    </row>
    <row r="8367" spans="1:2">
      <c r="A8367" s="103">
        <v>40925</v>
      </c>
      <c r="B8367" s="102">
        <v>2.89</v>
      </c>
    </row>
    <row r="8368" spans="1:2">
      <c r="A8368" s="103">
        <v>40926</v>
      </c>
      <c r="B8368" s="102">
        <v>2.96</v>
      </c>
    </row>
    <row r="8369" spans="1:2">
      <c r="A8369" s="103">
        <v>40927</v>
      </c>
      <c r="B8369" s="102">
        <v>3.05</v>
      </c>
    </row>
    <row r="8370" spans="1:2">
      <c r="A8370" s="103">
        <v>40928</v>
      </c>
      <c r="B8370" s="102">
        <v>3.1</v>
      </c>
    </row>
    <row r="8371" spans="1:2">
      <c r="A8371" s="103">
        <v>40931</v>
      </c>
      <c r="B8371" s="102">
        <v>3.15</v>
      </c>
    </row>
    <row r="8372" spans="1:2">
      <c r="A8372" s="103">
        <v>40932</v>
      </c>
      <c r="B8372" s="102">
        <v>3.15</v>
      </c>
    </row>
    <row r="8373" spans="1:2">
      <c r="A8373" s="103">
        <v>40933</v>
      </c>
      <c r="B8373" s="102">
        <v>3.13</v>
      </c>
    </row>
    <row r="8374" spans="1:2">
      <c r="A8374" s="103">
        <v>40934</v>
      </c>
      <c r="B8374" s="102">
        <v>3.1</v>
      </c>
    </row>
    <row r="8375" spans="1:2">
      <c r="A8375" s="103">
        <v>40935</v>
      </c>
      <c r="B8375" s="102">
        <v>3.07</v>
      </c>
    </row>
    <row r="8376" spans="1:2">
      <c r="A8376" s="103">
        <v>40938</v>
      </c>
      <c r="B8376" s="102">
        <v>2.99</v>
      </c>
    </row>
    <row r="8377" spans="1:2">
      <c r="A8377" s="103">
        <v>40939</v>
      </c>
      <c r="B8377" s="102">
        <v>2.94</v>
      </c>
    </row>
    <row r="8378" spans="1:2">
      <c r="A8378" s="103">
        <v>40940</v>
      </c>
      <c r="B8378" s="102">
        <v>3.01</v>
      </c>
    </row>
    <row r="8379" spans="1:2">
      <c r="A8379" s="103">
        <v>40941</v>
      </c>
      <c r="B8379" s="102">
        <v>3.01</v>
      </c>
    </row>
    <row r="8380" spans="1:2">
      <c r="A8380" s="103">
        <v>40942</v>
      </c>
      <c r="B8380" s="102">
        <v>3.13</v>
      </c>
    </row>
    <row r="8381" spans="1:2">
      <c r="A8381" s="103">
        <v>40945</v>
      </c>
      <c r="B8381" s="102">
        <v>3.08</v>
      </c>
    </row>
    <row r="8382" spans="1:2">
      <c r="A8382" s="103">
        <v>40946</v>
      </c>
      <c r="B8382" s="102">
        <v>3.14</v>
      </c>
    </row>
    <row r="8383" spans="1:2">
      <c r="A8383" s="103">
        <v>40947</v>
      </c>
      <c r="B8383" s="102">
        <v>3.14</v>
      </c>
    </row>
    <row r="8384" spans="1:2">
      <c r="A8384" s="103">
        <v>40948</v>
      </c>
      <c r="B8384" s="102">
        <v>3.2</v>
      </c>
    </row>
    <row r="8385" spans="1:2">
      <c r="A8385" s="103">
        <v>40949</v>
      </c>
      <c r="B8385" s="102">
        <v>3.11</v>
      </c>
    </row>
    <row r="8386" spans="1:2">
      <c r="A8386" s="103">
        <v>40952</v>
      </c>
      <c r="B8386" s="102">
        <v>3.14</v>
      </c>
    </row>
    <row r="8387" spans="1:2">
      <c r="A8387" s="103">
        <v>40953</v>
      </c>
      <c r="B8387" s="102">
        <v>3.06</v>
      </c>
    </row>
    <row r="8388" spans="1:2">
      <c r="A8388" s="103">
        <v>40954</v>
      </c>
      <c r="B8388" s="102">
        <v>3.09</v>
      </c>
    </row>
    <row r="8389" spans="1:2">
      <c r="A8389" s="103">
        <v>40955</v>
      </c>
      <c r="B8389" s="102">
        <v>3.14</v>
      </c>
    </row>
    <row r="8390" spans="1:2">
      <c r="A8390" s="103">
        <v>40956</v>
      </c>
      <c r="B8390" s="102">
        <v>3.16</v>
      </c>
    </row>
    <row r="8391" spans="1:2">
      <c r="A8391" s="103">
        <v>40959</v>
      </c>
      <c r="B8391" s="102" t="e">
        <f>NA()</f>
        <v>#N/A</v>
      </c>
    </row>
    <row r="8392" spans="1:2">
      <c r="A8392" s="103">
        <v>40960</v>
      </c>
      <c r="B8392" s="102">
        <v>3.2</v>
      </c>
    </row>
    <row r="8393" spans="1:2">
      <c r="A8393" s="103">
        <v>40961</v>
      </c>
      <c r="B8393" s="102">
        <v>3.15</v>
      </c>
    </row>
    <row r="8394" spans="1:2">
      <c r="A8394" s="103">
        <v>40962</v>
      </c>
      <c r="B8394" s="102">
        <v>3.13</v>
      </c>
    </row>
    <row r="8395" spans="1:2">
      <c r="A8395" s="103">
        <v>40963</v>
      </c>
      <c r="B8395" s="102">
        <v>3.1</v>
      </c>
    </row>
    <row r="8396" spans="1:2">
      <c r="A8396" s="103">
        <v>40966</v>
      </c>
      <c r="B8396" s="102">
        <v>3.04</v>
      </c>
    </row>
    <row r="8397" spans="1:2">
      <c r="A8397" s="103">
        <v>40967</v>
      </c>
      <c r="B8397" s="102">
        <v>3.07</v>
      </c>
    </row>
    <row r="8398" spans="1:2">
      <c r="A8398" s="103">
        <v>40968</v>
      </c>
      <c r="B8398" s="102">
        <v>3.08</v>
      </c>
    </row>
    <row r="8399" spans="1:2">
      <c r="A8399" s="103">
        <v>40969</v>
      </c>
      <c r="B8399" s="102">
        <v>3.15</v>
      </c>
    </row>
    <row r="8400" spans="1:2">
      <c r="A8400" s="103">
        <v>40970</v>
      </c>
      <c r="B8400" s="102">
        <v>3.11</v>
      </c>
    </row>
    <row r="8401" spans="1:2">
      <c r="A8401" s="103">
        <v>40973</v>
      </c>
      <c r="B8401" s="102">
        <v>3.13</v>
      </c>
    </row>
    <row r="8402" spans="1:2">
      <c r="A8402" s="103">
        <v>40974</v>
      </c>
      <c r="B8402" s="102">
        <v>3.08</v>
      </c>
    </row>
    <row r="8403" spans="1:2">
      <c r="A8403" s="103">
        <v>40975</v>
      </c>
      <c r="B8403" s="102">
        <v>3.12</v>
      </c>
    </row>
    <row r="8404" spans="1:2">
      <c r="A8404" s="103">
        <v>40976</v>
      </c>
      <c r="B8404" s="102">
        <v>3.18</v>
      </c>
    </row>
    <row r="8405" spans="1:2">
      <c r="A8405" s="103">
        <v>40977</v>
      </c>
      <c r="B8405" s="102">
        <v>3.19</v>
      </c>
    </row>
    <row r="8406" spans="1:2">
      <c r="A8406" s="103">
        <v>40980</v>
      </c>
      <c r="B8406" s="102">
        <v>3.17</v>
      </c>
    </row>
    <row r="8407" spans="1:2">
      <c r="A8407" s="103">
        <v>40981</v>
      </c>
      <c r="B8407" s="102">
        <v>3.26</v>
      </c>
    </row>
    <row r="8408" spans="1:2">
      <c r="A8408" s="103">
        <v>40982</v>
      </c>
      <c r="B8408" s="102">
        <v>3.43</v>
      </c>
    </row>
    <row r="8409" spans="1:2">
      <c r="A8409" s="103">
        <v>40983</v>
      </c>
      <c r="B8409" s="102">
        <v>3.41</v>
      </c>
    </row>
    <row r="8410" spans="1:2">
      <c r="A8410" s="103">
        <v>40984</v>
      </c>
      <c r="B8410" s="102">
        <v>3.41</v>
      </c>
    </row>
    <row r="8411" spans="1:2">
      <c r="A8411" s="103">
        <v>40987</v>
      </c>
      <c r="B8411" s="102">
        <v>3.48</v>
      </c>
    </row>
    <row r="8412" spans="1:2">
      <c r="A8412" s="103">
        <v>40988</v>
      </c>
      <c r="B8412" s="102">
        <v>3.46</v>
      </c>
    </row>
    <row r="8413" spans="1:2">
      <c r="A8413" s="103">
        <v>40989</v>
      </c>
      <c r="B8413" s="102">
        <v>3.38</v>
      </c>
    </row>
    <row r="8414" spans="1:2">
      <c r="A8414" s="103">
        <v>40990</v>
      </c>
      <c r="B8414" s="102">
        <v>3.37</v>
      </c>
    </row>
    <row r="8415" spans="1:2">
      <c r="A8415" s="103">
        <v>40991</v>
      </c>
      <c r="B8415" s="102">
        <v>3.31</v>
      </c>
    </row>
    <row r="8416" spans="1:2">
      <c r="A8416" s="103">
        <v>40994</v>
      </c>
      <c r="B8416" s="102">
        <v>3.33</v>
      </c>
    </row>
    <row r="8417" spans="1:2">
      <c r="A8417" s="103">
        <v>40995</v>
      </c>
      <c r="B8417" s="102">
        <v>3.29</v>
      </c>
    </row>
    <row r="8418" spans="1:2">
      <c r="A8418" s="103">
        <v>40996</v>
      </c>
      <c r="B8418" s="102">
        <v>3.31</v>
      </c>
    </row>
    <row r="8419" spans="1:2">
      <c r="A8419" s="103">
        <v>40997</v>
      </c>
      <c r="B8419" s="102">
        <v>3.27</v>
      </c>
    </row>
    <row r="8420" spans="1:2">
      <c r="A8420" s="103">
        <v>40998</v>
      </c>
      <c r="B8420" s="102">
        <v>3.35</v>
      </c>
    </row>
    <row r="8421" spans="1:2">
      <c r="A8421" s="103">
        <v>41001</v>
      </c>
      <c r="B8421" s="102">
        <v>3.35</v>
      </c>
    </row>
    <row r="8422" spans="1:2">
      <c r="A8422" s="103">
        <v>41002</v>
      </c>
      <c r="B8422" s="102">
        <v>3.41</v>
      </c>
    </row>
    <row r="8423" spans="1:2">
      <c r="A8423" s="103">
        <v>41003</v>
      </c>
      <c r="B8423" s="102">
        <v>3.37</v>
      </c>
    </row>
    <row r="8424" spans="1:2">
      <c r="A8424" s="103">
        <v>41004</v>
      </c>
      <c r="B8424" s="102">
        <v>3.32</v>
      </c>
    </row>
    <row r="8425" spans="1:2">
      <c r="A8425" s="103">
        <v>41005</v>
      </c>
      <c r="B8425" s="102">
        <v>3.21</v>
      </c>
    </row>
    <row r="8426" spans="1:2">
      <c r="A8426" s="103">
        <v>41008</v>
      </c>
      <c r="B8426" s="102">
        <v>3.18</v>
      </c>
    </row>
    <row r="8427" spans="1:2">
      <c r="A8427" s="103">
        <v>41009</v>
      </c>
      <c r="B8427" s="102">
        <v>3.13</v>
      </c>
    </row>
    <row r="8428" spans="1:2">
      <c r="A8428" s="103">
        <v>41010</v>
      </c>
      <c r="B8428" s="102">
        <v>3.18</v>
      </c>
    </row>
    <row r="8429" spans="1:2">
      <c r="A8429" s="103">
        <v>41011</v>
      </c>
      <c r="B8429" s="102">
        <v>3.22</v>
      </c>
    </row>
    <row r="8430" spans="1:2">
      <c r="A8430" s="103">
        <v>41012</v>
      </c>
      <c r="B8430" s="102">
        <v>3.14</v>
      </c>
    </row>
    <row r="8431" spans="1:2">
      <c r="A8431" s="103">
        <v>41015</v>
      </c>
      <c r="B8431" s="102">
        <v>3.12</v>
      </c>
    </row>
    <row r="8432" spans="1:2">
      <c r="A8432" s="103">
        <v>41016</v>
      </c>
      <c r="B8432" s="102">
        <v>3.15</v>
      </c>
    </row>
    <row r="8433" spans="1:2">
      <c r="A8433" s="103">
        <v>41017</v>
      </c>
      <c r="B8433" s="102">
        <v>3.13</v>
      </c>
    </row>
    <row r="8434" spans="1:2">
      <c r="A8434" s="103">
        <v>41018</v>
      </c>
      <c r="B8434" s="102">
        <v>3.12</v>
      </c>
    </row>
    <row r="8435" spans="1:2">
      <c r="A8435" s="103">
        <v>41019</v>
      </c>
      <c r="B8435" s="102">
        <v>3.12</v>
      </c>
    </row>
    <row r="8436" spans="1:2">
      <c r="A8436" s="103">
        <v>41022</v>
      </c>
      <c r="B8436" s="102">
        <v>3.08</v>
      </c>
    </row>
    <row r="8437" spans="1:2">
      <c r="A8437" s="103">
        <v>41023</v>
      </c>
      <c r="B8437" s="102">
        <v>3.12</v>
      </c>
    </row>
    <row r="8438" spans="1:2">
      <c r="A8438" s="103">
        <v>41024</v>
      </c>
      <c r="B8438" s="102">
        <v>3.15</v>
      </c>
    </row>
    <row r="8439" spans="1:2">
      <c r="A8439" s="103">
        <v>41025</v>
      </c>
      <c r="B8439" s="102">
        <v>3.13</v>
      </c>
    </row>
    <row r="8440" spans="1:2">
      <c r="A8440" s="103">
        <v>41026</v>
      </c>
      <c r="B8440" s="102">
        <v>3.12</v>
      </c>
    </row>
    <row r="8441" spans="1:2">
      <c r="A8441" s="103">
        <v>41029</v>
      </c>
      <c r="B8441" s="102">
        <v>3.12</v>
      </c>
    </row>
    <row r="8442" spans="1:2">
      <c r="A8442" s="103">
        <v>41030</v>
      </c>
      <c r="B8442" s="102">
        <v>3.16</v>
      </c>
    </row>
    <row r="8443" spans="1:2">
      <c r="A8443" s="103">
        <v>41031</v>
      </c>
      <c r="B8443" s="102">
        <v>3.11</v>
      </c>
    </row>
    <row r="8444" spans="1:2">
      <c r="A8444" s="103">
        <v>41032</v>
      </c>
      <c r="B8444" s="102">
        <v>3.12</v>
      </c>
    </row>
    <row r="8445" spans="1:2">
      <c r="A8445" s="103">
        <v>41033</v>
      </c>
      <c r="B8445" s="102">
        <v>3.07</v>
      </c>
    </row>
    <row r="8446" spans="1:2">
      <c r="A8446" s="103">
        <v>41036</v>
      </c>
      <c r="B8446" s="102">
        <v>3.07</v>
      </c>
    </row>
    <row r="8447" spans="1:2">
      <c r="A8447" s="103">
        <v>41037</v>
      </c>
      <c r="B8447" s="102">
        <v>3.03</v>
      </c>
    </row>
    <row r="8448" spans="1:2">
      <c r="A8448" s="103">
        <v>41038</v>
      </c>
      <c r="B8448" s="102">
        <v>3.03</v>
      </c>
    </row>
    <row r="8449" spans="1:2">
      <c r="A8449" s="103">
        <v>41039</v>
      </c>
      <c r="B8449" s="102">
        <v>3.07</v>
      </c>
    </row>
    <row r="8450" spans="1:2">
      <c r="A8450" s="103">
        <v>41040</v>
      </c>
      <c r="B8450" s="102">
        <v>3.02</v>
      </c>
    </row>
    <row r="8451" spans="1:2">
      <c r="A8451" s="103">
        <v>41043</v>
      </c>
      <c r="B8451" s="102">
        <v>2.95</v>
      </c>
    </row>
    <row r="8452" spans="1:2">
      <c r="A8452" s="103">
        <v>41044</v>
      </c>
      <c r="B8452" s="102">
        <v>2.91</v>
      </c>
    </row>
    <row r="8453" spans="1:2">
      <c r="A8453" s="103">
        <v>41045</v>
      </c>
      <c r="B8453" s="102">
        <v>2.9</v>
      </c>
    </row>
    <row r="8454" spans="1:2">
      <c r="A8454" s="103">
        <v>41046</v>
      </c>
      <c r="B8454" s="102">
        <v>2.8</v>
      </c>
    </row>
    <row r="8455" spans="1:2">
      <c r="A8455" s="103">
        <v>41047</v>
      </c>
      <c r="B8455" s="102">
        <v>2.8</v>
      </c>
    </row>
    <row r="8456" spans="1:2">
      <c r="A8456" s="103">
        <v>41050</v>
      </c>
      <c r="B8456" s="102">
        <v>2.8</v>
      </c>
    </row>
    <row r="8457" spans="1:2">
      <c r="A8457" s="103">
        <v>41051</v>
      </c>
      <c r="B8457" s="102">
        <v>2.88</v>
      </c>
    </row>
    <row r="8458" spans="1:2">
      <c r="A8458" s="103">
        <v>41052</v>
      </c>
      <c r="B8458" s="102">
        <v>2.81</v>
      </c>
    </row>
    <row r="8459" spans="1:2">
      <c r="A8459" s="103">
        <v>41053</v>
      </c>
      <c r="B8459" s="102">
        <v>2.86</v>
      </c>
    </row>
    <row r="8460" spans="1:2">
      <c r="A8460" s="103">
        <v>41054</v>
      </c>
      <c r="B8460" s="102">
        <v>2.85</v>
      </c>
    </row>
    <row r="8461" spans="1:2">
      <c r="A8461" s="103">
        <v>41057</v>
      </c>
      <c r="B8461" s="102" t="e">
        <f>NA()</f>
        <v>#N/A</v>
      </c>
    </row>
    <row r="8462" spans="1:2">
      <c r="A8462" s="103">
        <v>41058</v>
      </c>
      <c r="B8462" s="102">
        <v>2.85</v>
      </c>
    </row>
    <row r="8463" spans="1:2">
      <c r="A8463" s="103">
        <v>41059</v>
      </c>
      <c r="B8463" s="102">
        <v>2.72</v>
      </c>
    </row>
    <row r="8464" spans="1:2">
      <c r="A8464" s="103">
        <v>41060</v>
      </c>
      <c r="B8464" s="102">
        <v>2.67</v>
      </c>
    </row>
    <row r="8465" spans="1:2">
      <c r="A8465" s="103">
        <v>41061</v>
      </c>
      <c r="B8465" s="102">
        <v>2.5299999999999998</v>
      </c>
    </row>
    <row r="8466" spans="1:2">
      <c r="A8466" s="103">
        <v>41064</v>
      </c>
      <c r="B8466" s="102">
        <v>2.56</v>
      </c>
    </row>
    <row r="8467" spans="1:2">
      <c r="A8467" s="103">
        <v>41065</v>
      </c>
      <c r="B8467" s="102">
        <v>2.63</v>
      </c>
    </row>
    <row r="8468" spans="1:2">
      <c r="A8468" s="103">
        <v>41066</v>
      </c>
      <c r="B8468" s="102">
        <v>2.73</v>
      </c>
    </row>
    <row r="8469" spans="1:2">
      <c r="A8469" s="103">
        <v>41067</v>
      </c>
      <c r="B8469" s="102">
        <v>2.75</v>
      </c>
    </row>
    <row r="8470" spans="1:2">
      <c r="A8470" s="103">
        <v>41068</v>
      </c>
      <c r="B8470" s="102">
        <v>2.77</v>
      </c>
    </row>
    <row r="8471" spans="1:2">
      <c r="A8471" s="103">
        <v>41071</v>
      </c>
      <c r="B8471" s="102">
        <v>2.71</v>
      </c>
    </row>
    <row r="8472" spans="1:2">
      <c r="A8472" s="103">
        <v>41072</v>
      </c>
      <c r="B8472" s="102">
        <v>2.77</v>
      </c>
    </row>
    <row r="8473" spans="1:2">
      <c r="A8473" s="103">
        <v>41073</v>
      </c>
      <c r="B8473" s="102">
        <v>2.7</v>
      </c>
    </row>
    <row r="8474" spans="1:2">
      <c r="A8474" s="103">
        <v>41074</v>
      </c>
      <c r="B8474" s="102">
        <v>2.73</v>
      </c>
    </row>
    <row r="8475" spans="1:2">
      <c r="A8475" s="103">
        <v>41075</v>
      </c>
      <c r="B8475" s="102">
        <v>2.7</v>
      </c>
    </row>
    <row r="8476" spans="1:2">
      <c r="A8476" s="103">
        <v>41078</v>
      </c>
      <c r="B8476" s="102">
        <v>2.67</v>
      </c>
    </row>
    <row r="8477" spans="1:2">
      <c r="A8477" s="103">
        <v>41079</v>
      </c>
      <c r="B8477" s="102">
        <v>2.73</v>
      </c>
    </row>
    <row r="8478" spans="1:2">
      <c r="A8478" s="103">
        <v>41080</v>
      </c>
      <c r="B8478" s="102">
        <v>2.72</v>
      </c>
    </row>
    <row r="8479" spans="1:2">
      <c r="A8479" s="103">
        <v>41081</v>
      </c>
      <c r="B8479" s="102">
        <v>2.68</v>
      </c>
    </row>
    <row r="8480" spans="1:2">
      <c r="A8480" s="103">
        <v>41082</v>
      </c>
      <c r="B8480" s="102">
        <v>2.75</v>
      </c>
    </row>
    <row r="8481" spans="1:2">
      <c r="A8481" s="103">
        <v>41085</v>
      </c>
      <c r="B8481" s="102">
        <v>2.69</v>
      </c>
    </row>
    <row r="8482" spans="1:2">
      <c r="A8482" s="103">
        <v>41086</v>
      </c>
      <c r="B8482" s="102">
        <v>2.71</v>
      </c>
    </row>
    <row r="8483" spans="1:2">
      <c r="A8483" s="103">
        <v>41087</v>
      </c>
      <c r="B8483" s="102">
        <v>2.7</v>
      </c>
    </row>
    <row r="8484" spans="1:2">
      <c r="A8484" s="103">
        <v>41088</v>
      </c>
      <c r="B8484" s="102">
        <v>2.67</v>
      </c>
    </row>
    <row r="8485" spans="1:2">
      <c r="A8485" s="103">
        <v>41089</v>
      </c>
      <c r="B8485" s="102">
        <v>2.76</v>
      </c>
    </row>
    <row r="8486" spans="1:2">
      <c r="A8486" s="103">
        <v>41092</v>
      </c>
      <c r="B8486" s="102">
        <v>2.69</v>
      </c>
    </row>
    <row r="8487" spans="1:2">
      <c r="A8487" s="103">
        <v>41093</v>
      </c>
      <c r="B8487" s="102">
        <v>2.74</v>
      </c>
    </row>
    <row r="8488" spans="1:2">
      <c r="A8488" s="103">
        <v>41094</v>
      </c>
      <c r="B8488" s="102" t="e">
        <f>NA()</f>
        <v>#N/A</v>
      </c>
    </row>
    <row r="8489" spans="1:2">
      <c r="A8489" s="103">
        <v>41095</v>
      </c>
      <c r="B8489" s="102">
        <v>2.72</v>
      </c>
    </row>
    <row r="8490" spans="1:2">
      <c r="A8490" s="103">
        <v>41096</v>
      </c>
      <c r="B8490" s="102">
        <v>2.66</v>
      </c>
    </row>
    <row r="8491" spans="1:2">
      <c r="A8491" s="103">
        <v>41099</v>
      </c>
      <c r="B8491" s="102">
        <v>2.62</v>
      </c>
    </row>
    <row r="8492" spans="1:2">
      <c r="A8492" s="103">
        <v>41100</v>
      </c>
      <c r="B8492" s="102">
        <v>2.6</v>
      </c>
    </row>
    <row r="8493" spans="1:2">
      <c r="A8493" s="103">
        <v>41101</v>
      </c>
      <c r="B8493" s="102">
        <v>2.6</v>
      </c>
    </row>
    <row r="8494" spans="1:2">
      <c r="A8494" s="103">
        <v>41102</v>
      </c>
      <c r="B8494" s="102">
        <v>2.57</v>
      </c>
    </row>
    <row r="8495" spans="1:2">
      <c r="A8495" s="103">
        <v>41103</v>
      </c>
      <c r="B8495" s="102">
        <v>2.58</v>
      </c>
    </row>
    <row r="8496" spans="1:2">
      <c r="A8496" s="103">
        <v>41106</v>
      </c>
      <c r="B8496" s="102">
        <v>2.56</v>
      </c>
    </row>
    <row r="8497" spans="1:2">
      <c r="A8497" s="103">
        <v>41107</v>
      </c>
      <c r="B8497" s="102">
        <v>2.59</v>
      </c>
    </row>
    <row r="8498" spans="1:2">
      <c r="A8498" s="103">
        <v>41108</v>
      </c>
      <c r="B8498" s="102">
        <v>2.59</v>
      </c>
    </row>
    <row r="8499" spans="1:2">
      <c r="A8499" s="103">
        <v>41109</v>
      </c>
      <c r="B8499" s="102">
        <v>2.61</v>
      </c>
    </row>
    <row r="8500" spans="1:2">
      <c r="A8500" s="103">
        <v>41110</v>
      </c>
      <c r="B8500" s="102">
        <v>2.5499999999999998</v>
      </c>
    </row>
    <row r="8501" spans="1:2">
      <c r="A8501" s="103">
        <v>41113</v>
      </c>
      <c r="B8501" s="102">
        <v>2.52</v>
      </c>
    </row>
    <row r="8502" spans="1:2">
      <c r="A8502" s="103">
        <v>41114</v>
      </c>
      <c r="B8502" s="102">
        <v>2.4700000000000002</v>
      </c>
    </row>
    <row r="8503" spans="1:2">
      <c r="A8503" s="103">
        <v>41115</v>
      </c>
      <c r="B8503" s="102">
        <v>2.46</v>
      </c>
    </row>
    <row r="8504" spans="1:2">
      <c r="A8504" s="103">
        <v>41116</v>
      </c>
      <c r="B8504" s="102">
        <v>2.4900000000000002</v>
      </c>
    </row>
    <row r="8505" spans="1:2">
      <c r="A8505" s="103">
        <v>41117</v>
      </c>
      <c r="B8505" s="102">
        <v>2.63</v>
      </c>
    </row>
    <row r="8506" spans="1:2">
      <c r="A8506" s="103">
        <v>41120</v>
      </c>
      <c r="B8506" s="102">
        <v>2.58</v>
      </c>
    </row>
    <row r="8507" spans="1:2">
      <c r="A8507" s="103">
        <v>41121</v>
      </c>
      <c r="B8507" s="102">
        <v>2.56</v>
      </c>
    </row>
    <row r="8508" spans="1:2">
      <c r="A8508" s="103">
        <v>41122</v>
      </c>
      <c r="B8508" s="102">
        <v>2.6</v>
      </c>
    </row>
    <row r="8509" spans="1:2">
      <c r="A8509" s="103">
        <v>41123</v>
      </c>
      <c r="B8509" s="102">
        <v>2.5499999999999998</v>
      </c>
    </row>
    <row r="8510" spans="1:2">
      <c r="A8510" s="103">
        <v>41124</v>
      </c>
      <c r="B8510" s="102">
        <v>2.65</v>
      </c>
    </row>
    <row r="8511" spans="1:2">
      <c r="A8511" s="103">
        <v>41127</v>
      </c>
      <c r="B8511" s="102">
        <v>2.65</v>
      </c>
    </row>
    <row r="8512" spans="1:2">
      <c r="A8512" s="103">
        <v>41128</v>
      </c>
      <c r="B8512" s="102">
        <v>2.72</v>
      </c>
    </row>
    <row r="8513" spans="1:2">
      <c r="A8513" s="103">
        <v>41129</v>
      </c>
      <c r="B8513" s="102">
        <v>2.75</v>
      </c>
    </row>
    <row r="8514" spans="1:2">
      <c r="A8514" s="103">
        <v>41130</v>
      </c>
      <c r="B8514" s="102">
        <v>2.78</v>
      </c>
    </row>
    <row r="8515" spans="1:2">
      <c r="A8515" s="103">
        <v>41131</v>
      </c>
      <c r="B8515" s="102">
        <v>2.74</v>
      </c>
    </row>
    <row r="8516" spans="1:2">
      <c r="A8516" s="103">
        <v>41134</v>
      </c>
      <c r="B8516" s="102">
        <v>2.74</v>
      </c>
    </row>
    <row r="8517" spans="1:2">
      <c r="A8517" s="103">
        <v>41135</v>
      </c>
      <c r="B8517" s="102">
        <v>2.82</v>
      </c>
    </row>
    <row r="8518" spans="1:2">
      <c r="A8518" s="103">
        <v>41136</v>
      </c>
      <c r="B8518" s="102">
        <v>2.9</v>
      </c>
    </row>
    <row r="8519" spans="1:2">
      <c r="A8519" s="103">
        <v>41137</v>
      </c>
      <c r="B8519" s="102">
        <v>2.96</v>
      </c>
    </row>
    <row r="8520" spans="1:2">
      <c r="A8520" s="103">
        <v>41138</v>
      </c>
      <c r="B8520" s="102">
        <v>2.93</v>
      </c>
    </row>
    <row r="8521" spans="1:2">
      <c r="A8521" s="103">
        <v>41141</v>
      </c>
      <c r="B8521" s="102">
        <v>2.93</v>
      </c>
    </row>
    <row r="8522" spans="1:2">
      <c r="A8522" s="103">
        <v>41142</v>
      </c>
      <c r="B8522" s="102">
        <v>2.9</v>
      </c>
    </row>
    <row r="8523" spans="1:2">
      <c r="A8523" s="103">
        <v>41143</v>
      </c>
      <c r="B8523" s="102">
        <v>2.82</v>
      </c>
    </row>
    <row r="8524" spans="1:2">
      <c r="A8524" s="103">
        <v>41144</v>
      </c>
      <c r="B8524" s="102">
        <v>2.79</v>
      </c>
    </row>
    <row r="8525" spans="1:2">
      <c r="A8525" s="103">
        <v>41145</v>
      </c>
      <c r="B8525" s="102">
        <v>2.79</v>
      </c>
    </row>
    <row r="8526" spans="1:2">
      <c r="A8526" s="103">
        <v>41148</v>
      </c>
      <c r="B8526" s="102">
        <v>2.76</v>
      </c>
    </row>
    <row r="8527" spans="1:2">
      <c r="A8527" s="103">
        <v>41149</v>
      </c>
      <c r="B8527" s="102">
        <v>2.75</v>
      </c>
    </row>
    <row r="8528" spans="1:2">
      <c r="A8528" s="103">
        <v>41150</v>
      </c>
      <c r="B8528" s="102">
        <v>2.77</v>
      </c>
    </row>
    <row r="8529" spans="1:2">
      <c r="A8529" s="103">
        <v>41151</v>
      </c>
      <c r="B8529" s="102">
        <v>2.75</v>
      </c>
    </row>
    <row r="8530" spans="1:2">
      <c r="A8530" s="103">
        <v>41152</v>
      </c>
      <c r="B8530" s="102">
        <v>2.68</v>
      </c>
    </row>
    <row r="8531" spans="1:2">
      <c r="A8531" s="103">
        <v>41155</v>
      </c>
      <c r="B8531" s="102" t="e">
        <f>NA()</f>
        <v>#N/A</v>
      </c>
    </row>
    <row r="8532" spans="1:2">
      <c r="A8532" s="103">
        <v>41156</v>
      </c>
      <c r="B8532" s="102">
        <v>2.69</v>
      </c>
    </row>
    <row r="8533" spans="1:2">
      <c r="A8533" s="103">
        <v>41157</v>
      </c>
      <c r="B8533" s="102">
        <v>2.7</v>
      </c>
    </row>
    <row r="8534" spans="1:2">
      <c r="A8534" s="103">
        <v>41158</v>
      </c>
      <c r="B8534" s="102">
        <v>2.8</v>
      </c>
    </row>
    <row r="8535" spans="1:2">
      <c r="A8535" s="103">
        <v>41159</v>
      </c>
      <c r="B8535" s="102">
        <v>2.81</v>
      </c>
    </row>
    <row r="8536" spans="1:2">
      <c r="A8536" s="103">
        <v>41162</v>
      </c>
      <c r="B8536" s="102">
        <v>2.83</v>
      </c>
    </row>
    <row r="8537" spans="1:2">
      <c r="A8537" s="103">
        <v>41163</v>
      </c>
      <c r="B8537" s="102">
        <v>2.84</v>
      </c>
    </row>
    <row r="8538" spans="1:2">
      <c r="A8538" s="103">
        <v>41164</v>
      </c>
      <c r="B8538" s="102">
        <v>2.92</v>
      </c>
    </row>
    <row r="8539" spans="1:2">
      <c r="A8539" s="103">
        <v>41165</v>
      </c>
      <c r="B8539" s="102">
        <v>2.95</v>
      </c>
    </row>
    <row r="8540" spans="1:2">
      <c r="A8540" s="103">
        <v>41166</v>
      </c>
      <c r="B8540" s="102">
        <v>3.09</v>
      </c>
    </row>
    <row r="8541" spans="1:2">
      <c r="A8541" s="103">
        <v>41169</v>
      </c>
      <c r="B8541" s="102">
        <v>3.03</v>
      </c>
    </row>
    <row r="8542" spans="1:2">
      <c r="A8542" s="103">
        <v>41170</v>
      </c>
      <c r="B8542" s="102">
        <v>3</v>
      </c>
    </row>
    <row r="8543" spans="1:2">
      <c r="A8543" s="103">
        <v>41171</v>
      </c>
      <c r="B8543" s="102">
        <v>2.97</v>
      </c>
    </row>
    <row r="8544" spans="1:2">
      <c r="A8544" s="103">
        <v>41172</v>
      </c>
      <c r="B8544" s="102">
        <v>2.96</v>
      </c>
    </row>
    <row r="8545" spans="1:2">
      <c r="A8545" s="103">
        <v>41173</v>
      </c>
      <c r="B8545" s="102">
        <v>2.95</v>
      </c>
    </row>
    <row r="8546" spans="1:2">
      <c r="A8546" s="103">
        <v>41176</v>
      </c>
      <c r="B8546" s="102">
        <v>2.91</v>
      </c>
    </row>
    <row r="8547" spans="1:2">
      <c r="A8547" s="103">
        <v>41177</v>
      </c>
      <c r="B8547" s="102">
        <v>2.86</v>
      </c>
    </row>
    <row r="8548" spans="1:2">
      <c r="A8548" s="103">
        <v>41178</v>
      </c>
      <c r="B8548" s="102">
        <v>2.79</v>
      </c>
    </row>
    <row r="8549" spans="1:2">
      <c r="A8549" s="103">
        <v>41179</v>
      </c>
      <c r="B8549" s="102">
        <v>2.83</v>
      </c>
    </row>
    <row r="8550" spans="1:2">
      <c r="A8550" s="103">
        <v>41180</v>
      </c>
      <c r="B8550" s="102">
        <v>2.82</v>
      </c>
    </row>
    <row r="8551" spans="1:2">
      <c r="A8551" s="103">
        <v>41183</v>
      </c>
      <c r="B8551" s="102">
        <v>2.81</v>
      </c>
    </row>
    <row r="8552" spans="1:2">
      <c r="A8552" s="103">
        <v>41184</v>
      </c>
      <c r="B8552" s="102">
        <v>2.81</v>
      </c>
    </row>
    <row r="8553" spans="1:2">
      <c r="A8553" s="103">
        <v>41185</v>
      </c>
      <c r="B8553" s="102">
        <v>2.82</v>
      </c>
    </row>
    <row r="8554" spans="1:2">
      <c r="A8554" s="103">
        <v>41186</v>
      </c>
      <c r="B8554" s="102">
        <v>2.89</v>
      </c>
    </row>
    <row r="8555" spans="1:2">
      <c r="A8555" s="103">
        <v>41187</v>
      </c>
      <c r="B8555" s="102">
        <v>2.96</v>
      </c>
    </row>
    <row r="8556" spans="1:2">
      <c r="A8556" s="103">
        <v>41190</v>
      </c>
      <c r="B8556" s="102" t="e">
        <f>NA()</f>
        <v>#N/A</v>
      </c>
    </row>
    <row r="8557" spans="1:2">
      <c r="A8557" s="103">
        <v>41191</v>
      </c>
      <c r="B8557" s="102">
        <v>2.93</v>
      </c>
    </row>
    <row r="8558" spans="1:2">
      <c r="A8558" s="103">
        <v>41192</v>
      </c>
      <c r="B8558" s="102">
        <v>2.89</v>
      </c>
    </row>
    <row r="8559" spans="1:2">
      <c r="A8559" s="103">
        <v>41193</v>
      </c>
      <c r="B8559" s="102">
        <v>2.86</v>
      </c>
    </row>
    <row r="8560" spans="1:2">
      <c r="A8560" s="103">
        <v>41194</v>
      </c>
      <c r="B8560" s="102">
        <v>2.83</v>
      </c>
    </row>
    <row r="8561" spans="1:2">
      <c r="A8561" s="103">
        <v>41197</v>
      </c>
      <c r="B8561" s="102">
        <v>2.85</v>
      </c>
    </row>
    <row r="8562" spans="1:2">
      <c r="A8562" s="103">
        <v>41198</v>
      </c>
      <c r="B8562" s="102">
        <v>2.91</v>
      </c>
    </row>
    <row r="8563" spans="1:2">
      <c r="A8563" s="103">
        <v>41199</v>
      </c>
      <c r="B8563" s="102">
        <v>2.98</v>
      </c>
    </row>
    <row r="8564" spans="1:2">
      <c r="A8564" s="103">
        <v>41200</v>
      </c>
      <c r="B8564" s="102">
        <v>3.02</v>
      </c>
    </row>
    <row r="8565" spans="1:2">
      <c r="A8565" s="103">
        <v>41201</v>
      </c>
      <c r="B8565" s="102">
        <v>2.94</v>
      </c>
    </row>
    <row r="8566" spans="1:2">
      <c r="A8566" s="103">
        <v>41204</v>
      </c>
      <c r="B8566" s="102">
        <v>2.95</v>
      </c>
    </row>
    <row r="8567" spans="1:2">
      <c r="A8567" s="103">
        <v>41205</v>
      </c>
      <c r="B8567" s="102">
        <v>2.91</v>
      </c>
    </row>
    <row r="8568" spans="1:2">
      <c r="A8568" s="103">
        <v>41206</v>
      </c>
      <c r="B8568" s="102">
        <v>2.93</v>
      </c>
    </row>
    <row r="8569" spans="1:2">
      <c r="A8569" s="103">
        <v>41207</v>
      </c>
      <c r="B8569" s="102">
        <v>2.98</v>
      </c>
    </row>
    <row r="8570" spans="1:2">
      <c r="A8570" s="103">
        <v>41208</v>
      </c>
      <c r="B8570" s="102">
        <v>2.92</v>
      </c>
    </row>
    <row r="8571" spans="1:2">
      <c r="A8571" s="103">
        <v>41211</v>
      </c>
      <c r="B8571" s="102">
        <v>2.87</v>
      </c>
    </row>
    <row r="8572" spans="1:2">
      <c r="A8572" s="103">
        <v>41212</v>
      </c>
      <c r="B8572" s="102" t="e">
        <f>NA()</f>
        <v>#N/A</v>
      </c>
    </row>
    <row r="8573" spans="1:2">
      <c r="A8573" s="103">
        <v>41213</v>
      </c>
      <c r="B8573" s="102">
        <v>2.85</v>
      </c>
    </row>
    <row r="8574" spans="1:2">
      <c r="A8574" s="103">
        <v>41214</v>
      </c>
      <c r="B8574" s="102">
        <v>2.89</v>
      </c>
    </row>
    <row r="8575" spans="1:2">
      <c r="A8575" s="103">
        <v>41215</v>
      </c>
      <c r="B8575" s="102">
        <v>2.91</v>
      </c>
    </row>
    <row r="8576" spans="1:2">
      <c r="A8576" s="103">
        <v>41218</v>
      </c>
      <c r="B8576" s="102">
        <v>2.88</v>
      </c>
    </row>
    <row r="8577" spans="1:2">
      <c r="A8577" s="103">
        <v>41219</v>
      </c>
      <c r="B8577" s="102">
        <v>2.92</v>
      </c>
    </row>
    <row r="8578" spans="1:2">
      <c r="A8578" s="103">
        <v>41220</v>
      </c>
      <c r="B8578" s="102">
        <v>2.83</v>
      </c>
    </row>
    <row r="8579" spans="1:2">
      <c r="A8579" s="103">
        <v>41221</v>
      </c>
      <c r="B8579" s="102">
        <v>2.77</v>
      </c>
    </row>
    <row r="8580" spans="1:2">
      <c r="A8580" s="103">
        <v>41222</v>
      </c>
      <c r="B8580" s="102">
        <v>2.75</v>
      </c>
    </row>
    <row r="8581" spans="1:2">
      <c r="A8581" s="103">
        <v>41225</v>
      </c>
      <c r="B8581" s="102" t="e">
        <f>NA()</f>
        <v>#N/A</v>
      </c>
    </row>
    <row r="8582" spans="1:2">
      <c r="A8582" s="103">
        <v>41226</v>
      </c>
      <c r="B8582" s="102">
        <v>2.72</v>
      </c>
    </row>
    <row r="8583" spans="1:2">
      <c r="A8583" s="103">
        <v>41227</v>
      </c>
      <c r="B8583" s="102">
        <v>2.73</v>
      </c>
    </row>
    <row r="8584" spans="1:2">
      <c r="A8584" s="103">
        <v>41228</v>
      </c>
      <c r="B8584" s="102">
        <v>2.72</v>
      </c>
    </row>
    <row r="8585" spans="1:2">
      <c r="A8585" s="103">
        <v>41229</v>
      </c>
      <c r="B8585" s="102">
        <v>2.73</v>
      </c>
    </row>
    <row r="8586" spans="1:2">
      <c r="A8586" s="103">
        <v>41232</v>
      </c>
      <c r="B8586" s="102">
        <v>2.76</v>
      </c>
    </row>
    <row r="8587" spans="1:2">
      <c r="A8587" s="103">
        <v>41233</v>
      </c>
      <c r="B8587" s="102">
        <v>2.82</v>
      </c>
    </row>
    <row r="8588" spans="1:2">
      <c r="A8588" s="103">
        <v>41234</v>
      </c>
      <c r="B8588" s="102">
        <v>2.83</v>
      </c>
    </row>
    <row r="8589" spans="1:2">
      <c r="A8589" s="103">
        <v>41235</v>
      </c>
      <c r="B8589" s="102" t="e">
        <f>NA()</f>
        <v>#N/A</v>
      </c>
    </row>
    <row r="8590" spans="1:2">
      <c r="A8590" s="103">
        <v>41236</v>
      </c>
      <c r="B8590" s="102">
        <v>2.83</v>
      </c>
    </row>
    <row r="8591" spans="1:2">
      <c r="A8591" s="103">
        <v>41239</v>
      </c>
      <c r="B8591" s="102">
        <v>2.8</v>
      </c>
    </row>
    <row r="8592" spans="1:2">
      <c r="A8592" s="103">
        <v>41240</v>
      </c>
      <c r="B8592" s="102">
        <v>2.79</v>
      </c>
    </row>
    <row r="8593" spans="1:2">
      <c r="A8593" s="103">
        <v>41241</v>
      </c>
      <c r="B8593" s="102">
        <v>2.79</v>
      </c>
    </row>
    <row r="8594" spans="1:2">
      <c r="A8594" s="103">
        <v>41242</v>
      </c>
      <c r="B8594" s="102">
        <v>2.79</v>
      </c>
    </row>
    <row r="8595" spans="1:2">
      <c r="A8595" s="103">
        <v>41243</v>
      </c>
      <c r="B8595" s="102">
        <v>2.81</v>
      </c>
    </row>
    <row r="8596" spans="1:2">
      <c r="A8596" s="103">
        <v>41246</v>
      </c>
      <c r="B8596" s="102">
        <v>2.8</v>
      </c>
    </row>
    <row r="8597" spans="1:2">
      <c r="A8597" s="103">
        <v>41247</v>
      </c>
      <c r="B8597" s="102">
        <v>2.78</v>
      </c>
    </row>
    <row r="8598" spans="1:2">
      <c r="A8598" s="103">
        <v>41248</v>
      </c>
      <c r="B8598" s="102">
        <v>2.78</v>
      </c>
    </row>
    <row r="8599" spans="1:2">
      <c r="A8599" s="103">
        <v>41249</v>
      </c>
      <c r="B8599" s="102">
        <v>2.76</v>
      </c>
    </row>
    <row r="8600" spans="1:2">
      <c r="A8600" s="103">
        <v>41250</v>
      </c>
      <c r="B8600" s="102">
        <v>2.81</v>
      </c>
    </row>
    <row r="8601" spans="1:2">
      <c r="A8601" s="103">
        <v>41253</v>
      </c>
      <c r="B8601" s="102">
        <v>2.8</v>
      </c>
    </row>
    <row r="8602" spans="1:2">
      <c r="A8602" s="103">
        <v>41254</v>
      </c>
      <c r="B8602" s="102">
        <v>2.83</v>
      </c>
    </row>
    <row r="8603" spans="1:2">
      <c r="A8603" s="103">
        <v>41255</v>
      </c>
      <c r="B8603" s="102">
        <v>2.9</v>
      </c>
    </row>
    <row r="8604" spans="1:2">
      <c r="A8604" s="103">
        <v>41256</v>
      </c>
      <c r="B8604" s="102">
        <v>2.9</v>
      </c>
    </row>
    <row r="8605" spans="1:2">
      <c r="A8605" s="103">
        <v>41257</v>
      </c>
      <c r="B8605" s="102">
        <v>2.87</v>
      </c>
    </row>
    <row r="8606" spans="1:2">
      <c r="A8606" s="103">
        <v>41260</v>
      </c>
      <c r="B8606" s="102">
        <v>2.94</v>
      </c>
    </row>
    <row r="8607" spans="1:2">
      <c r="A8607" s="103">
        <v>41261</v>
      </c>
      <c r="B8607" s="102">
        <v>3</v>
      </c>
    </row>
    <row r="8608" spans="1:2">
      <c r="A8608" s="103">
        <v>41262</v>
      </c>
      <c r="B8608" s="102">
        <v>2.99</v>
      </c>
    </row>
    <row r="8609" spans="1:2">
      <c r="A8609" s="103">
        <v>41263</v>
      </c>
      <c r="B8609" s="102">
        <v>2.98</v>
      </c>
    </row>
    <row r="8610" spans="1:2">
      <c r="A8610" s="103">
        <v>41264</v>
      </c>
      <c r="B8610" s="102">
        <v>2.93</v>
      </c>
    </row>
    <row r="8611" spans="1:2">
      <c r="A8611" s="103">
        <v>41267</v>
      </c>
      <c r="B8611" s="102">
        <v>2.94</v>
      </c>
    </row>
    <row r="8612" spans="1:2">
      <c r="A8612" s="103">
        <v>41268</v>
      </c>
      <c r="B8612" s="102" t="e">
        <f>NA()</f>
        <v>#N/A</v>
      </c>
    </row>
    <row r="8613" spans="1:2">
      <c r="A8613" s="103">
        <v>41269</v>
      </c>
      <c r="B8613" s="102">
        <v>2.94</v>
      </c>
    </row>
    <row r="8614" spans="1:2">
      <c r="A8614" s="103">
        <v>41270</v>
      </c>
      <c r="B8614" s="102">
        <v>2.89</v>
      </c>
    </row>
    <row r="8615" spans="1:2">
      <c r="A8615" s="103">
        <v>41271</v>
      </c>
      <c r="B8615" s="102">
        <v>2.88</v>
      </c>
    </row>
    <row r="8616" spans="1:2">
      <c r="A8616" s="103">
        <v>41274</v>
      </c>
      <c r="B8616" s="102">
        <v>2.95</v>
      </c>
    </row>
    <row r="8617" spans="1:2">
      <c r="A8617" s="103">
        <v>41275</v>
      </c>
      <c r="B8617" s="102" t="e">
        <f>NA()</f>
        <v>#N/A</v>
      </c>
    </row>
    <row r="8618" spans="1:2">
      <c r="A8618" s="103">
        <v>41276</v>
      </c>
      <c r="B8618" s="102">
        <v>3.04</v>
      </c>
    </row>
    <row r="8619" spans="1:2">
      <c r="A8619" s="103">
        <v>41277</v>
      </c>
      <c r="B8619" s="102">
        <v>3.12</v>
      </c>
    </row>
    <row r="8620" spans="1:2">
      <c r="A8620" s="103">
        <v>41278</v>
      </c>
      <c r="B8620" s="102">
        <v>3.1</v>
      </c>
    </row>
    <row r="8621" spans="1:2">
      <c r="A8621" s="103">
        <v>41281</v>
      </c>
      <c r="B8621" s="102">
        <v>3.1</v>
      </c>
    </row>
    <row r="8622" spans="1:2">
      <c r="A8622" s="103">
        <v>41282</v>
      </c>
      <c r="B8622" s="102">
        <v>3.06</v>
      </c>
    </row>
    <row r="8623" spans="1:2">
      <c r="A8623" s="103">
        <v>41283</v>
      </c>
      <c r="B8623" s="102">
        <v>3.06</v>
      </c>
    </row>
    <row r="8624" spans="1:2">
      <c r="A8624" s="103">
        <v>41284</v>
      </c>
      <c r="B8624" s="102">
        <v>3.08</v>
      </c>
    </row>
    <row r="8625" spans="1:2">
      <c r="A8625" s="103">
        <v>41285</v>
      </c>
      <c r="B8625" s="102">
        <v>3.05</v>
      </c>
    </row>
    <row r="8626" spans="1:2">
      <c r="A8626" s="103">
        <v>41288</v>
      </c>
      <c r="B8626" s="102">
        <v>3.05</v>
      </c>
    </row>
    <row r="8627" spans="1:2">
      <c r="A8627" s="103">
        <v>41289</v>
      </c>
      <c r="B8627" s="102">
        <v>3.02</v>
      </c>
    </row>
    <row r="8628" spans="1:2">
      <c r="A8628" s="103">
        <v>41290</v>
      </c>
      <c r="B8628" s="102">
        <v>3.01</v>
      </c>
    </row>
    <row r="8629" spans="1:2">
      <c r="A8629" s="103">
        <v>41291</v>
      </c>
      <c r="B8629" s="102">
        <v>3.06</v>
      </c>
    </row>
    <row r="8630" spans="1:2">
      <c r="A8630" s="103">
        <v>41292</v>
      </c>
      <c r="B8630" s="102">
        <v>3.03</v>
      </c>
    </row>
    <row r="8631" spans="1:2">
      <c r="A8631" s="103">
        <v>41295</v>
      </c>
      <c r="B8631" s="102" t="e">
        <f>NA()</f>
        <v>#N/A</v>
      </c>
    </row>
    <row r="8632" spans="1:2">
      <c r="A8632" s="103">
        <v>41296</v>
      </c>
      <c r="B8632" s="102">
        <v>3.02</v>
      </c>
    </row>
    <row r="8633" spans="1:2">
      <c r="A8633" s="103">
        <v>41297</v>
      </c>
      <c r="B8633" s="102">
        <v>3.02</v>
      </c>
    </row>
    <row r="8634" spans="1:2">
      <c r="A8634" s="103">
        <v>41298</v>
      </c>
      <c r="B8634" s="102">
        <v>3.04</v>
      </c>
    </row>
    <row r="8635" spans="1:2">
      <c r="A8635" s="103">
        <v>41299</v>
      </c>
      <c r="B8635" s="102">
        <v>3.14</v>
      </c>
    </row>
    <row r="8636" spans="1:2">
      <c r="A8636" s="103">
        <v>41302</v>
      </c>
      <c r="B8636" s="102">
        <v>3.15</v>
      </c>
    </row>
    <row r="8637" spans="1:2">
      <c r="A8637" s="103">
        <v>41303</v>
      </c>
      <c r="B8637" s="102">
        <v>3.18</v>
      </c>
    </row>
    <row r="8638" spans="1:2">
      <c r="A8638" s="103">
        <v>41304</v>
      </c>
      <c r="B8638" s="102">
        <v>3.19</v>
      </c>
    </row>
    <row r="8639" spans="1:2">
      <c r="A8639" s="103">
        <v>41305</v>
      </c>
      <c r="B8639" s="102">
        <v>3.17</v>
      </c>
    </row>
    <row r="8640" spans="1:2">
      <c r="A8640" s="103">
        <v>41306</v>
      </c>
      <c r="B8640" s="102">
        <v>3.21</v>
      </c>
    </row>
    <row r="8641" spans="1:2">
      <c r="A8641" s="103">
        <v>41309</v>
      </c>
      <c r="B8641" s="102">
        <v>3.17</v>
      </c>
    </row>
    <row r="8642" spans="1:2">
      <c r="A8642" s="103">
        <v>41310</v>
      </c>
      <c r="B8642" s="102">
        <v>3.21</v>
      </c>
    </row>
    <row r="8643" spans="1:2">
      <c r="A8643" s="103">
        <v>41311</v>
      </c>
      <c r="B8643" s="102">
        <v>3.18</v>
      </c>
    </row>
    <row r="8644" spans="1:2">
      <c r="A8644" s="103">
        <v>41312</v>
      </c>
      <c r="B8644" s="102">
        <v>3.17</v>
      </c>
    </row>
    <row r="8645" spans="1:2">
      <c r="A8645" s="103">
        <v>41313</v>
      </c>
      <c r="B8645" s="102">
        <v>3.17</v>
      </c>
    </row>
    <row r="8646" spans="1:2">
      <c r="A8646" s="103">
        <v>41316</v>
      </c>
      <c r="B8646" s="102">
        <v>3.16</v>
      </c>
    </row>
    <row r="8647" spans="1:2">
      <c r="A8647" s="103">
        <v>41317</v>
      </c>
      <c r="B8647" s="102">
        <v>3.19</v>
      </c>
    </row>
    <row r="8648" spans="1:2">
      <c r="A8648" s="103">
        <v>41318</v>
      </c>
      <c r="B8648" s="102">
        <v>3.23</v>
      </c>
    </row>
    <row r="8649" spans="1:2">
      <c r="A8649" s="103">
        <v>41319</v>
      </c>
      <c r="B8649" s="102">
        <v>3.17</v>
      </c>
    </row>
    <row r="8650" spans="1:2">
      <c r="A8650" s="103">
        <v>41320</v>
      </c>
      <c r="B8650" s="102">
        <v>3.18</v>
      </c>
    </row>
    <row r="8651" spans="1:2">
      <c r="A8651" s="103">
        <v>41323</v>
      </c>
      <c r="B8651" s="102" t="e">
        <f>NA()</f>
        <v>#N/A</v>
      </c>
    </row>
    <row r="8652" spans="1:2">
      <c r="A8652" s="103">
        <v>41324</v>
      </c>
      <c r="B8652" s="102">
        <v>3.21</v>
      </c>
    </row>
    <row r="8653" spans="1:2">
      <c r="A8653" s="103">
        <v>41325</v>
      </c>
      <c r="B8653" s="102">
        <v>3.2</v>
      </c>
    </row>
    <row r="8654" spans="1:2">
      <c r="A8654" s="103">
        <v>41326</v>
      </c>
      <c r="B8654" s="102">
        <v>3.17</v>
      </c>
    </row>
    <row r="8655" spans="1:2">
      <c r="A8655" s="103">
        <v>41327</v>
      </c>
      <c r="B8655" s="102">
        <v>3.15</v>
      </c>
    </row>
    <row r="8656" spans="1:2">
      <c r="A8656" s="103">
        <v>41330</v>
      </c>
      <c r="B8656" s="102">
        <v>3.08</v>
      </c>
    </row>
    <row r="8657" spans="1:2">
      <c r="A8657" s="103">
        <v>41331</v>
      </c>
      <c r="B8657" s="102">
        <v>3.08</v>
      </c>
    </row>
    <row r="8658" spans="1:2">
      <c r="A8658" s="103">
        <v>41332</v>
      </c>
      <c r="B8658" s="102">
        <v>3.11</v>
      </c>
    </row>
    <row r="8659" spans="1:2">
      <c r="A8659" s="103">
        <v>41333</v>
      </c>
      <c r="B8659" s="102">
        <v>3.1</v>
      </c>
    </row>
    <row r="8660" spans="1:2">
      <c r="A8660" s="103">
        <v>41334</v>
      </c>
      <c r="B8660" s="102">
        <v>3.06</v>
      </c>
    </row>
    <row r="8661" spans="1:2">
      <c r="A8661" s="103">
        <v>41337</v>
      </c>
      <c r="B8661" s="102">
        <v>3.08</v>
      </c>
    </row>
    <row r="8662" spans="1:2">
      <c r="A8662" s="103">
        <v>41338</v>
      </c>
      <c r="B8662" s="102">
        <v>3.1</v>
      </c>
    </row>
    <row r="8663" spans="1:2">
      <c r="A8663" s="103">
        <v>41339</v>
      </c>
      <c r="B8663" s="102">
        <v>3.15</v>
      </c>
    </row>
    <row r="8664" spans="1:2">
      <c r="A8664" s="103">
        <v>41340</v>
      </c>
      <c r="B8664" s="102">
        <v>3.2</v>
      </c>
    </row>
    <row r="8665" spans="1:2">
      <c r="A8665" s="103">
        <v>41341</v>
      </c>
      <c r="B8665" s="102">
        <v>3.25</v>
      </c>
    </row>
    <row r="8666" spans="1:2">
      <c r="A8666" s="103">
        <v>41344</v>
      </c>
      <c r="B8666" s="102">
        <v>3.26</v>
      </c>
    </row>
    <row r="8667" spans="1:2">
      <c r="A8667" s="103">
        <v>41345</v>
      </c>
      <c r="B8667" s="102">
        <v>3.22</v>
      </c>
    </row>
    <row r="8668" spans="1:2">
      <c r="A8668" s="103">
        <v>41346</v>
      </c>
      <c r="B8668" s="102">
        <v>3.22</v>
      </c>
    </row>
    <row r="8669" spans="1:2">
      <c r="A8669" s="103">
        <v>41347</v>
      </c>
      <c r="B8669" s="102">
        <v>3.25</v>
      </c>
    </row>
    <row r="8670" spans="1:2">
      <c r="A8670" s="103">
        <v>41348</v>
      </c>
      <c r="B8670" s="102">
        <v>3.22</v>
      </c>
    </row>
    <row r="8671" spans="1:2">
      <c r="A8671" s="103">
        <v>41351</v>
      </c>
      <c r="B8671" s="102">
        <v>3.18</v>
      </c>
    </row>
    <row r="8672" spans="1:2">
      <c r="A8672" s="103">
        <v>41352</v>
      </c>
      <c r="B8672" s="102">
        <v>3.13</v>
      </c>
    </row>
    <row r="8673" spans="1:2">
      <c r="A8673" s="103">
        <v>41353</v>
      </c>
      <c r="B8673" s="102">
        <v>3.19</v>
      </c>
    </row>
    <row r="8674" spans="1:2">
      <c r="A8674" s="103">
        <v>41354</v>
      </c>
      <c r="B8674" s="102">
        <v>3.15</v>
      </c>
    </row>
    <row r="8675" spans="1:2">
      <c r="A8675" s="103">
        <v>41355</v>
      </c>
      <c r="B8675" s="102">
        <v>3.13</v>
      </c>
    </row>
    <row r="8676" spans="1:2">
      <c r="A8676" s="103">
        <v>41358</v>
      </c>
      <c r="B8676" s="102">
        <v>3.14</v>
      </c>
    </row>
    <row r="8677" spans="1:2">
      <c r="A8677" s="103">
        <v>41359</v>
      </c>
      <c r="B8677" s="102">
        <v>3.13</v>
      </c>
    </row>
    <row r="8678" spans="1:2">
      <c r="A8678" s="103">
        <v>41360</v>
      </c>
      <c r="B8678" s="102">
        <v>3.09</v>
      </c>
    </row>
    <row r="8679" spans="1:2">
      <c r="A8679" s="103">
        <v>41361</v>
      </c>
      <c r="B8679" s="102">
        <v>3.1</v>
      </c>
    </row>
    <row r="8680" spans="1:2">
      <c r="A8680" s="103">
        <v>41362</v>
      </c>
      <c r="B8680" s="102" t="e">
        <f>NA()</f>
        <v>#N/A</v>
      </c>
    </row>
    <row r="8681" spans="1:2">
      <c r="A8681" s="103">
        <v>41365</v>
      </c>
      <c r="B8681" s="102">
        <v>3.08</v>
      </c>
    </row>
    <row r="8682" spans="1:2">
      <c r="A8682" s="103">
        <v>41366</v>
      </c>
      <c r="B8682" s="102">
        <v>3.1</v>
      </c>
    </row>
    <row r="8683" spans="1:2">
      <c r="A8683" s="103">
        <v>41367</v>
      </c>
      <c r="B8683" s="102">
        <v>3.05</v>
      </c>
    </row>
    <row r="8684" spans="1:2">
      <c r="A8684" s="103">
        <v>41368</v>
      </c>
      <c r="B8684" s="102">
        <v>2.99</v>
      </c>
    </row>
    <row r="8685" spans="1:2">
      <c r="A8685" s="103">
        <v>41369</v>
      </c>
      <c r="B8685" s="102">
        <v>2.87</v>
      </c>
    </row>
    <row r="8686" spans="1:2">
      <c r="A8686" s="103">
        <v>41372</v>
      </c>
      <c r="B8686" s="102">
        <v>2.91</v>
      </c>
    </row>
    <row r="8687" spans="1:2">
      <c r="A8687" s="103">
        <v>41373</v>
      </c>
      <c r="B8687" s="102">
        <v>2.94</v>
      </c>
    </row>
    <row r="8688" spans="1:2">
      <c r="A8688" s="103">
        <v>41374</v>
      </c>
      <c r="B8688" s="102">
        <v>3.01</v>
      </c>
    </row>
    <row r="8689" spans="1:2">
      <c r="A8689" s="103">
        <v>41375</v>
      </c>
      <c r="B8689" s="102">
        <v>3.01</v>
      </c>
    </row>
    <row r="8690" spans="1:2">
      <c r="A8690" s="103">
        <v>41376</v>
      </c>
      <c r="B8690" s="102">
        <v>2.92</v>
      </c>
    </row>
    <row r="8691" spans="1:2">
      <c r="A8691" s="103">
        <v>41379</v>
      </c>
      <c r="B8691" s="102">
        <v>2.88</v>
      </c>
    </row>
    <row r="8692" spans="1:2">
      <c r="A8692" s="103">
        <v>41380</v>
      </c>
      <c r="B8692" s="102">
        <v>2.91</v>
      </c>
    </row>
    <row r="8693" spans="1:2">
      <c r="A8693" s="103">
        <v>41381</v>
      </c>
      <c r="B8693" s="102">
        <v>2.89</v>
      </c>
    </row>
    <row r="8694" spans="1:2">
      <c r="A8694" s="103">
        <v>41382</v>
      </c>
      <c r="B8694" s="102">
        <v>2.87</v>
      </c>
    </row>
    <row r="8695" spans="1:2">
      <c r="A8695" s="103">
        <v>41383</v>
      </c>
      <c r="B8695" s="102">
        <v>2.88</v>
      </c>
    </row>
    <row r="8696" spans="1:2">
      <c r="A8696" s="103">
        <v>41386</v>
      </c>
      <c r="B8696" s="102">
        <v>2.88</v>
      </c>
    </row>
    <row r="8697" spans="1:2">
      <c r="A8697" s="103">
        <v>41387</v>
      </c>
      <c r="B8697" s="102">
        <v>2.9</v>
      </c>
    </row>
    <row r="8698" spans="1:2">
      <c r="A8698" s="103">
        <v>41388</v>
      </c>
      <c r="B8698" s="102">
        <v>2.89</v>
      </c>
    </row>
    <row r="8699" spans="1:2">
      <c r="A8699" s="103">
        <v>41389</v>
      </c>
      <c r="B8699" s="102">
        <v>2.91</v>
      </c>
    </row>
    <row r="8700" spans="1:2">
      <c r="A8700" s="103">
        <v>41390</v>
      </c>
      <c r="B8700" s="102">
        <v>2.87</v>
      </c>
    </row>
    <row r="8701" spans="1:2">
      <c r="A8701" s="103">
        <v>41393</v>
      </c>
      <c r="B8701" s="102">
        <v>2.88</v>
      </c>
    </row>
    <row r="8702" spans="1:2">
      <c r="A8702" s="103">
        <v>41394</v>
      </c>
      <c r="B8702" s="102">
        <v>2.88</v>
      </c>
    </row>
    <row r="8703" spans="1:2">
      <c r="A8703" s="103">
        <v>41395</v>
      </c>
      <c r="B8703" s="102">
        <v>2.83</v>
      </c>
    </row>
    <row r="8704" spans="1:2">
      <c r="A8704" s="103">
        <v>41396</v>
      </c>
      <c r="B8704" s="102">
        <v>2.82</v>
      </c>
    </row>
    <row r="8705" spans="1:2">
      <c r="A8705" s="103">
        <v>41397</v>
      </c>
      <c r="B8705" s="102">
        <v>2.96</v>
      </c>
    </row>
    <row r="8706" spans="1:2">
      <c r="A8706" s="103">
        <v>41400</v>
      </c>
      <c r="B8706" s="102">
        <v>2.98</v>
      </c>
    </row>
    <row r="8707" spans="1:2">
      <c r="A8707" s="103">
        <v>41401</v>
      </c>
      <c r="B8707" s="102">
        <v>3</v>
      </c>
    </row>
    <row r="8708" spans="1:2">
      <c r="A8708" s="103">
        <v>41402</v>
      </c>
      <c r="B8708" s="102">
        <v>2.99</v>
      </c>
    </row>
    <row r="8709" spans="1:2">
      <c r="A8709" s="103">
        <v>41403</v>
      </c>
      <c r="B8709" s="102">
        <v>3.01</v>
      </c>
    </row>
    <row r="8710" spans="1:2">
      <c r="A8710" s="103">
        <v>41404</v>
      </c>
      <c r="B8710" s="102">
        <v>3.1</v>
      </c>
    </row>
    <row r="8711" spans="1:2">
      <c r="A8711" s="103">
        <v>41407</v>
      </c>
      <c r="B8711" s="102">
        <v>3.13</v>
      </c>
    </row>
    <row r="8712" spans="1:2">
      <c r="A8712" s="103">
        <v>41408</v>
      </c>
      <c r="B8712" s="102">
        <v>3.17</v>
      </c>
    </row>
    <row r="8713" spans="1:2">
      <c r="A8713" s="103">
        <v>41409</v>
      </c>
      <c r="B8713" s="102">
        <v>3.16</v>
      </c>
    </row>
    <row r="8714" spans="1:2">
      <c r="A8714" s="103">
        <v>41410</v>
      </c>
      <c r="B8714" s="102">
        <v>3.09</v>
      </c>
    </row>
    <row r="8715" spans="1:2">
      <c r="A8715" s="103">
        <v>41411</v>
      </c>
      <c r="B8715" s="102">
        <v>3.17</v>
      </c>
    </row>
    <row r="8716" spans="1:2">
      <c r="A8716" s="103">
        <v>41414</v>
      </c>
      <c r="B8716" s="102">
        <v>3.18</v>
      </c>
    </row>
    <row r="8717" spans="1:2">
      <c r="A8717" s="103">
        <v>41415</v>
      </c>
      <c r="B8717" s="102">
        <v>3.14</v>
      </c>
    </row>
    <row r="8718" spans="1:2">
      <c r="A8718" s="103">
        <v>41416</v>
      </c>
      <c r="B8718" s="102">
        <v>3.21</v>
      </c>
    </row>
    <row r="8719" spans="1:2">
      <c r="A8719" s="103">
        <v>41417</v>
      </c>
      <c r="B8719" s="102">
        <v>3.2</v>
      </c>
    </row>
    <row r="8720" spans="1:2">
      <c r="A8720" s="103">
        <v>41418</v>
      </c>
      <c r="B8720" s="102">
        <v>3.18</v>
      </c>
    </row>
    <row r="8721" spans="1:2">
      <c r="A8721" s="103">
        <v>41421</v>
      </c>
      <c r="B8721" s="102" t="e">
        <f>NA()</f>
        <v>#N/A</v>
      </c>
    </row>
    <row r="8722" spans="1:2">
      <c r="A8722" s="103">
        <v>41422</v>
      </c>
      <c r="B8722" s="102">
        <v>3.31</v>
      </c>
    </row>
    <row r="8723" spans="1:2">
      <c r="A8723" s="103">
        <v>41423</v>
      </c>
      <c r="B8723" s="102">
        <v>3.27</v>
      </c>
    </row>
    <row r="8724" spans="1:2">
      <c r="A8724" s="103">
        <v>41424</v>
      </c>
      <c r="B8724" s="102">
        <v>3.28</v>
      </c>
    </row>
    <row r="8725" spans="1:2">
      <c r="A8725" s="103">
        <v>41425</v>
      </c>
      <c r="B8725" s="102">
        <v>3.3</v>
      </c>
    </row>
    <row r="8726" spans="1:2">
      <c r="A8726" s="103">
        <v>41428</v>
      </c>
      <c r="B8726" s="102">
        <v>3.27</v>
      </c>
    </row>
    <row r="8727" spans="1:2">
      <c r="A8727" s="103">
        <v>41429</v>
      </c>
      <c r="B8727" s="102">
        <v>3.3</v>
      </c>
    </row>
    <row r="8728" spans="1:2">
      <c r="A8728" s="103">
        <v>41430</v>
      </c>
      <c r="B8728" s="102">
        <v>3.25</v>
      </c>
    </row>
    <row r="8729" spans="1:2">
      <c r="A8729" s="103">
        <v>41431</v>
      </c>
      <c r="B8729" s="102">
        <v>3.23</v>
      </c>
    </row>
    <row r="8730" spans="1:2">
      <c r="A8730" s="103">
        <v>41432</v>
      </c>
      <c r="B8730" s="102">
        <v>3.33</v>
      </c>
    </row>
    <row r="8731" spans="1:2">
      <c r="A8731" s="103">
        <v>41435</v>
      </c>
      <c r="B8731" s="102">
        <v>3.36</v>
      </c>
    </row>
    <row r="8732" spans="1:2">
      <c r="A8732" s="103">
        <v>41436</v>
      </c>
      <c r="B8732" s="102">
        <v>3.33</v>
      </c>
    </row>
    <row r="8733" spans="1:2">
      <c r="A8733" s="103">
        <v>41437</v>
      </c>
      <c r="B8733" s="102">
        <v>3.37</v>
      </c>
    </row>
    <row r="8734" spans="1:2">
      <c r="A8734" s="103">
        <v>41438</v>
      </c>
      <c r="B8734" s="102">
        <v>3.33</v>
      </c>
    </row>
    <row r="8735" spans="1:2">
      <c r="A8735" s="103">
        <v>41439</v>
      </c>
      <c r="B8735" s="102">
        <v>3.28</v>
      </c>
    </row>
    <row r="8736" spans="1:2">
      <c r="A8736" s="103">
        <v>41442</v>
      </c>
      <c r="B8736" s="102">
        <v>3.35</v>
      </c>
    </row>
    <row r="8737" spans="1:2">
      <c r="A8737" s="103">
        <v>41443</v>
      </c>
      <c r="B8737" s="102">
        <v>3.34</v>
      </c>
    </row>
    <row r="8738" spans="1:2">
      <c r="A8738" s="103">
        <v>41444</v>
      </c>
      <c r="B8738" s="102">
        <v>3.41</v>
      </c>
    </row>
    <row r="8739" spans="1:2">
      <c r="A8739" s="103">
        <v>41445</v>
      </c>
      <c r="B8739" s="102">
        <v>3.49</v>
      </c>
    </row>
    <row r="8740" spans="1:2">
      <c r="A8740" s="103">
        <v>41446</v>
      </c>
      <c r="B8740" s="102">
        <v>3.56</v>
      </c>
    </row>
    <row r="8741" spans="1:2">
      <c r="A8741" s="103">
        <v>41449</v>
      </c>
      <c r="B8741" s="102">
        <v>3.56</v>
      </c>
    </row>
    <row r="8742" spans="1:2">
      <c r="A8742" s="103">
        <v>41450</v>
      </c>
      <c r="B8742" s="102">
        <v>3.6</v>
      </c>
    </row>
    <row r="8743" spans="1:2">
      <c r="A8743" s="103">
        <v>41451</v>
      </c>
      <c r="B8743" s="102">
        <v>3.58</v>
      </c>
    </row>
    <row r="8744" spans="1:2">
      <c r="A8744" s="103">
        <v>41452</v>
      </c>
      <c r="B8744" s="102">
        <v>3.54</v>
      </c>
    </row>
    <row r="8745" spans="1:2">
      <c r="A8745" s="103">
        <v>41453</v>
      </c>
      <c r="B8745" s="102">
        <v>3.52</v>
      </c>
    </row>
    <row r="8746" spans="1:2">
      <c r="A8746" s="103">
        <v>41456</v>
      </c>
      <c r="B8746" s="102">
        <v>3.48</v>
      </c>
    </row>
    <row r="8747" spans="1:2">
      <c r="A8747" s="103">
        <v>41457</v>
      </c>
      <c r="B8747" s="102">
        <v>3.47</v>
      </c>
    </row>
    <row r="8748" spans="1:2">
      <c r="A8748" s="103">
        <v>41458</v>
      </c>
      <c r="B8748" s="102">
        <v>3.49</v>
      </c>
    </row>
    <row r="8749" spans="1:2">
      <c r="A8749" s="103">
        <v>41459</v>
      </c>
      <c r="B8749" s="102" t="e">
        <f>NA()</f>
        <v>#N/A</v>
      </c>
    </row>
    <row r="8750" spans="1:2">
      <c r="A8750" s="103">
        <v>41460</v>
      </c>
      <c r="B8750" s="102">
        <v>3.68</v>
      </c>
    </row>
    <row r="8751" spans="1:2">
      <c r="A8751" s="103">
        <v>41463</v>
      </c>
      <c r="B8751" s="102">
        <v>3.63</v>
      </c>
    </row>
    <row r="8752" spans="1:2">
      <c r="A8752" s="103">
        <v>41464</v>
      </c>
      <c r="B8752" s="102">
        <v>3.64</v>
      </c>
    </row>
    <row r="8753" spans="1:2">
      <c r="A8753" s="103">
        <v>41465</v>
      </c>
      <c r="B8753" s="102">
        <v>3.68</v>
      </c>
    </row>
    <row r="8754" spans="1:2">
      <c r="A8754" s="103">
        <v>41466</v>
      </c>
      <c r="B8754" s="102">
        <v>3.64</v>
      </c>
    </row>
    <row r="8755" spans="1:2">
      <c r="A8755" s="103">
        <v>41467</v>
      </c>
      <c r="B8755" s="102">
        <v>3.64</v>
      </c>
    </row>
    <row r="8756" spans="1:2">
      <c r="A8756" s="103">
        <v>41470</v>
      </c>
      <c r="B8756" s="102">
        <v>3.61</v>
      </c>
    </row>
    <row r="8757" spans="1:2">
      <c r="A8757" s="103">
        <v>41471</v>
      </c>
      <c r="B8757" s="102">
        <v>3.58</v>
      </c>
    </row>
    <row r="8758" spans="1:2">
      <c r="A8758" s="103">
        <v>41472</v>
      </c>
      <c r="B8758" s="102">
        <v>3.57</v>
      </c>
    </row>
    <row r="8759" spans="1:2">
      <c r="A8759" s="103">
        <v>41473</v>
      </c>
      <c r="B8759" s="102">
        <v>3.63</v>
      </c>
    </row>
    <row r="8760" spans="1:2">
      <c r="A8760" s="103">
        <v>41474</v>
      </c>
      <c r="B8760" s="102">
        <v>3.56</v>
      </c>
    </row>
    <row r="8761" spans="1:2">
      <c r="A8761" s="103">
        <v>41477</v>
      </c>
      <c r="B8761" s="102">
        <v>3.55</v>
      </c>
    </row>
    <row r="8762" spans="1:2">
      <c r="A8762" s="103">
        <v>41478</v>
      </c>
      <c r="B8762" s="102">
        <v>3.58</v>
      </c>
    </row>
    <row r="8763" spans="1:2">
      <c r="A8763" s="103">
        <v>41479</v>
      </c>
      <c r="B8763" s="102">
        <v>3.65</v>
      </c>
    </row>
    <row r="8764" spans="1:2">
      <c r="A8764" s="103">
        <v>41480</v>
      </c>
      <c r="B8764" s="102">
        <v>3.65</v>
      </c>
    </row>
    <row r="8765" spans="1:2">
      <c r="A8765" s="103">
        <v>41481</v>
      </c>
      <c r="B8765" s="102">
        <v>3.61</v>
      </c>
    </row>
    <row r="8766" spans="1:2">
      <c r="A8766" s="103">
        <v>41484</v>
      </c>
      <c r="B8766" s="102">
        <v>3.66</v>
      </c>
    </row>
    <row r="8767" spans="1:2">
      <c r="A8767" s="103">
        <v>41485</v>
      </c>
      <c r="B8767" s="102">
        <v>3.67</v>
      </c>
    </row>
    <row r="8768" spans="1:2">
      <c r="A8768" s="103">
        <v>41486</v>
      </c>
      <c r="B8768" s="102">
        <v>3.64</v>
      </c>
    </row>
    <row r="8769" spans="1:2">
      <c r="A8769" s="103">
        <v>41487</v>
      </c>
      <c r="B8769" s="102">
        <v>3.77</v>
      </c>
    </row>
    <row r="8770" spans="1:2">
      <c r="A8770" s="103">
        <v>41488</v>
      </c>
      <c r="B8770" s="102">
        <v>3.69</v>
      </c>
    </row>
    <row r="8771" spans="1:2">
      <c r="A8771" s="103">
        <v>41491</v>
      </c>
      <c r="B8771" s="102">
        <v>3.73</v>
      </c>
    </row>
    <row r="8772" spans="1:2">
      <c r="A8772" s="103">
        <v>41492</v>
      </c>
      <c r="B8772" s="102">
        <v>3.73</v>
      </c>
    </row>
    <row r="8773" spans="1:2">
      <c r="A8773" s="103">
        <v>41493</v>
      </c>
      <c r="B8773" s="102">
        <v>3.68</v>
      </c>
    </row>
    <row r="8774" spans="1:2">
      <c r="A8774" s="103">
        <v>41494</v>
      </c>
      <c r="B8774" s="102">
        <v>3.65</v>
      </c>
    </row>
    <row r="8775" spans="1:2">
      <c r="A8775" s="103">
        <v>41495</v>
      </c>
      <c r="B8775" s="102">
        <v>3.63</v>
      </c>
    </row>
    <row r="8776" spans="1:2">
      <c r="A8776" s="103">
        <v>41498</v>
      </c>
      <c r="B8776" s="102">
        <v>3.67</v>
      </c>
    </row>
    <row r="8777" spans="1:2">
      <c r="A8777" s="103">
        <v>41499</v>
      </c>
      <c r="B8777" s="102">
        <v>3.75</v>
      </c>
    </row>
    <row r="8778" spans="1:2">
      <c r="A8778" s="103">
        <v>41500</v>
      </c>
      <c r="B8778" s="102">
        <v>3.75</v>
      </c>
    </row>
    <row r="8779" spans="1:2">
      <c r="A8779" s="103">
        <v>41501</v>
      </c>
      <c r="B8779" s="102">
        <v>3.81</v>
      </c>
    </row>
    <row r="8780" spans="1:2">
      <c r="A8780" s="103">
        <v>41502</v>
      </c>
      <c r="B8780" s="102">
        <v>3.86</v>
      </c>
    </row>
    <row r="8781" spans="1:2">
      <c r="A8781" s="103">
        <v>41505</v>
      </c>
      <c r="B8781" s="102">
        <v>3.89</v>
      </c>
    </row>
    <row r="8782" spans="1:2">
      <c r="A8782" s="103">
        <v>41506</v>
      </c>
      <c r="B8782" s="102">
        <v>3.86</v>
      </c>
    </row>
    <row r="8783" spans="1:2">
      <c r="A8783" s="103">
        <v>41507</v>
      </c>
      <c r="B8783" s="102">
        <v>3.9</v>
      </c>
    </row>
    <row r="8784" spans="1:2">
      <c r="A8784" s="103">
        <v>41508</v>
      </c>
      <c r="B8784" s="102">
        <v>3.88</v>
      </c>
    </row>
    <row r="8785" spans="1:2">
      <c r="A8785" s="103">
        <v>41509</v>
      </c>
      <c r="B8785" s="102">
        <v>3.8</v>
      </c>
    </row>
    <row r="8786" spans="1:2">
      <c r="A8786" s="103">
        <v>41512</v>
      </c>
      <c r="B8786" s="102">
        <v>3.77</v>
      </c>
    </row>
    <row r="8787" spans="1:2">
      <c r="A8787" s="103">
        <v>41513</v>
      </c>
      <c r="B8787" s="102">
        <v>3.7</v>
      </c>
    </row>
    <row r="8788" spans="1:2">
      <c r="A8788" s="103">
        <v>41514</v>
      </c>
      <c r="B8788" s="102">
        <v>3.75</v>
      </c>
    </row>
    <row r="8789" spans="1:2">
      <c r="A8789" s="103">
        <v>41515</v>
      </c>
      <c r="B8789" s="102">
        <v>3.7</v>
      </c>
    </row>
    <row r="8790" spans="1:2">
      <c r="A8790" s="103">
        <v>41516</v>
      </c>
      <c r="B8790" s="102">
        <v>3.7</v>
      </c>
    </row>
    <row r="8791" spans="1:2">
      <c r="A8791" s="103">
        <v>41519</v>
      </c>
      <c r="B8791" s="102" t="e">
        <f>NA()</f>
        <v>#N/A</v>
      </c>
    </row>
    <row r="8792" spans="1:2">
      <c r="A8792" s="103">
        <v>41520</v>
      </c>
      <c r="B8792" s="102">
        <v>3.79</v>
      </c>
    </row>
    <row r="8793" spans="1:2">
      <c r="A8793" s="103">
        <v>41521</v>
      </c>
      <c r="B8793" s="102">
        <v>3.8</v>
      </c>
    </row>
    <row r="8794" spans="1:2">
      <c r="A8794" s="103">
        <v>41522</v>
      </c>
      <c r="B8794" s="102">
        <v>3.88</v>
      </c>
    </row>
    <row r="8795" spans="1:2">
      <c r="A8795" s="103">
        <v>41523</v>
      </c>
      <c r="B8795" s="102">
        <v>3.87</v>
      </c>
    </row>
    <row r="8796" spans="1:2">
      <c r="A8796" s="103">
        <v>41526</v>
      </c>
      <c r="B8796" s="102">
        <v>3.84</v>
      </c>
    </row>
    <row r="8797" spans="1:2">
      <c r="A8797" s="103">
        <v>41527</v>
      </c>
      <c r="B8797" s="102">
        <v>3.88</v>
      </c>
    </row>
    <row r="8798" spans="1:2">
      <c r="A8798" s="103">
        <v>41528</v>
      </c>
      <c r="B8798" s="102">
        <v>3.85</v>
      </c>
    </row>
    <row r="8799" spans="1:2">
      <c r="A8799" s="103">
        <v>41529</v>
      </c>
      <c r="B8799" s="102">
        <v>3.85</v>
      </c>
    </row>
    <row r="8800" spans="1:2">
      <c r="A8800" s="103">
        <v>41530</v>
      </c>
      <c r="B8800" s="102">
        <v>3.84</v>
      </c>
    </row>
    <row r="8801" spans="1:2">
      <c r="A8801" s="103">
        <v>41533</v>
      </c>
      <c r="B8801" s="102">
        <v>3.87</v>
      </c>
    </row>
    <row r="8802" spans="1:2">
      <c r="A8802" s="103">
        <v>41534</v>
      </c>
      <c r="B8802" s="102">
        <v>3.84</v>
      </c>
    </row>
    <row r="8803" spans="1:2">
      <c r="A8803" s="103">
        <v>41535</v>
      </c>
      <c r="B8803" s="102">
        <v>3.75</v>
      </c>
    </row>
    <row r="8804" spans="1:2">
      <c r="A8804" s="103">
        <v>41536</v>
      </c>
      <c r="B8804" s="102">
        <v>3.8</v>
      </c>
    </row>
    <row r="8805" spans="1:2">
      <c r="A8805" s="103">
        <v>41537</v>
      </c>
      <c r="B8805" s="102">
        <v>3.77</v>
      </c>
    </row>
    <row r="8806" spans="1:2">
      <c r="A8806" s="103">
        <v>41540</v>
      </c>
      <c r="B8806" s="102">
        <v>3.73</v>
      </c>
    </row>
    <row r="8807" spans="1:2">
      <c r="A8807" s="103">
        <v>41541</v>
      </c>
      <c r="B8807" s="102">
        <v>3.67</v>
      </c>
    </row>
    <row r="8808" spans="1:2">
      <c r="A8808" s="103">
        <v>41542</v>
      </c>
      <c r="B8808" s="102">
        <v>3.65</v>
      </c>
    </row>
    <row r="8809" spans="1:2">
      <c r="A8809" s="103">
        <v>41543</v>
      </c>
      <c r="B8809" s="102">
        <v>3.69</v>
      </c>
    </row>
    <row r="8810" spans="1:2">
      <c r="A8810" s="103">
        <v>41544</v>
      </c>
      <c r="B8810" s="102">
        <v>3.68</v>
      </c>
    </row>
    <row r="8811" spans="1:2">
      <c r="A8811" s="103">
        <v>41547</v>
      </c>
      <c r="B8811" s="102">
        <v>3.69</v>
      </c>
    </row>
    <row r="8812" spans="1:2">
      <c r="A8812" s="103">
        <v>41548</v>
      </c>
      <c r="B8812" s="102">
        <v>3.72</v>
      </c>
    </row>
    <row r="8813" spans="1:2">
      <c r="A8813" s="103">
        <v>41549</v>
      </c>
      <c r="B8813" s="102">
        <v>3.7</v>
      </c>
    </row>
    <row r="8814" spans="1:2">
      <c r="A8814" s="103">
        <v>41550</v>
      </c>
      <c r="B8814" s="102">
        <v>3.71</v>
      </c>
    </row>
    <row r="8815" spans="1:2">
      <c r="A8815" s="103">
        <v>41551</v>
      </c>
      <c r="B8815" s="102">
        <v>3.73</v>
      </c>
    </row>
    <row r="8816" spans="1:2">
      <c r="A8816" s="103">
        <v>41554</v>
      </c>
      <c r="B8816" s="102">
        <v>3.7</v>
      </c>
    </row>
    <row r="8817" spans="1:2">
      <c r="A8817" s="103">
        <v>41555</v>
      </c>
      <c r="B8817" s="102">
        <v>3.7</v>
      </c>
    </row>
    <row r="8818" spans="1:2">
      <c r="A8818" s="103">
        <v>41556</v>
      </c>
      <c r="B8818" s="102">
        <v>3.73</v>
      </c>
    </row>
    <row r="8819" spans="1:2">
      <c r="A8819" s="103">
        <v>41557</v>
      </c>
      <c r="B8819" s="102">
        <v>3.75</v>
      </c>
    </row>
    <row r="8820" spans="1:2">
      <c r="A8820" s="103">
        <v>41558</v>
      </c>
      <c r="B8820" s="102">
        <v>3.74</v>
      </c>
    </row>
    <row r="8821" spans="1:2">
      <c r="A8821" s="103">
        <v>41561</v>
      </c>
      <c r="B8821" s="102" t="e">
        <f>NA()</f>
        <v>#N/A</v>
      </c>
    </row>
    <row r="8822" spans="1:2">
      <c r="A8822" s="103">
        <v>41562</v>
      </c>
      <c r="B8822" s="102">
        <v>3.78</v>
      </c>
    </row>
    <row r="8823" spans="1:2">
      <c r="A8823" s="103">
        <v>41563</v>
      </c>
      <c r="B8823" s="102">
        <v>3.72</v>
      </c>
    </row>
    <row r="8824" spans="1:2">
      <c r="A8824" s="103">
        <v>41564</v>
      </c>
      <c r="B8824" s="102">
        <v>3.66</v>
      </c>
    </row>
    <row r="8825" spans="1:2">
      <c r="A8825" s="103">
        <v>41565</v>
      </c>
      <c r="B8825" s="102">
        <v>3.65</v>
      </c>
    </row>
    <row r="8826" spans="1:2">
      <c r="A8826" s="103">
        <v>41568</v>
      </c>
      <c r="B8826" s="102">
        <v>3.68</v>
      </c>
    </row>
    <row r="8827" spans="1:2">
      <c r="A8827" s="103">
        <v>41569</v>
      </c>
      <c r="B8827" s="102">
        <v>3.61</v>
      </c>
    </row>
    <row r="8828" spans="1:2">
      <c r="A8828" s="103">
        <v>41570</v>
      </c>
      <c r="B8828" s="102">
        <v>3.59</v>
      </c>
    </row>
    <row r="8829" spans="1:2">
      <c r="A8829" s="103">
        <v>41571</v>
      </c>
      <c r="B8829" s="102">
        <v>3.61</v>
      </c>
    </row>
    <row r="8830" spans="1:2">
      <c r="A8830" s="103">
        <v>41572</v>
      </c>
      <c r="B8830" s="102">
        <v>3.6</v>
      </c>
    </row>
    <row r="8831" spans="1:2">
      <c r="A8831" s="103">
        <v>41575</v>
      </c>
      <c r="B8831" s="102">
        <v>3.61</v>
      </c>
    </row>
    <row r="8832" spans="1:2">
      <c r="A8832" s="103">
        <v>41576</v>
      </c>
      <c r="B8832" s="102">
        <v>3.62</v>
      </c>
    </row>
    <row r="8833" spans="1:2">
      <c r="A8833" s="103">
        <v>41577</v>
      </c>
      <c r="B8833" s="102">
        <v>3.63</v>
      </c>
    </row>
    <row r="8834" spans="1:2">
      <c r="A8834" s="103">
        <v>41578</v>
      </c>
      <c r="B8834" s="102">
        <v>3.63</v>
      </c>
    </row>
    <row r="8835" spans="1:2">
      <c r="A8835" s="103">
        <v>41579</v>
      </c>
      <c r="B8835" s="102">
        <v>3.69</v>
      </c>
    </row>
    <row r="8836" spans="1:2">
      <c r="A8836" s="103">
        <v>41582</v>
      </c>
      <c r="B8836" s="102">
        <v>3.7</v>
      </c>
    </row>
    <row r="8837" spans="1:2">
      <c r="A8837" s="103">
        <v>41583</v>
      </c>
      <c r="B8837" s="102">
        <v>3.76</v>
      </c>
    </row>
    <row r="8838" spans="1:2">
      <c r="A8838" s="103">
        <v>41584</v>
      </c>
      <c r="B8838" s="102">
        <v>3.77</v>
      </c>
    </row>
    <row r="8839" spans="1:2">
      <c r="A8839" s="103">
        <v>41585</v>
      </c>
      <c r="B8839" s="102">
        <v>3.71</v>
      </c>
    </row>
    <row r="8840" spans="1:2">
      <c r="A8840" s="103">
        <v>41586</v>
      </c>
      <c r="B8840" s="102">
        <v>3.84</v>
      </c>
    </row>
    <row r="8841" spans="1:2">
      <c r="A8841" s="103">
        <v>41589</v>
      </c>
      <c r="B8841" s="102" t="e">
        <f>NA()</f>
        <v>#N/A</v>
      </c>
    </row>
    <row r="8842" spans="1:2">
      <c r="A8842" s="103">
        <v>41590</v>
      </c>
      <c r="B8842" s="102">
        <v>3.86</v>
      </c>
    </row>
    <row r="8843" spans="1:2">
      <c r="A8843" s="103">
        <v>41591</v>
      </c>
      <c r="B8843" s="102">
        <v>3.83</v>
      </c>
    </row>
    <row r="8844" spans="1:2">
      <c r="A8844" s="103">
        <v>41592</v>
      </c>
      <c r="B8844" s="102">
        <v>3.79</v>
      </c>
    </row>
    <row r="8845" spans="1:2">
      <c r="A8845" s="103">
        <v>41593</v>
      </c>
      <c r="B8845" s="102">
        <v>3.8</v>
      </c>
    </row>
    <row r="8846" spans="1:2">
      <c r="A8846" s="103">
        <v>41596</v>
      </c>
      <c r="B8846" s="102">
        <v>3.76</v>
      </c>
    </row>
    <row r="8847" spans="1:2">
      <c r="A8847" s="103">
        <v>41597</v>
      </c>
      <c r="B8847" s="102">
        <v>3.8</v>
      </c>
    </row>
    <row r="8848" spans="1:2">
      <c r="A8848" s="103">
        <v>41598</v>
      </c>
      <c r="B8848" s="102">
        <v>3.9</v>
      </c>
    </row>
    <row r="8849" spans="1:2">
      <c r="A8849" s="103">
        <v>41599</v>
      </c>
      <c r="B8849" s="102">
        <v>3.89</v>
      </c>
    </row>
    <row r="8850" spans="1:2">
      <c r="A8850" s="103">
        <v>41600</v>
      </c>
      <c r="B8850" s="102">
        <v>3.84</v>
      </c>
    </row>
    <row r="8851" spans="1:2">
      <c r="A8851" s="103">
        <v>41603</v>
      </c>
      <c r="B8851" s="102">
        <v>3.83</v>
      </c>
    </row>
    <row r="8852" spans="1:2">
      <c r="A8852" s="103">
        <v>41604</v>
      </c>
      <c r="B8852" s="102">
        <v>3.8</v>
      </c>
    </row>
    <row r="8853" spans="1:2">
      <c r="A8853" s="103">
        <v>41605</v>
      </c>
      <c r="B8853" s="102">
        <v>3.81</v>
      </c>
    </row>
    <row r="8854" spans="1:2">
      <c r="A8854" s="103">
        <v>41606</v>
      </c>
      <c r="B8854" s="102" t="e">
        <f>NA()</f>
        <v>#N/A</v>
      </c>
    </row>
    <row r="8855" spans="1:2">
      <c r="A8855" s="103">
        <v>41607</v>
      </c>
      <c r="B8855" s="102">
        <v>3.82</v>
      </c>
    </row>
    <row r="8856" spans="1:2">
      <c r="A8856" s="103">
        <v>41610</v>
      </c>
      <c r="B8856" s="102">
        <v>3.86</v>
      </c>
    </row>
    <row r="8857" spans="1:2">
      <c r="A8857" s="103">
        <v>41611</v>
      </c>
      <c r="B8857" s="102">
        <v>3.84</v>
      </c>
    </row>
    <row r="8858" spans="1:2">
      <c r="A8858" s="103">
        <v>41612</v>
      </c>
      <c r="B8858" s="102">
        <v>3.9</v>
      </c>
    </row>
    <row r="8859" spans="1:2">
      <c r="A8859" s="103">
        <v>41613</v>
      </c>
      <c r="B8859" s="102">
        <v>3.92</v>
      </c>
    </row>
    <row r="8860" spans="1:2">
      <c r="A8860" s="103">
        <v>41614</v>
      </c>
      <c r="B8860" s="102">
        <v>3.9</v>
      </c>
    </row>
    <row r="8861" spans="1:2">
      <c r="A8861" s="103">
        <v>41617</v>
      </c>
      <c r="B8861" s="102">
        <v>3.88</v>
      </c>
    </row>
    <row r="8862" spans="1:2">
      <c r="A8862" s="103">
        <v>41618</v>
      </c>
      <c r="B8862" s="102">
        <v>3.83</v>
      </c>
    </row>
    <row r="8863" spans="1:2">
      <c r="A8863" s="103">
        <v>41619</v>
      </c>
      <c r="B8863" s="102">
        <v>3.87</v>
      </c>
    </row>
    <row r="8864" spans="1:2">
      <c r="A8864" s="103">
        <v>41620</v>
      </c>
      <c r="B8864" s="102">
        <v>3.91</v>
      </c>
    </row>
    <row r="8865" spans="1:2">
      <c r="A8865" s="103">
        <v>41621</v>
      </c>
      <c r="B8865" s="102">
        <v>3.88</v>
      </c>
    </row>
    <row r="8866" spans="1:2">
      <c r="A8866" s="103">
        <v>41624</v>
      </c>
      <c r="B8866" s="102">
        <v>3.9</v>
      </c>
    </row>
    <row r="8867" spans="1:2">
      <c r="A8867" s="103">
        <v>41625</v>
      </c>
      <c r="B8867" s="102">
        <v>3.88</v>
      </c>
    </row>
    <row r="8868" spans="1:2">
      <c r="A8868" s="103">
        <v>41626</v>
      </c>
      <c r="B8868" s="102">
        <v>3.9</v>
      </c>
    </row>
    <row r="8869" spans="1:2">
      <c r="A8869" s="103">
        <v>41627</v>
      </c>
      <c r="B8869" s="102">
        <v>3.91</v>
      </c>
    </row>
    <row r="8870" spans="1:2">
      <c r="A8870" s="103">
        <v>41628</v>
      </c>
      <c r="B8870" s="102">
        <v>3.82</v>
      </c>
    </row>
    <row r="8871" spans="1:2">
      <c r="A8871" s="103">
        <v>41631</v>
      </c>
      <c r="B8871" s="102">
        <v>3.85</v>
      </c>
    </row>
    <row r="8872" spans="1:2">
      <c r="A8872" s="103">
        <v>41632</v>
      </c>
      <c r="B8872" s="102">
        <v>3.9</v>
      </c>
    </row>
    <row r="8873" spans="1:2">
      <c r="A8873" s="103">
        <v>41633</v>
      </c>
      <c r="B8873" s="102" t="e">
        <f>NA()</f>
        <v>#N/A</v>
      </c>
    </row>
    <row r="8874" spans="1:2">
      <c r="A8874" s="103">
        <v>41634</v>
      </c>
      <c r="B8874" s="102">
        <v>3.92</v>
      </c>
    </row>
    <row r="8875" spans="1:2">
      <c r="A8875" s="103">
        <v>41635</v>
      </c>
      <c r="B8875" s="102">
        <v>3.94</v>
      </c>
    </row>
    <row r="8876" spans="1:2">
      <c r="A8876" s="103">
        <v>41638</v>
      </c>
      <c r="B8876" s="102">
        <v>3.9</v>
      </c>
    </row>
    <row r="8877" spans="1:2">
      <c r="A8877" s="103">
        <v>41639</v>
      </c>
      <c r="B8877" s="102">
        <v>3.96</v>
      </c>
    </row>
    <row r="8878" spans="1:2">
      <c r="A8878" s="103">
        <v>41640</v>
      </c>
      <c r="B8878" s="102" t="e">
        <f>NA()</f>
        <v>#N/A</v>
      </c>
    </row>
    <row r="8879" spans="1:2">
      <c r="A8879" s="103">
        <v>41641</v>
      </c>
      <c r="B8879" s="102">
        <v>3.92</v>
      </c>
    </row>
    <row r="8880" spans="1:2">
      <c r="A8880" s="103">
        <v>41642</v>
      </c>
      <c r="B8880" s="102">
        <v>3.93</v>
      </c>
    </row>
    <row r="8881" spans="1:2">
      <c r="A8881" s="103">
        <v>41645</v>
      </c>
      <c r="B8881" s="102">
        <v>3.9</v>
      </c>
    </row>
    <row r="8882" spans="1:2">
      <c r="A8882" s="103">
        <v>41646</v>
      </c>
      <c r="B8882" s="102">
        <v>3.88</v>
      </c>
    </row>
    <row r="8883" spans="1:2">
      <c r="A8883" s="103">
        <v>41647</v>
      </c>
      <c r="B8883" s="102">
        <v>3.9</v>
      </c>
    </row>
    <row r="8884" spans="1:2">
      <c r="A8884" s="103">
        <v>41648</v>
      </c>
      <c r="B8884" s="102">
        <v>3.88</v>
      </c>
    </row>
    <row r="8885" spans="1:2">
      <c r="A8885" s="103">
        <v>41649</v>
      </c>
      <c r="B8885" s="102">
        <v>3.8</v>
      </c>
    </row>
    <row r="8886" spans="1:2">
      <c r="A8886" s="103">
        <v>41652</v>
      </c>
      <c r="B8886" s="102">
        <v>3.77</v>
      </c>
    </row>
    <row r="8887" spans="1:2">
      <c r="A8887" s="103">
        <v>41653</v>
      </c>
      <c r="B8887" s="102">
        <v>3.8</v>
      </c>
    </row>
    <row r="8888" spans="1:2">
      <c r="A8888" s="103">
        <v>41654</v>
      </c>
      <c r="B8888" s="102">
        <v>3.81</v>
      </c>
    </row>
    <row r="8889" spans="1:2">
      <c r="A8889" s="103">
        <v>41655</v>
      </c>
      <c r="B8889" s="102">
        <v>3.77</v>
      </c>
    </row>
    <row r="8890" spans="1:2">
      <c r="A8890" s="103">
        <v>41656</v>
      </c>
      <c r="B8890" s="102">
        <v>3.75</v>
      </c>
    </row>
    <row r="8891" spans="1:2">
      <c r="A8891" s="103">
        <v>41659</v>
      </c>
      <c r="B8891" s="102" t="e">
        <f>NA()</f>
        <v>#N/A</v>
      </c>
    </row>
    <row r="8892" spans="1:2">
      <c r="A8892" s="103">
        <v>41660</v>
      </c>
      <c r="B8892" s="102">
        <v>3.74</v>
      </c>
    </row>
    <row r="8893" spans="1:2">
      <c r="A8893" s="103">
        <v>41661</v>
      </c>
      <c r="B8893" s="102">
        <v>3.75</v>
      </c>
    </row>
    <row r="8894" spans="1:2">
      <c r="A8894" s="103">
        <v>41662</v>
      </c>
      <c r="B8894" s="102">
        <v>3.68</v>
      </c>
    </row>
    <row r="8895" spans="1:2">
      <c r="A8895" s="103">
        <v>41663</v>
      </c>
      <c r="B8895" s="102">
        <v>3.64</v>
      </c>
    </row>
    <row r="8896" spans="1:2">
      <c r="A8896" s="103">
        <v>41666</v>
      </c>
      <c r="B8896" s="102">
        <v>3.67</v>
      </c>
    </row>
    <row r="8897" spans="1:2">
      <c r="A8897" s="103">
        <v>41667</v>
      </c>
      <c r="B8897" s="102">
        <v>3.68</v>
      </c>
    </row>
    <row r="8898" spans="1:2">
      <c r="A8898" s="103">
        <v>41668</v>
      </c>
      <c r="B8898" s="102">
        <v>3.62</v>
      </c>
    </row>
    <row r="8899" spans="1:2">
      <c r="A8899" s="103">
        <v>41669</v>
      </c>
      <c r="B8899" s="102">
        <v>3.65</v>
      </c>
    </row>
    <row r="8900" spans="1:2">
      <c r="A8900" s="103">
        <v>41670</v>
      </c>
      <c r="B8900" s="102">
        <v>3.61</v>
      </c>
    </row>
    <row r="8901" spans="1:2">
      <c r="A8901" s="103">
        <v>41673</v>
      </c>
      <c r="B8901" s="102">
        <v>3.55</v>
      </c>
    </row>
    <row r="8902" spans="1:2">
      <c r="A8902" s="103">
        <v>41674</v>
      </c>
      <c r="B8902" s="102">
        <v>3.59</v>
      </c>
    </row>
    <row r="8903" spans="1:2">
      <c r="A8903" s="103">
        <v>41675</v>
      </c>
      <c r="B8903" s="102">
        <v>3.66</v>
      </c>
    </row>
    <row r="8904" spans="1:2">
      <c r="A8904" s="103">
        <v>41676</v>
      </c>
      <c r="B8904" s="102">
        <v>3.67</v>
      </c>
    </row>
    <row r="8905" spans="1:2">
      <c r="A8905" s="103">
        <v>41677</v>
      </c>
      <c r="B8905" s="102">
        <v>3.67</v>
      </c>
    </row>
    <row r="8906" spans="1:2">
      <c r="A8906" s="103">
        <v>41680</v>
      </c>
      <c r="B8906" s="102">
        <v>3.66</v>
      </c>
    </row>
    <row r="8907" spans="1:2">
      <c r="A8907" s="103">
        <v>41681</v>
      </c>
      <c r="B8907" s="102">
        <v>3.69</v>
      </c>
    </row>
    <row r="8908" spans="1:2">
      <c r="A8908" s="103">
        <v>41682</v>
      </c>
      <c r="B8908" s="102">
        <v>3.72</v>
      </c>
    </row>
    <row r="8909" spans="1:2">
      <c r="A8909" s="103">
        <v>41683</v>
      </c>
      <c r="B8909" s="102">
        <v>3.7</v>
      </c>
    </row>
    <row r="8910" spans="1:2">
      <c r="A8910" s="103">
        <v>41684</v>
      </c>
      <c r="B8910" s="102">
        <v>3.69</v>
      </c>
    </row>
    <row r="8911" spans="1:2">
      <c r="A8911" s="103">
        <v>41687</v>
      </c>
      <c r="B8911" s="102" t="e">
        <f>NA()</f>
        <v>#N/A</v>
      </c>
    </row>
    <row r="8912" spans="1:2">
      <c r="A8912" s="103">
        <v>41688</v>
      </c>
      <c r="B8912" s="102">
        <v>3.68</v>
      </c>
    </row>
    <row r="8913" spans="1:2">
      <c r="A8913" s="103">
        <v>41689</v>
      </c>
      <c r="B8913" s="102">
        <v>3.71</v>
      </c>
    </row>
    <row r="8914" spans="1:2">
      <c r="A8914" s="103">
        <v>41690</v>
      </c>
      <c r="B8914" s="102">
        <v>3.73</v>
      </c>
    </row>
    <row r="8915" spans="1:2">
      <c r="A8915" s="103">
        <v>41691</v>
      </c>
      <c r="B8915" s="102">
        <v>3.69</v>
      </c>
    </row>
    <row r="8916" spans="1:2">
      <c r="A8916" s="103">
        <v>41694</v>
      </c>
      <c r="B8916" s="102">
        <v>3.7</v>
      </c>
    </row>
    <row r="8917" spans="1:2">
      <c r="A8917" s="103">
        <v>41695</v>
      </c>
      <c r="B8917" s="102">
        <v>3.66</v>
      </c>
    </row>
    <row r="8918" spans="1:2">
      <c r="A8918" s="103">
        <v>41696</v>
      </c>
      <c r="B8918" s="102">
        <v>3.63</v>
      </c>
    </row>
    <row r="8919" spans="1:2">
      <c r="A8919" s="103">
        <v>41697</v>
      </c>
      <c r="B8919" s="102">
        <v>3.6</v>
      </c>
    </row>
    <row r="8920" spans="1:2">
      <c r="A8920" s="103">
        <v>41698</v>
      </c>
      <c r="B8920" s="102">
        <v>3.59</v>
      </c>
    </row>
    <row r="8921" spans="1:2">
      <c r="A8921" s="103">
        <v>41701</v>
      </c>
      <c r="B8921" s="102">
        <v>3.55</v>
      </c>
    </row>
    <row r="8922" spans="1:2">
      <c r="A8922" s="103">
        <v>41702</v>
      </c>
      <c r="B8922" s="102">
        <v>3.64</v>
      </c>
    </row>
    <row r="8923" spans="1:2">
      <c r="A8923" s="103">
        <v>41703</v>
      </c>
      <c r="B8923" s="102">
        <v>3.64</v>
      </c>
    </row>
    <row r="8924" spans="1:2">
      <c r="A8924" s="103">
        <v>41704</v>
      </c>
      <c r="B8924" s="102">
        <v>3.68</v>
      </c>
    </row>
    <row r="8925" spans="1:2">
      <c r="A8925" s="103">
        <v>41705</v>
      </c>
      <c r="B8925" s="102">
        <v>3.72</v>
      </c>
    </row>
    <row r="8926" spans="1:2">
      <c r="A8926" s="103">
        <v>41708</v>
      </c>
      <c r="B8926" s="102">
        <v>3.73</v>
      </c>
    </row>
    <row r="8927" spans="1:2">
      <c r="A8927" s="103">
        <v>41709</v>
      </c>
      <c r="B8927" s="102">
        <v>3.7</v>
      </c>
    </row>
    <row r="8928" spans="1:2">
      <c r="A8928" s="103">
        <v>41710</v>
      </c>
      <c r="B8928" s="102">
        <v>3.66</v>
      </c>
    </row>
    <row r="8929" spans="1:2">
      <c r="A8929" s="103">
        <v>41711</v>
      </c>
      <c r="B8929" s="102">
        <v>3.6</v>
      </c>
    </row>
    <row r="8930" spans="1:2">
      <c r="A8930" s="103">
        <v>41712</v>
      </c>
      <c r="B8930" s="102">
        <v>3.59</v>
      </c>
    </row>
    <row r="8931" spans="1:2">
      <c r="A8931" s="103">
        <v>41715</v>
      </c>
      <c r="B8931" s="102">
        <v>3.63</v>
      </c>
    </row>
    <row r="8932" spans="1:2">
      <c r="A8932" s="103">
        <v>41716</v>
      </c>
      <c r="B8932" s="102">
        <v>3.62</v>
      </c>
    </row>
    <row r="8933" spans="1:2">
      <c r="A8933" s="103">
        <v>41717</v>
      </c>
      <c r="B8933" s="102">
        <v>3.66</v>
      </c>
    </row>
    <row r="8934" spans="1:2">
      <c r="A8934" s="103">
        <v>41718</v>
      </c>
      <c r="B8934" s="102">
        <v>3.67</v>
      </c>
    </row>
    <row r="8935" spans="1:2">
      <c r="A8935" s="103">
        <v>41719</v>
      </c>
      <c r="B8935" s="102">
        <v>3.61</v>
      </c>
    </row>
    <row r="8936" spans="1:2">
      <c r="A8936" s="103">
        <v>41722</v>
      </c>
      <c r="B8936" s="102">
        <v>3.57</v>
      </c>
    </row>
    <row r="8937" spans="1:2">
      <c r="A8937" s="103">
        <v>41723</v>
      </c>
      <c r="B8937" s="102">
        <v>3.59</v>
      </c>
    </row>
    <row r="8938" spans="1:2">
      <c r="A8938" s="103">
        <v>41724</v>
      </c>
      <c r="B8938" s="102">
        <v>3.55</v>
      </c>
    </row>
    <row r="8939" spans="1:2">
      <c r="A8939" s="103">
        <v>41725</v>
      </c>
      <c r="B8939" s="102">
        <v>3.52</v>
      </c>
    </row>
    <row r="8940" spans="1:2">
      <c r="A8940" s="103">
        <v>41726</v>
      </c>
      <c r="B8940" s="102">
        <v>3.55</v>
      </c>
    </row>
    <row r="8941" spans="1:2">
      <c r="A8941" s="103">
        <v>41729</v>
      </c>
      <c r="B8941" s="102">
        <v>3.56</v>
      </c>
    </row>
    <row r="8942" spans="1:2">
      <c r="A8942" s="103">
        <v>41730</v>
      </c>
      <c r="B8942" s="102">
        <v>3.6</v>
      </c>
    </row>
    <row r="8943" spans="1:2">
      <c r="A8943" s="103">
        <v>41731</v>
      </c>
      <c r="B8943" s="102">
        <v>3.65</v>
      </c>
    </row>
    <row r="8944" spans="1:2">
      <c r="A8944" s="103">
        <v>41732</v>
      </c>
      <c r="B8944" s="102">
        <v>3.62</v>
      </c>
    </row>
    <row r="8945" spans="1:2">
      <c r="A8945" s="103">
        <v>41733</v>
      </c>
      <c r="B8945" s="102">
        <v>3.59</v>
      </c>
    </row>
    <row r="8946" spans="1:2">
      <c r="A8946" s="103">
        <v>41736</v>
      </c>
      <c r="B8946" s="102">
        <v>3.56</v>
      </c>
    </row>
    <row r="8947" spans="1:2">
      <c r="A8947" s="103">
        <v>41737</v>
      </c>
      <c r="B8947" s="102">
        <v>3.54</v>
      </c>
    </row>
    <row r="8948" spans="1:2">
      <c r="A8948" s="103">
        <v>41738</v>
      </c>
      <c r="B8948" s="102">
        <v>3.57</v>
      </c>
    </row>
    <row r="8949" spans="1:2">
      <c r="A8949" s="103">
        <v>41739</v>
      </c>
      <c r="B8949" s="102">
        <v>3.52</v>
      </c>
    </row>
    <row r="8950" spans="1:2">
      <c r="A8950" s="103">
        <v>41740</v>
      </c>
      <c r="B8950" s="102">
        <v>3.48</v>
      </c>
    </row>
    <row r="8951" spans="1:2">
      <c r="A8951" s="103">
        <v>41743</v>
      </c>
      <c r="B8951" s="102">
        <v>3.48</v>
      </c>
    </row>
    <row r="8952" spans="1:2">
      <c r="A8952" s="103">
        <v>41744</v>
      </c>
      <c r="B8952" s="102">
        <v>3.46</v>
      </c>
    </row>
    <row r="8953" spans="1:2">
      <c r="A8953" s="103">
        <v>41745</v>
      </c>
      <c r="B8953" s="102">
        <v>3.45</v>
      </c>
    </row>
    <row r="8954" spans="1:2">
      <c r="A8954" s="103">
        <v>41746</v>
      </c>
      <c r="B8954" s="102">
        <v>3.52</v>
      </c>
    </row>
    <row r="8955" spans="1:2">
      <c r="A8955" s="103">
        <v>41747</v>
      </c>
      <c r="B8955" s="102" t="e">
        <f>NA()</f>
        <v>#N/A</v>
      </c>
    </row>
    <row r="8956" spans="1:2">
      <c r="A8956" s="103">
        <v>41750</v>
      </c>
      <c r="B8956" s="102">
        <v>3.52</v>
      </c>
    </row>
    <row r="8957" spans="1:2">
      <c r="A8957" s="103">
        <v>41751</v>
      </c>
      <c r="B8957" s="102">
        <v>3.5</v>
      </c>
    </row>
    <row r="8958" spans="1:2">
      <c r="A8958" s="103">
        <v>41752</v>
      </c>
      <c r="B8958" s="102">
        <v>3.47</v>
      </c>
    </row>
    <row r="8959" spans="1:2">
      <c r="A8959" s="103">
        <v>41753</v>
      </c>
      <c r="B8959" s="102">
        <v>3.46</v>
      </c>
    </row>
    <row r="8960" spans="1:2">
      <c r="A8960" s="103">
        <v>41754</v>
      </c>
      <c r="B8960" s="102">
        <v>3.45</v>
      </c>
    </row>
    <row r="8961" spans="1:2">
      <c r="A8961" s="103">
        <v>41757</v>
      </c>
      <c r="B8961" s="102">
        <v>3.47</v>
      </c>
    </row>
    <row r="8962" spans="1:2">
      <c r="A8962" s="103">
        <v>41758</v>
      </c>
      <c r="B8962" s="102">
        <v>3.49</v>
      </c>
    </row>
    <row r="8963" spans="1:2">
      <c r="A8963" s="103">
        <v>41759</v>
      </c>
      <c r="B8963" s="102">
        <v>3.47</v>
      </c>
    </row>
    <row r="8964" spans="1:2">
      <c r="A8964" s="103">
        <v>41760</v>
      </c>
      <c r="B8964" s="102">
        <v>3.41</v>
      </c>
    </row>
    <row r="8965" spans="1:2">
      <c r="A8965" s="103">
        <v>41761</v>
      </c>
      <c r="B8965" s="102">
        <v>3.37</v>
      </c>
    </row>
    <row r="8966" spans="1:2">
      <c r="A8966" s="103">
        <v>41764</v>
      </c>
      <c r="B8966" s="102">
        <v>3.41</v>
      </c>
    </row>
    <row r="8967" spans="1:2">
      <c r="A8967" s="103">
        <v>41765</v>
      </c>
      <c r="B8967" s="102">
        <v>3.38</v>
      </c>
    </row>
    <row r="8968" spans="1:2">
      <c r="A8968" s="103">
        <v>41766</v>
      </c>
      <c r="B8968" s="102">
        <v>3.4</v>
      </c>
    </row>
    <row r="8969" spans="1:2">
      <c r="A8969" s="103">
        <v>41767</v>
      </c>
      <c r="B8969" s="102">
        <v>3.45</v>
      </c>
    </row>
    <row r="8970" spans="1:2">
      <c r="A8970" s="103">
        <v>41768</v>
      </c>
      <c r="B8970" s="102">
        <v>3.47</v>
      </c>
    </row>
    <row r="8971" spans="1:2">
      <c r="A8971" s="103">
        <v>41771</v>
      </c>
      <c r="B8971" s="102">
        <v>3.49</v>
      </c>
    </row>
    <row r="8972" spans="1:2">
      <c r="A8972" s="103">
        <v>41772</v>
      </c>
      <c r="B8972" s="102">
        <v>3.45</v>
      </c>
    </row>
    <row r="8973" spans="1:2">
      <c r="A8973" s="103">
        <v>41773</v>
      </c>
      <c r="B8973" s="102">
        <v>3.37</v>
      </c>
    </row>
    <row r="8974" spans="1:2">
      <c r="A8974" s="103">
        <v>41774</v>
      </c>
      <c r="B8974" s="102">
        <v>3.33</v>
      </c>
    </row>
    <row r="8975" spans="1:2">
      <c r="A8975" s="103">
        <v>41775</v>
      </c>
      <c r="B8975" s="102">
        <v>3.34</v>
      </c>
    </row>
    <row r="8976" spans="1:2">
      <c r="A8976" s="103">
        <v>41778</v>
      </c>
      <c r="B8976" s="102">
        <v>3.39</v>
      </c>
    </row>
    <row r="8977" spans="1:2">
      <c r="A8977" s="103">
        <v>41779</v>
      </c>
      <c r="B8977" s="102">
        <v>3.38</v>
      </c>
    </row>
    <row r="8978" spans="1:2">
      <c r="A8978" s="103">
        <v>41780</v>
      </c>
      <c r="B8978" s="102">
        <v>3.42</v>
      </c>
    </row>
    <row r="8979" spans="1:2">
      <c r="A8979" s="103">
        <v>41781</v>
      </c>
      <c r="B8979" s="102">
        <v>3.43</v>
      </c>
    </row>
    <row r="8980" spans="1:2">
      <c r="A8980" s="103">
        <v>41782</v>
      </c>
      <c r="B8980" s="102">
        <v>3.4</v>
      </c>
    </row>
    <row r="8981" spans="1:2">
      <c r="A8981" s="103">
        <v>41785</v>
      </c>
      <c r="B8981" s="102" t="e">
        <f>NA()</f>
        <v>#N/A</v>
      </c>
    </row>
    <row r="8982" spans="1:2">
      <c r="A8982" s="103">
        <v>41786</v>
      </c>
      <c r="B8982" s="102">
        <v>3.37</v>
      </c>
    </row>
    <row r="8983" spans="1:2">
      <c r="A8983" s="103">
        <v>41787</v>
      </c>
      <c r="B8983" s="102">
        <v>3.29</v>
      </c>
    </row>
    <row r="8984" spans="1:2">
      <c r="A8984" s="103">
        <v>41788</v>
      </c>
      <c r="B8984" s="102">
        <v>3.31</v>
      </c>
    </row>
    <row r="8985" spans="1:2">
      <c r="A8985" s="103">
        <v>41789</v>
      </c>
      <c r="B8985" s="102">
        <v>3.33</v>
      </c>
    </row>
    <row r="8986" spans="1:2">
      <c r="A8986" s="103">
        <v>41792</v>
      </c>
      <c r="B8986" s="102">
        <v>3.38</v>
      </c>
    </row>
    <row r="8987" spans="1:2">
      <c r="A8987" s="103">
        <v>41793</v>
      </c>
      <c r="B8987" s="102">
        <v>3.43</v>
      </c>
    </row>
    <row r="8988" spans="1:2">
      <c r="A8988" s="103">
        <v>41794</v>
      </c>
      <c r="B8988" s="102">
        <v>3.45</v>
      </c>
    </row>
    <row r="8989" spans="1:2">
      <c r="A8989" s="103">
        <v>41795</v>
      </c>
      <c r="B8989" s="102">
        <v>3.44</v>
      </c>
    </row>
    <row r="8990" spans="1:2">
      <c r="A8990" s="103">
        <v>41796</v>
      </c>
      <c r="B8990" s="102">
        <v>3.44</v>
      </c>
    </row>
    <row r="8991" spans="1:2">
      <c r="A8991" s="103">
        <v>41799</v>
      </c>
      <c r="B8991" s="102">
        <v>3.45</v>
      </c>
    </row>
    <row r="8992" spans="1:2">
      <c r="A8992" s="103">
        <v>41800</v>
      </c>
      <c r="B8992" s="102">
        <v>3.47</v>
      </c>
    </row>
    <row r="8993" spans="1:2">
      <c r="A8993" s="103">
        <v>41801</v>
      </c>
      <c r="B8993" s="102">
        <v>3.47</v>
      </c>
    </row>
    <row r="8994" spans="1:2">
      <c r="A8994" s="103">
        <v>41802</v>
      </c>
      <c r="B8994" s="102">
        <v>3.41</v>
      </c>
    </row>
    <row r="8995" spans="1:2">
      <c r="A8995" s="103">
        <v>41803</v>
      </c>
      <c r="B8995" s="102">
        <v>3.41</v>
      </c>
    </row>
    <row r="8996" spans="1:2">
      <c r="A8996" s="103">
        <v>41806</v>
      </c>
      <c r="B8996" s="102">
        <v>3.4</v>
      </c>
    </row>
    <row r="8997" spans="1:2">
      <c r="A8997" s="103">
        <v>41807</v>
      </c>
      <c r="B8997" s="102">
        <v>3.44</v>
      </c>
    </row>
    <row r="8998" spans="1:2">
      <c r="A8998" s="103">
        <v>41808</v>
      </c>
      <c r="B8998" s="102">
        <v>3.43</v>
      </c>
    </row>
    <row r="8999" spans="1:2">
      <c r="A8999" s="103">
        <v>41809</v>
      </c>
      <c r="B8999" s="102">
        <v>3.47</v>
      </c>
    </row>
    <row r="9000" spans="1:2">
      <c r="A9000" s="103">
        <v>41810</v>
      </c>
      <c r="B9000" s="102">
        <v>3.44</v>
      </c>
    </row>
    <row r="9001" spans="1:2">
      <c r="A9001" s="103">
        <v>41813</v>
      </c>
      <c r="B9001" s="102">
        <v>3.45</v>
      </c>
    </row>
    <row r="9002" spans="1:2">
      <c r="A9002" s="103">
        <v>41814</v>
      </c>
      <c r="B9002" s="102">
        <v>3.41</v>
      </c>
    </row>
    <row r="9003" spans="1:2">
      <c r="A9003" s="103">
        <v>41815</v>
      </c>
      <c r="B9003" s="102">
        <v>3.38</v>
      </c>
    </row>
    <row r="9004" spans="1:2">
      <c r="A9004" s="103">
        <v>41816</v>
      </c>
      <c r="B9004" s="102">
        <v>3.35</v>
      </c>
    </row>
    <row r="9005" spans="1:2">
      <c r="A9005" s="103">
        <v>41817</v>
      </c>
      <c r="B9005" s="102">
        <v>3.36</v>
      </c>
    </row>
    <row r="9006" spans="1:2">
      <c r="A9006" s="103">
        <v>41820</v>
      </c>
      <c r="B9006" s="102">
        <v>3.34</v>
      </c>
    </row>
    <row r="9007" spans="1:2">
      <c r="A9007" s="103">
        <v>41821</v>
      </c>
      <c r="B9007" s="102">
        <v>3.4</v>
      </c>
    </row>
    <row r="9008" spans="1:2">
      <c r="A9008" s="103">
        <v>41822</v>
      </c>
      <c r="B9008" s="102">
        <v>3.46</v>
      </c>
    </row>
    <row r="9009" spans="1:2">
      <c r="A9009" s="103">
        <v>41823</v>
      </c>
      <c r="B9009" s="102">
        <v>3.47</v>
      </c>
    </row>
    <row r="9010" spans="1:2">
      <c r="A9010" s="103">
        <v>41824</v>
      </c>
      <c r="B9010" s="102" t="e">
        <f>NA()</f>
        <v>#N/A</v>
      </c>
    </row>
    <row r="9011" spans="1:2">
      <c r="A9011" s="103">
        <v>41827</v>
      </c>
      <c r="B9011" s="102">
        <v>3.44</v>
      </c>
    </row>
    <row r="9012" spans="1:2">
      <c r="A9012" s="103">
        <v>41828</v>
      </c>
      <c r="B9012" s="102">
        <v>3.38</v>
      </c>
    </row>
    <row r="9013" spans="1:2">
      <c r="A9013" s="103">
        <v>41829</v>
      </c>
      <c r="B9013" s="102">
        <v>3.37</v>
      </c>
    </row>
    <row r="9014" spans="1:2">
      <c r="A9014" s="103">
        <v>41830</v>
      </c>
      <c r="B9014" s="102">
        <v>3.38</v>
      </c>
    </row>
    <row r="9015" spans="1:2">
      <c r="A9015" s="103">
        <v>41831</v>
      </c>
      <c r="B9015" s="102">
        <v>3.34</v>
      </c>
    </row>
    <row r="9016" spans="1:2">
      <c r="A9016" s="103">
        <v>41834</v>
      </c>
      <c r="B9016" s="102">
        <v>3.36</v>
      </c>
    </row>
    <row r="9017" spans="1:2">
      <c r="A9017" s="103">
        <v>41835</v>
      </c>
      <c r="B9017" s="102">
        <v>3.37</v>
      </c>
    </row>
    <row r="9018" spans="1:2">
      <c r="A9018" s="103">
        <v>41836</v>
      </c>
      <c r="B9018" s="102">
        <v>3.35</v>
      </c>
    </row>
    <row r="9019" spans="1:2">
      <c r="A9019" s="103">
        <v>41837</v>
      </c>
      <c r="B9019" s="102">
        <v>3.27</v>
      </c>
    </row>
    <row r="9020" spans="1:2">
      <c r="A9020" s="103">
        <v>41838</v>
      </c>
      <c r="B9020" s="102">
        <v>3.29</v>
      </c>
    </row>
    <row r="9021" spans="1:2">
      <c r="A9021" s="103">
        <v>41841</v>
      </c>
      <c r="B9021" s="102">
        <v>3.26</v>
      </c>
    </row>
    <row r="9022" spans="1:2">
      <c r="A9022" s="103">
        <v>41842</v>
      </c>
      <c r="B9022" s="102">
        <v>3.25</v>
      </c>
    </row>
    <row r="9023" spans="1:2">
      <c r="A9023" s="103">
        <v>41843</v>
      </c>
      <c r="B9023" s="102">
        <v>3.26</v>
      </c>
    </row>
    <row r="9024" spans="1:2">
      <c r="A9024" s="103">
        <v>41844</v>
      </c>
      <c r="B9024" s="102">
        <v>3.3</v>
      </c>
    </row>
    <row r="9025" spans="1:2">
      <c r="A9025" s="103">
        <v>41845</v>
      </c>
      <c r="B9025" s="102">
        <v>3.24</v>
      </c>
    </row>
    <row r="9026" spans="1:2">
      <c r="A9026" s="103">
        <v>41848</v>
      </c>
      <c r="B9026" s="102">
        <v>3.26</v>
      </c>
    </row>
    <row r="9027" spans="1:2">
      <c r="A9027" s="103">
        <v>41849</v>
      </c>
      <c r="B9027" s="102">
        <v>3.22</v>
      </c>
    </row>
    <row r="9028" spans="1:2">
      <c r="A9028" s="103">
        <v>41850</v>
      </c>
      <c r="B9028" s="102">
        <v>3.31</v>
      </c>
    </row>
    <row r="9029" spans="1:2">
      <c r="A9029" s="103">
        <v>41851</v>
      </c>
      <c r="B9029" s="102">
        <v>3.32</v>
      </c>
    </row>
    <row r="9030" spans="1:2">
      <c r="A9030" s="103">
        <v>41852</v>
      </c>
      <c r="B9030" s="102">
        <v>3.29</v>
      </c>
    </row>
    <row r="9031" spans="1:2">
      <c r="A9031" s="103">
        <v>41855</v>
      </c>
      <c r="B9031" s="102">
        <v>3.3</v>
      </c>
    </row>
    <row r="9032" spans="1:2">
      <c r="A9032" s="103">
        <v>41856</v>
      </c>
      <c r="B9032" s="102">
        <v>3.28</v>
      </c>
    </row>
    <row r="9033" spans="1:2">
      <c r="A9033" s="103">
        <v>41857</v>
      </c>
      <c r="B9033" s="102">
        <v>3.27</v>
      </c>
    </row>
    <row r="9034" spans="1:2">
      <c r="A9034" s="103">
        <v>41858</v>
      </c>
      <c r="B9034" s="102">
        <v>3.23</v>
      </c>
    </row>
    <row r="9035" spans="1:2">
      <c r="A9035" s="103">
        <v>41859</v>
      </c>
      <c r="B9035" s="102">
        <v>3.23</v>
      </c>
    </row>
    <row r="9036" spans="1:2">
      <c r="A9036" s="103">
        <v>41862</v>
      </c>
      <c r="B9036" s="102">
        <v>3.24</v>
      </c>
    </row>
    <row r="9037" spans="1:2">
      <c r="A9037" s="103">
        <v>41863</v>
      </c>
      <c r="B9037" s="102">
        <v>3.27</v>
      </c>
    </row>
    <row r="9038" spans="1:2">
      <c r="A9038" s="103">
        <v>41864</v>
      </c>
      <c r="B9038" s="102">
        <v>3.24</v>
      </c>
    </row>
    <row r="9039" spans="1:2">
      <c r="A9039" s="103">
        <v>41865</v>
      </c>
      <c r="B9039" s="102">
        <v>3.2</v>
      </c>
    </row>
    <row r="9040" spans="1:2">
      <c r="A9040" s="103">
        <v>41866</v>
      </c>
      <c r="B9040" s="102">
        <v>3.13</v>
      </c>
    </row>
    <row r="9041" spans="1:2">
      <c r="A9041" s="103">
        <v>41869</v>
      </c>
      <c r="B9041" s="102">
        <v>3.2</v>
      </c>
    </row>
    <row r="9042" spans="1:2">
      <c r="A9042" s="103">
        <v>41870</v>
      </c>
      <c r="B9042" s="102">
        <v>3.21</v>
      </c>
    </row>
    <row r="9043" spans="1:2">
      <c r="A9043" s="103">
        <v>41871</v>
      </c>
      <c r="B9043" s="102">
        <v>3.22</v>
      </c>
    </row>
    <row r="9044" spans="1:2">
      <c r="A9044" s="103">
        <v>41872</v>
      </c>
      <c r="B9044" s="102">
        <v>3.19</v>
      </c>
    </row>
    <row r="9045" spans="1:2">
      <c r="A9045" s="103">
        <v>41873</v>
      </c>
      <c r="B9045" s="102">
        <v>3.16</v>
      </c>
    </row>
    <row r="9046" spans="1:2">
      <c r="A9046" s="103">
        <v>41876</v>
      </c>
      <c r="B9046" s="102">
        <v>3.13</v>
      </c>
    </row>
    <row r="9047" spans="1:2">
      <c r="A9047" s="103">
        <v>41877</v>
      </c>
      <c r="B9047" s="102">
        <v>3.15</v>
      </c>
    </row>
    <row r="9048" spans="1:2">
      <c r="A9048" s="103">
        <v>41878</v>
      </c>
      <c r="B9048" s="102">
        <v>3.11</v>
      </c>
    </row>
    <row r="9049" spans="1:2">
      <c r="A9049" s="103">
        <v>41879</v>
      </c>
      <c r="B9049" s="102">
        <v>3.08</v>
      </c>
    </row>
    <row r="9050" spans="1:2">
      <c r="A9050" s="103">
        <v>41880</v>
      </c>
      <c r="B9050" s="102">
        <v>3.09</v>
      </c>
    </row>
    <row r="9051" spans="1:2">
      <c r="A9051" s="103">
        <v>41883</v>
      </c>
      <c r="B9051" s="102" t="e">
        <f>NA()</f>
        <v>#N/A</v>
      </c>
    </row>
    <row r="9052" spans="1:2">
      <c r="A9052" s="103">
        <v>41884</v>
      </c>
      <c r="B9052" s="102">
        <v>3.17</v>
      </c>
    </row>
    <row r="9053" spans="1:2">
      <c r="A9053" s="103">
        <v>41885</v>
      </c>
      <c r="B9053" s="102">
        <v>3.15</v>
      </c>
    </row>
    <row r="9054" spans="1:2">
      <c r="A9054" s="103">
        <v>41886</v>
      </c>
      <c r="B9054" s="102">
        <v>3.21</v>
      </c>
    </row>
    <row r="9055" spans="1:2">
      <c r="A9055" s="103">
        <v>41887</v>
      </c>
      <c r="B9055" s="102">
        <v>3.23</v>
      </c>
    </row>
    <row r="9056" spans="1:2">
      <c r="A9056" s="103">
        <v>41890</v>
      </c>
      <c r="B9056" s="102">
        <v>3.23</v>
      </c>
    </row>
    <row r="9057" spans="1:2">
      <c r="A9057" s="103">
        <v>41891</v>
      </c>
      <c r="B9057" s="102">
        <v>3.23</v>
      </c>
    </row>
    <row r="9058" spans="1:2">
      <c r="A9058" s="103">
        <v>41892</v>
      </c>
      <c r="B9058" s="102">
        <v>3.26</v>
      </c>
    </row>
    <row r="9059" spans="1:2">
      <c r="A9059" s="103">
        <v>41893</v>
      </c>
      <c r="B9059" s="102">
        <v>3.27</v>
      </c>
    </row>
    <row r="9060" spans="1:2">
      <c r="A9060" s="103">
        <v>41894</v>
      </c>
      <c r="B9060" s="102">
        <v>3.35</v>
      </c>
    </row>
    <row r="9061" spans="1:2">
      <c r="A9061" s="103">
        <v>41897</v>
      </c>
      <c r="B9061" s="102">
        <v>3.34</v>
      </c>
    </row>
    <row r="9062" spans="1:2">
      <c r="A9062" s="103">
        <v>41898</v>
      </c>
      <c r="B9062" s="102">
        <v>3.36</v>
      </c>
    </row>
    <row r="9063" spans="1:2">
      <c r="A9063" s="103">
        <v>41899</v>
      </c>
      <c r="B9063" s="102">
        <v>3.37</v>
      </c>
    </row>
    <row r="9064" spans="1:2">
      <c r="A9064" s="103">
        <v>41900</v>
      </c>
      <c r="B9064" s="102">
        <v>3.36</v>
      </c>
    </row>
    <row r="9065" spans="1:2">
      <c r="A9065" s="103">
        <v>41901</v>
      </c>
      <c r="B9065" s="102">
        <v>3.29</v>
      </c>
    </row>
    <row r="9066" spans="1:2">
      <c r="A9066" s="103">
        <v>41904</v>
      </c>
      <c r="B9066" s="102">
        <v>3.28</v>
      </c>
    </row>
    <row r="9067" spans="1:2">
      <c r="A9067" s="103">
        <v>41905</v>
      </c>
      <c r="B9067" s="102">
        <v>3.25</v>
      </c>
    </row>
    <row r="9068" spans="1:2">
      <c r="A9068" s="103">
        <v>41906</v>
      </c>
      <c r="B9068" s="102">
        <v>3.28</v>
      </c>
    </row>
    <row r="9069" spans="1:2">
      <c r="A9069" s="103">
        <v>41907</v>
      </c>
      <c r="B9069" s="102">
        <v>3.22</v>
      </c>
    </row>
    <row r="9070" spans="1:2">
      <c r="A9070" s="103">
        <v>41908</v>
      </c>
      <c r="B9070" s="102">
        <v>3.22</v>
      </c>
    </row>
    <row r="9071" spans="1:2">
      <c r="A9071" s="103">
        <v>41911</v>
      </c>
      <c r="B9071" s="102">
        <v>3.18</v>
      </c>
    </row>
    <row r="9072" spans="1:2">
      <c r="A9072" s="103">
        <v>41912</v>
      </c>
      <c r="B9072" s="102">
        <v>3.21</v>
      </c>
    </row>
    <row r="9073" spans="1:2">
      <c r="A9073" s="103">
        <v>41913</v>
      </c>
      <c r="B9073" s="102">
        <v>3.12</v>
      </c>
    </row>
    <row r="9074" spans="1:2">
      <c r="A9074" s="103">
        <v>41914</v>
      </c>
      <c r="B9074" s="102">
        <v>3.15</v>
      </c>
    </row>
    <row r="9075" spans="1:2">
      <c r="A9075" s="103">
        <v>41915</v>
      </c>
      <c r="B9075" s="102">
        <v>3.13</v>
      </c>
    </row>
    <row r="9076" spans="1:2">
      <c r="A9076" s="103">
        <v>41918</v>
      </c>
      <c r="B9076" s="102">
        <v>3.12</v>
      </c>
    </row>
    <row r="9077" spans="1:2">
      <c r="A9077" s="103">
        <v>41919</v>
      </c>
      <c r="B9077" s="102">
        <v>3.06</v>
      </c>
    </row>
    <row r="9078" spans="1:2">
      <c r="A9078" s="103">
        <v>41920</v>
      </c>
      <c r="B9078" s="102">
        <v>3.07</v>
      </c>
    </row>
    <row r="9079" spans="1:2">
      <c r="A9079" s="103">
        <v>41921</v>
      </c>
      <c r="B9079" s="102">
        <v>3.07</v>
      </c>
    </row>
    <row r="9080" spans="1:2">
      <c r="A9080" s="103">
        <v>41922</v>
      </c>
      <c r="B9080" s="102">
        <v>3.03</v>
      </c>
    </row>
    <row r="9081" spans="1:2">
      <c r="A9081" s="103">
        <v>41925</v>
      </c>
      <c r="B9081" s="102" t="e">
        <f>NA()</f>
        <v>#N/A</v>
      </c>
    </row>
    <row r="9082" spans="1:2">
      <c r="A9082" s="103">
        <v>41926</v>
      </c>
      <c r="B9082" s="102">
        <v>2.95</v>
      </c>
    </row>
    <row r="9083" spans="1:2">
      <c r="A9083" s="103">
        <v>41927</v>
      </c>
      <c r="B9083" s="102">
        <v>2.92</v>
      </c>
    </row>
    <row r="9084" spans="1:2">
      <c r="A9084" s="103">
        <v>41928</v>
      </c>
      <c r="B9084" s="102">
        <v>2.94</v>
      </c>
    </row>
    <row r="9085" spans="1:2">
      <c r="A9085" s="103">
        <v>41929</v>
      </c>
      <c r="B9085" s="102">
        <v>2.98</v>
      </c>
    </row>
    <row r="9086" spans="1:2">
      <c r="A9086" s="103">
        <v>41932</v>
      </c>
      <c r="B9086" s="102">
        <v>2.96</v>
      </c>
    </row>
    <row r="9087" spans="1:2">
      <c r="A9087" s="103">
        <v>41933</v>
      </c>
      <c r="B9087" s="102">
        <v>3</v>
      </c>
    </row>
    <row r="9088" spans="1:2">
      <c r="A9088" s="103">
        <v>41934</v>
      </c>
      <c r="B9088" s="102">
        <v>3.01</v>
      </c>
    </row>
    <row r="9089" spans="1:2">
      <c r="A9089" s="103">
        <v>41935</v>
      </c>
      <c r="B9089" s="102">
        <v>3.05</v>
      </c>
    </row>
    <row r="9090" spans="1:2">
      <c r="A9090" s="103">
        <v>41936</v>
      </c>
      <c r="B9090" s="102">
        <v>3.05</v>
      </c>
    </row>
    <row r="9091" spans="1:2">
      <c r="A9091" s="103">
        <v>41939</v>
      </c>
      <c r="B9091" s="102">
        <v>3.04</v>
      </c>
    </row>
    <row r="9092" spans="1:2">
      <c r="A9092" s="103">
        <v>41940</v>
      </c>
      <c r="B9092" s="102">
        <v>3.06</v>
      </c>
    </row>
    <row r="9093" spans="1:2">
      <c r="A9093" s="103">
        <v>41941</v>
      </c>
      <c r="B9093" s="102">
        <v>3.06</v>
      </c>
    </row>
    <row r="9094" spans="1:2">
      <c r="A9094" s="103">
        <v>41942</v>
      </c>
      <c r="B9094" s="102">
        <v>3.04</v>
      </c>
    </row>
    <row r="9095" spans="1:2">
      <c r="A9095" s="103">
        <v>41943</v>
      </c>
      <c r="B9095" s="102">
        <v>3.07</v>
      </c>
    </row>
    <row r="9096" spans="1:2">
      <c r="A9096" s="103">
        <v>41946</v>
      </c>
      <c r="B9096" s="102">
        <v>3.07</v>
      </c>
    </row>
    <row r="9097" spans="1:2">
      <c r="A9097" s="103">
        <v>41947</v>
      </c>
      <c r="B9097" s="102">
        <v>3.05</v>
      </c>
    </row>
    <row r="9098" spans="1:2">
      <c r="A9098" s="103">
        <v>41948</v>
      </c>
      <c r="B9098" s="102">
        <v>3.06</v>
      </c>
    </row>
    <row r="9099" spans="1:2">
      <c r="A9099" s="103">
        <v>41949</v>
      </c>
      <c r="B9099" s="102">
        <v>3.09</v>
      </c>
    </row>
    <row r="9100" spans="1:2">
      <c r="A9100" s="103">
        <v>41950</v>
      </c>
      <c r="B9100" s="102">
        <v>3.04</v>
      </c>
    </row>
    <row r="9101" spans="1:2">
      <c r="A9101" s="103">
        <v>41953</v>
      </c>
      <c r="B9101" s="102">
        <v>3.09</v>
      </c>
    </row>
    <row r="9102" spans="1:2">
      <c r="A9102" s="103">
        <v>41954</v>
      </c>
      <c r="B9102" s="102" t="e">
        <f>NA()</f>
        <v>#N/A</v>
      </c>
    </row>
    <row r="9103" spans="1:2">
      <c r="A9103" s="103">
        <v>41955</v>
      </c>
      <c r="B9103" s="102">
        <v>3.09</v>
      </c>
    </row>
    <row r="9104" spans="1:2">
      <c r="A9104" s="103">
        <v>41956</v>
      </c>
      <c r="B9104" s="102">
        <v>3.08</v>
      </c>
    </row>
    <row r="9105" spans="1:2">
      <c r="A9105" s="103">
        <v>41957</v>
      </c>
      <c r="B9105" s="102">
        <v>3.04</v>
      </c>
    </row>
    <row r="9106" spans="1:2">
      <c r="A9106" s="103">
        <v>41960</v>
      </c>
      <c r="B9106" s="102">
        <v>3.06</v>
      </c>
    </row>
    <row r="9107" spans="1:2">
      <c r="A9107" s="103">
        <v>41961</v>
      </c>
      <c r="B9107" s="102">
        <v>3.05</v>
      </c>
    </row>
    <row r="9108" spans="1:2">
      <c r="A9108" s="103">
        <v>41962</v>
      </c>
      <c r="B9108" s="102">
        <v>3.08</v>
      </c>
    </row>
    <row r="9109" spans="1:2">
      <c r="A9109" s="103">
        <v>41963</v>
      </c>
      <c r="B9109" s="102">
        <v>3.05</v>
      </c>
    </row>
    <row r="9110" spans="1:2">
      <c r="A9110" s="103">
        <v>41964</v>
      </c>
      <c r="B9110" s="102">
        <v>3.02</v>
      </c>
    </row>
    <row r="9111" spans="1:2">
      <c r="A9111" s="103">
        <v>41967</v>
      </c>
      <c r="B9111" s="102">
        <v>3.01</v>
      </c>
    </row>
    <row r="9112" spans="1:2">
      <c r="A9112" s="103">
        <v>41968</v>
      </c>
      <c r="B9112" s="102">
        <v>2.97</v>
      </c>
    </row>
    <row r="9113" spans="1:2">
      <c r="A9113" s="103">
        <v>41969</v>
      </c>
      <c r="B9113" s="102">
        <v>2.95</v>
      </c>
    </row>
    <row r="9114" spans="1:2">
      <c r="A9114" s="103">
        <v>41970</v>
      </c>
      <c r="B9114" s="102" t="e">
        <f>NA()</f>
        <v>#N/A</v>
      </c>
    </row>
    <row r="9115" spans="1:2">
      <c r="A9115" s="103">
        <v>41971</v>
      </c>
      <c r="B9115" s="102">
        <v>2.89</v>
      </c>
    </row>
    <row r="9116" spans="1:2">
      <c r="A9116" s="103">
        <v>41974</v>
      </c>
      <c r="B9116" s="102">
        <v>2.95</v>
      </c>
    </row>
    <row r="9117" spans="1:2">
      <c r="A9117" s="103">
        <v>41975</v>
      </c>
      <c r="B9117" s="102">
        <v>3</v>
      </c>
    </row>
    <row r="9118" spans="1:2">
      <c r="A9118" s="103">
        <v>41976</v>
      </c>
      <c r="B9118" s="102">
        <v>2.99</v>
      </c>
    </row>
    <row r="9119" spans="1:2">
      <c r="A9119" s="103">
        <v>41977</v>
      </c>
      <c r="B9119" s="102">
        <v>2.94</v>
      </c>
    </row>
    <row r="9120" spans="1:2">
      <c r="A9120" s="103">
        <v>41978</v>
      </c>
      <c r="B9120" s="102">
        <v>2.97</v>
      </c>
    </row>
    <row r="9121" spans="1:2">
      <c r="A9121" s="103">
        <v>41981</v>
      </c>
      <c r="B9121" s="102">
        <v>2.9</v>
      </c>
    </row>
    <row r="9122" spans="1:2">
      <c r="A9122" s="103">
        <v>41982</v>
      </c>
      <c r="B9122" s="102">
        <v>2.87</v>
      </c>
    </row>
    <row r="9123" spans="1:2">
      <c r="A9123" s="103">
        <v>41983</v>
      </c>
      <c r="B9123" s="102">
        <v>2.83</v>
      </c>
    </row>
    <row r="9124" spans="1:2">
      <c r="A9124" s="103">
        <v>41984</v>
      </c>
      <c r="B9124" s="102">
        <v>2.84</v>
      </c>
    </row>
    <row r="9125" spans="1:2">
      <c r="A9125" s="103">
        <v>41985</v>
      </c>
      <c r="B9125" s="102">
        <v>2.75</v>
      </c>
    </row>
    <row r="9126" spans="1:2">
      <c r="A9126" s="103">
        <v>41988</v>
      </c>
      <c r="B9126" s="102">
        <v>2.74</v>
      </c>
    </row>
    <row r="9127" spans="1:2">
      <c r="A9127" s="103">
        <v>41989</v>
      </c>
      <c r="B9127" s="102">
        <v>2.69</v>
      </c>
    </row>
    <row r="9128" spans="1:2">
      <c r="A9128" s="103">
        <v>41990</v>
      </c>
      <c r="B9128" s="102">
        <v>2.74</v>
      </c>
    </row>
    <row r="9129" spans="1:2">
      <c r="A9129" s="103">
        <v>41991</v>
      </c>
      <c r="B9129" s="102">
        <v>2.82</v>
      </c>
    </row>
    <row r="9130" spans="1:2">
      <c r="A9130" s="103">
        <v>41992</v>
      </c>
      <c r="B9130" s="102">
        <v>2.77</v>
      </c>
    </row>
    <row r="9131" spans="1:2">
      <c r="A9131" s="103">
        <v>41995</v>
      </c>
      <c r="B9131" s="102">
        <v>2.75</v>
      </c>
    </row>
    <row r="9132" spans="1:2">
      <c r="A9132" s="103">
        <v>41996</v>
      </c>
      <c r="B9132" s="104">
        <v>2.85</v>
      </c>
    </row>
    <row r="9133" spans="1:2">
      <c r="A9133" s="103">
        <v>41997</v>
      </c>
      <c r="B9133" s="104">
        <v>2.83</v>
      </c>
    </row>
    <row r="9134" spans="1:2">
      <c r="A9134" s="103">
        <v>41998</v>
      </c>
      <c r="B9134" s="104" t="e">
        <f>NA()</f>
        <v>#N/A</v>
      </c>
    </row>
    <row r="9135" spans="1:2">
      <c r="A9135" s="103">
        <v>41999</v>
      </c>
      <c r="B9135" s="104">
        <v>2.81</v>
      </c>
    </row>
    <row r="9136" spans="1:2">
      <c r="A9136" s="103">
        <v>42002</v>
      </c>
      <c r="B9136" s="104">
        <v>2.78</v>
      </c>
    </row>
    <row r="9137" spans="1:2">
      <c r="A9137" s="103">
        <v>42003</v>
      </c>
      <c r="B9137" s="104">
        <v>2.76</v>
      </c>
    </row>
    <row r="9138" spans="1:2">
      <c r="A9138" s="103">
        <v>42004</v>
      </c>
      <c r="B9138" s="104">
        <v>2.75</v>
      </c>
    </row>
    <row r="9139" spans="1:2">
      <c r="A9139" s="103">
        <v>42005</v>
      </c>
      <c r="B9139" s="104" t="e">
        <f>NA()</f>
        <v>#N/A</v>
      </c>
    </row>
    <row r="9140" spans="1:2">
      <c r="A9140" s="103">
        <v>42006</v>
      </c>
      <c r="B9140" s="104">
        <v>2.69</v>
      </c>
    </row>
    <row r="9141" spans="1:2">
      <c r="A9141" s="103">
        <v>42009</v>
      </c>
      <c r="B9141" s="104">
        <v>2.6</v>
      </c>
    </row>
    <row r="9142" spans="1:2">
      <c r="A9142" s="103">
        <v>42010</v>
      </c>
      <c r="B9142" s="104">
        <v>2.52</v>
      </c>
    </row>
    <row r="9143" spans="1:2">
      <c r="A9143" s="103">
        <v>42011</v>
      </c>
      <c r="B9143" s="104">
        <v>2.52</v>
      </c>
    </row>
    <row r="9144" spans="1:2">
      <c r="A9144" s="103">
        <v>42012</v>
      </c>
      <c r="B9144" s="104">
        <v>2.59</v>
      </c>
    </row>
    <row r="9145" spans="1:2">
      <c r="A9145" s="103">
        <v>42013</v>
      </c>
      <c r="B9145" s="104">
        <v>2.5499999999999998</v>
      </c>
    </row>
    <row r="9146" spans="1:2">
      <c r="A9146" s="103">
        <v>42016</v>
      </c>
      <c r="B9146" s="104">
        <v>2.4900000000000002</v>
      </c>
    </row>
    <row r="9147" spans="1:2">
      <c r="A9147" s="103">
        <v>42017</v>
      </c>
      <c r="B9147" s="104">
        <v>2.4900000000000002</v>
      </c>
    </row>
    <row r="9148" spans="1:2">
      <c r="A9148" s="103">
        <v>42018</v>
      </c>
      <c r="B9148" s="104">
        <v>2.4700000000000002</v>
      </c>
    </row>
    <row r="9149" spans="1:2">
      <c r="A9149" s="103">
        <v>42019</v>
      </c>
      <c r="B9149" s="104">
        <v>2.4</v>
      </c>
    </row>
    <row r="9150" spans="1:2">
      <c r="A9150" s="103">
        <v>42020</v>
      </c>
      <c r="B9150" s="104">
        <v>2.44</v>
      </c>
    </row>
    <row r="9151" spans="1:2">
      <c r="A9151" s="103">
        <v>42023</v>
      </c>
      <c r="B9151" s="104" t="e">
        <f>NA()</f>
        <v>#N/A</v>
      </c>
    </row>
    <row r="9152" spans="1:2">
      <c r="A9152" s="103">
        <v>42024</v>
      </c>
      <c r="B9152" s="104">
        <v>2.39</v>
      </c>
    </row>
    <row r="9153" spans="1:2">
      <c r="A9153" s="103">
        <v>42025</v>
      </c>
      <c r="B9153" s="104">
        <v>2.44</v>
      </c>
    </row>
    <row r="9154" spans="1:2">
      <c r="A9154" s="103">
        <v>42026</v>
      </c>
      <c r="B9154" s="104">
        <v>2.46</v>
      </c>
    </row>
    <row r="9155" spans="1:2">
      <c r="A9155" s="103">
        <v>42027</v>
      </c>
      <c r="B9155" s="104">
        <v>2.38</v>
      </c>
    </row>
    <row r="9156" spans="1:2">
      <c r="A9156" s="103">
        <v>42030</v>
      </c>
      <c r="B9156" s="104">
        <v>2.4</v>
      </c>
    </row>
    <row r="9157" spans="1:2">
      <c r="A9157" s="103">
        <v>42031</v>
      </c>
      <c r="B9157" s="104">
        <v>2.4</v>
      </c>
    </row>
    <row r="9158" spans="1:2">
      <c r="A9158" s="103">
        <v>42032</v>
      </c>
      <c r="B9158" s="104">
        <v>2.29</v>
      </c>
    </row>
    <row r="9159" spans="1:2">
      <c r="A9159" s="103">
        <v>42033</v>
      </c>
      <c r="B9159" s="104">
        <v>2.33</v>
      </c>
    </row>
    <row r="9160" spans="1:2">
      <c r="A9160" s="103">
        <v>42034</v>
      </c>
      <c r="B9160" s="104">
        <v>2.25</v>
      </c>
    </row>
    <row r="9161" spans="1:2">
      <c r="A9161" s="103">
        <v>42037</v>
      </c>
      <c r="B9161" s="104">
        <v>2.25</v>
      </c>
    </row>
    <row r="9162" spans="1:2">
      <c r="A9162" s="103">
        <v>42038</v>
      </c>
      <c r="B9162" s="104">
        <v>2.37</v>
      </c>
    </row>
    <row r="9163" spans="1:2">
      <c r="A9163" s="103">
        <v>42039</v>
      </c>
      <c r="B9163" s="104">
        <v>2.39</v>
      </c>
    </row>
    <row r="9164" spans="1:2">
      <c r="A9164" s="103">
        <v>42040</v>
      </c>
      <c r="B9164" s="104">
        <v>2.42</v>
      </c>
    </row>
    <row r="9165" spans="1:2">
      <c r="A9165" s="103">
        <v>42041</v>
      </c>
      <c r="B9165" s="104">
        <v>2.5099999999999998</v>
      </c>
    </row>
    <row r="9166" spans="1:2">
      <c r="A9166" s="103">
        <v>42044</v>
      </c>
      <c r="B9166" s="104">
        <v>2.52</v>
      </c>
    </row>
    <row r="9167" spans="1:2">
      <c r="A9167" s="103">
        <v>42045</v>
      </c>
      <c r="B9167" s="104">
        <v>2.58</v>
      </c>
    </row>
    <row r="9168" spans="1:2">
      <c r="A9168" s="103">
        <v>42046</v>
      </c>
      <c r="B9168" s="104">
        <v>2.57</v>
      </c>
    </row>
    <row r="9169" spans="1:2">
      <c r="A9169" s="103">
        <v>42047</v>
      </c>
      <c r="B9169" s="104">
        <v>2.58</v>
      </c>
    </row>
    <row r="9170" spans="1:2">
      <c r="A9170" s="103">
        <v>42048</v>
      </c>
      <c r="B9170" s="104">
        <v>2.63</v>
      </c>
    </row>
    <row r="9171" spans="1:2">
      <c r="A9171" s="103">
        <v>42051</v>
      </c>
      <c r="B9171" s="104" t="e">
        <f>NA()</f>
        <v>#N/A</v>
      </c>
    </row>
    <row r="9172" spans="1:2">
      <c r="A9172" s="103">
        <v>42052</v>
      </c>
      <c r="B9172" s="104">
        <v>2.73</v>
      </c>
    </row>
    <row r="9173" spans="1:2">
      <c r="A9173" s="103">
        <v>42053</v>
      </c>
      <c r="B9173" s="104">
        <v>2.7</v>
      </c>
    </row>
    <row r="9174" spans="1:2">
      <c r="A9174" s="103">
        <v>42054</v>
      </c>
      <c r="B9174" s="104">
        <v>2.73</v>
      </c>
    </row>
    <row r="9175" spans="1:2">
      <c r="A9175" s="103">
        <v>42055</v>
      </c>
      <c r="B9175" s="104">
        <v>2.73</v>
      </c>
    </row>
    <row r="9176" spans="1:2">
      <c r="A9176" s="103">
        <v>42058</v>
      </c>
      <c r="B9176" s="104">
        <v>2.66</v>
      </c>
    </row>
    <row r="9177" spans="1:2">
      <c r="A9177" s="103">
        <v>42059</v>
      </c>
      <c r="B9177" s="104">
        <v>2.6</v>
      </c>
    </row>
    <row r="9178" spans="1:2">
      <c r="A9178" s="103">
        <v>42060</v>
      </c>
      <c r="B9178" s="104">
        <v>2.56</v>
      </c>
    </row>
    <row r="9179" spans="1:2">
      <c r="A9179" s="103">
        <v>42061</v>
      </c>
      <c r="B9179" s="104">
        <v>2.63</v>
      </c>
    </row>
    <row r="9180" spans="1:2">
      <c r="A9180" s="103">
        <v>42062</v>
      </c>
      <c r="B9180" s="104">
        <v>2.6</v>
      </c>
    </row>
    <row r="9181" spans="1:2">
      <c r="A9181" s="103">
        <v>42065</v>
      </c>
      <c r="B9181" s="104">
        <v>2.68</v>
      </c>
    </row>
    <row r="9182" spans="1:2">
      <c r="A9182" s="103">
        <v>42066</v>
      </c>
      <c r="B9182" s="104">
        <v>2.71</v>
      </c>
    </row>
    <row r="9183" spans="1:2">
      <c r="A9183" s="103">
        <v>42067</v>
      </c>
      <c r="B9183" s="104">
        <v>2.72</v>
      </c>
    </row>
    <row r="9184" spans="1:2">
      <c r="A9184" s="103">
        <v>42068</v>
      </c>
      <c r="B9184" s="104">
        <v>2.71</v>
      </c>
    </row>
    <row r="9185" spans="1:2">
      <c r="A9185" s="103">
        <v>42069</v>
      </c>
      <c r="B9185" s="104">
        <v>2.83</v>
      </c>
    </row>
    <row r="9186" spans="1:2">
      <c r="A9186" s="103">
        <v>42072</v>
      </c>
      <c r="B9186" s="104">
        <v>2.8</v>
      </c>
    </row>
    <row r="9187" spans="1:2">
      <c r="A9187" s="103">
        <v>42073</v>
      </c>
      <c r="B9187" s="104">
        <v>2.73</v>
      </c>
    </row>
    <row r="9188" spans="1:2">
      <c r="A9188" s="103">
        <v>42074</v>
      </c>
      <c r="B9188" s="104">
        <v>2.69</v>
      </c>
    </row>
    <row r="9189" spans="1:2">
      <c r="A9189" s="103">
        <v>42075</v>
      </c>
      <c r="B9189" s="104">
        <v>2.69</v>
      </c>
    </row>
    <row r="9190" spans="1:2">
      <c r="A9190" s="103">
        <v>42076</v>
      </c>
      <c r="B9190" s="104">
        <v>2.7</v>
      </c>
    </row>
    <row r="9191" spans="1:2">
      <c r="A9191" s="103">
        <v>42079</v>
      </c>
      <c r="B9191" s="104">
        <v>2.67</v>
      </c>
    </row>
    <row r="9192" spans="1:2">
      <c r="A9192" s="103">
        <v>42080</v>
      </c>
      <c r="B9192" s="104">
        <v>2.61</v>
      </c>
    </row>
    <row r="9193" spans="1:2">
      <c r="A9193" s="103">
        <v>42081</v>
      </c>
      <c r="B9193" s="104">
        <v>2.5099999999999998</v>
      </c>
    </row>
    <row r="9194" spans="1:2">
      <c r="A9194" s="103">
        <v>42082</v>
      </c>
      <c r="B9194" s="104">
        <v>2.54</v>
      </c>
    </row>
    <row r="9195" spans="1:2">
      <c r="A9195" s="103">
        <v>42083</v>
      </c>
      <c r="B9195" s="104">
        <v>2.5</v>
      </c>
    </row>
    <row r="9196" spans="1:2">
      <c r="A9196" s="103">
        <v>42086</v>
      </c>
      <c r="B9196" s="104">
        <v>2.5099999999999998</v>
      </c>
    </row>
    <row r="9197" spans="1:2">
      <c r="A9197" s="103">
        <v>42087</v>
      </c>
      <c r="B9197" s="104">
        <v>2.46</v>
      </c>
    </row>
    <row r="9198" spans="1:2">
      <c r="A9198" s="103">
        <v>42088</v>
      </c>
      <c r="B9198" s="104">
        <v>2.5</v>
      </c>
    </row>
    <row r="9199" spans="1:2">
      <c r="A9199" s="103">
        <v>42089</v>
      </c>
      <c r="B9199" s="104">
        <v>2.6</v>
      </c>
    </row>
    <row r="9200" spans="1:2">
      <c r="A9200" s="103">
        <v>42090</v>
      </c>
      <c r="B9200" s="104">
        <v>2.5299999999999998</v>
      </c>
    </row>
    <row r="9201" spans="1:2">
      <c r="A9201" s="103">
        <v>42093</v>
      </c>
      <c r="B9201" s="104">
        <v>2.5499999999999998</v>
      </c>
    </row>
    <row r="9202" spans="1:2">
      <c r="A9202" s="103">
        <v>42094</v>
      </c>
      <c r="B9202" s="104">
        <v>2.54</v>
      </c>
    </row>
    <row r="9203" spans="1:2">
      <c r="A9203" s="103">
        <v>42095</v>
      </c>
      <c r="B9203" s="104">
        <v>2.4700000000000002</v>
      </c>
    </row>
    <row r="9204" spans="1:2">
      <c r="A9204" s="103">
        <v>42096</v>
      </c>
      <c r="B9204" s="104">
        <v>2.5299999999999998</v>
      </c>
    </row>
    <row r="9205" spans="1:2">
      <c r="A9205" s="103">
        <v>42097</v>
      </c>
      <c r="B9205" s="104">
        <v>2.4900000000000002</v>
      </c>
    </row>
    <row r="9206" spans="1:2">
      <c r="A9206" s="103">
        <v>42100</v>
      </c>
      <c r="B9206" s="104">
        <v>2.57</v>
      </c>
    </row>
    <row r="9207" spans="1:2">
      <c r="A9207" s="103">
        <v>42101</v>
      </c>
      <c r="B9207" s="104">
        <v>2.52</v>
      </c>
    </row>
    <row r="9208" spans="1:2">
      <c r="A9208" s="103">
        <v>42102</v>
      </c>
      <c r="B9208" s="104">
        <v>2.5299999999999998</v>
      </c>
    </row>
    <row r="9209" spans="1:2">
      <c r="A9209" s="103">
        <v>42103</v>
      </c>
      <c r="B9209" s="104">
        <v>2.61</v>
      </c>
    </row>
    <row r="9210" spans="1:2">
      <c r="A9210" s="103">
        <v>42104</v>
      </c>
      <c r="B9210" s="104">
        <v>2.58</v>
      </c>
    </row>
    <row r="9211" spans="1:2">
      <c r="A9211" s="103">
        <v>42107</v>
      </c>
      <c r="B9211" s="104">
        <v>2.58</v>
      </c>
    </row>
    <row r="9212" spans="1:2">
      <c r="A9212" s="103">
        <v>42108</v>
      </c>
      <c r="B9212" s="104">
        <v>2.54</v>
      </c>
    </row>
    <row r="9213" spans="1:2">
      <c r="A9213" s="103">
        <v>42109</v>
      </c>
      <c r="B9213" s="104">
        <v>2.5499999999999998</v>
      </c>
    </row>
    <row r="9214" spans="1:2">
      <c r="A9214" s="103">
        <v>42110</v>
      </c>
      <c r="B9214" s="104">
        <v>2.56</v>
      </c>
    </row>
    <row r="9215" spans="1:2">
      <c r="A9215" s="103">
        <v>42111</v>
      </c>
      <c r="B9215" s="104">
        <v>2.5099999999999998</v>
      </c>
    </row>
    <row r="9216" spans="1:2">
      <c r="A9216" s="103">
        <v>42114</v>
      </c>
      <c r="B9216" s="104">
        <v>2.56</v>
      </c>
    </row>
    <row r="9217" spans="1:2">
      <c r="A9217" s="103">
        <v>42115</v>
      </c>
      <c r="B9217" s="104">
        <v>2.58</v>
      </c>
    </row>
    <row r="9218" spans="1:2">
      <c r="A9218" s="103">
        <v>42116</v>
      </c>
      <c r="B9218" s="104">
        <v>2.66</v>
      </c>
    </row>
    <row r="9219" spans="1:2">
      <c r="A9219" s="103">
        <v>42117</v>
      </c>
      <c r="B9219" s="104">
        <v>2.63</v>
      </c>
    </row>
    <row r="9220" spans="1:2">
      <c r="A9220" s="103">
        <v>42118</v>
      </c>
      <c r="B9220" s="104">
        <v>2.62</v>
      </c>
    </row>
    <row r="9221" spans="1:2">
      <c r="A9221" s="103">
        <v>42121</v>
      </c>
      <c r="B9221" s="104">
        <v>2.61</v>
      </c>
    </row>
    <row r="9222" spans="1:2">
      <c r="A9222" s="103">
        <v>42122</v>
      </c>
      <c r="B9222" s="104">
        <v>2.68</v>
      </c>
    </row>
    <row r="9223" spans="1:2">
      <c r="A9223" s="103">
        <v>42123</v>
      </c>
      <c r="B9223" s="104">
        <v>2.76</v>
      </c>
    </row>
    <row r="9224" spans="1:2">
      <c r="A9224" s="103">
        <v>42124</v>
      </c>
      <c r="B9224" s="104">
        <v>2.75</v>
      </c>
    </row>
    <row r="9225" spans="1:2">
      <c r="A9225" s="103">
        <v>42125</v>
      </c>
      <c r="B9225" s="104">
        <v>2.82</v>
      </c>
    </row>
    <row r="9226" spans="1:2">
      <c r="A9226" s="103">
        <v>42128</v>
      </c>
      <c r="B9226" s="104">
        <v>2.88</v>
      </c>
    </row>
    <row r="9227" spans="1:2">
      <c r="A9227" s="103">
        <v>42129</v>
      </c>
      <c r="B9227" s="104">
        <v>2.9</v>
      </c>
    </row>
    <row r="9228" spans="1:2">
      <c r="A9228" s="103">
        <v>42130</v>
      </c>
      <c r="B9228" s="104">
        <v>2.98</v>
      </c>
    </row>
    <row r="9229" spans="1:2">
      <c r="A9229" s="103">
        <v>42131</v>
      </c>
      <c r="B9229" s="104">
        <v>2.9</v>
      </c>
    </row>
    <row r="9230" spans="1:2">
      <c r="A9230" s="103">
        <v>42132</v>
      </c>
      <c r="B9230" s="104">
        <v>2.9</v>
      </c>
    </row>
    <row r="9231" spans="1:2">
      <c r="A9231" s="103">
        <v>42135</v>
      </c>
      <c r="B9231" s="104">
        <v>3.03</v>
      </c>
    </row>
    <row r="9232" spans="1:2">
      <c r="A9232" s="103">
        <v>42136</v>
      </c>
      <c r="B9232" s="104">
        <v>3.02</v>
      </c>
    </row>
    <row r="9233" spans="1:2">
      <c r="A9233" s="103">
        <v>42137</v>
      </c>
      <c r="B9233" s="104">
        <v>3.07</v>
      </c>
    </row>
    <row r="9234" spans="1:2">
      <c r="A9234" s="103">
        <v>42138</v>
      </c>
      <c r="B9234" s="104">
        <v>3.03</v>
      </c>
    </row>
    <row r="9235" spans="1:2">
      <c r="A9235" s="103">
        <v>42139</v>
      </c>
      <c r="B9235" s="104">
        <v>2.93</v>
      </c>
    </row>
    <row r="9236" spans="1:2">
      <c r="A9236" s="103">
        <v>42142</v>
      </c>
      <c r="B9236" s="104">
        <v>3.02</v>
      </c>
    </row>
    <row r="9237" spans="1:2">
      <c r="A9237" s="103">
        <v>42143</v>
      </c>
      <c r="B9237" s="104">
        <v>3.05</v>
      </c>
    </row>
    <row r="9238" spans="1:2">
      <c r="A9238" s="103">
        <v>42144</v>
      </c>
      <c r="B9238" s="104">
        <v>3.06</v>
      </c>
    </row>
    <row r="9239" spans="1:2">
      <c r="A9239" s="103">
        <v>42145</v>
      </c>
      <c r="B9239" s="104">
        <v>2.98</v>
      </c>
    </row>
    <row r="9240" spans="1:2">
      <c r="A9240" s="103">
        <v>42146</v>
      </c>
      <c r="B9240" s="104">
        <v>2.99</v>
      </c>
    </row>
    <row r="9241" spans="1:2">
      <c r="A9241" s="103">
        <v>42149</v>
      </c>
      <c r="B9241" s="104" t="e">
        <f>NA()</f>
        <v>#N/A</v>
      </c>
    </row>
    <row r="9242" spans="1:2">
      <c r="A9242" s="103">
        <v>42150</v>
      </c>
      <c r="B9242" s="104">
        <v>2.89</v>
      </c>
    </row>
    <row r="9243" spans="1:2">
      <c r="A9243" s="103">
        <v>42151</v>
      </c>
      <c r="B9243" s="104">
        <v>2.88</v>
      </c>
    </row>
    <row r="9244" spans="1:2">
      <c r="A9244" s="103">
        <v>42152</v>
      </c>
      <c r="B9244" s="104">
        <v>2.89</v>
      </c>
    </row>
    <row r="9245" spans="1:2">
      <c r="A9245" s="103">
        <v>42153</v>
      </c>
      <c r="B9245" s="104">
        <v>2.88</v>
      </c>
    </row>
    <row r="9246" spans="1:2">
      <c r="A9246" s="103">
        <v>42156</v>
      </c>
      <c r="B9246" s="104">
        <v>2.94</v>
      </c>
    </row>
    <row r="9247" spans="1:2">
      <c r="A9247" s="103">
        <v>42157</v>
      </c>
      <c r="B9247" s="104">
        <v>3.02</v>
      </c>
    </row>
    <row r="9248" spans="1:2">
      <c r="A9248" s="103">
        <v>42158</v>
      </c>
      <c r="B9248" s="104">
        <v>3.11</v>
      </c>
    </row>
    <row r="9249" spans="1:2">
      <c r="A9249" s="103">
        <v>42159</v>
      </c>
      <c r="B9249" s="104">
        <v>3.03</v>
      </c>
    </row>
    <row r="9250" spans="1:2">
      <c r="A9250" s="103">
        <v>42160</v>
      </c>
      <c r="B9250" s="104">
        <v>3.11</v>
      </c>
    </row>
    <row r="9251" spans="1:2">
      <c r="A9251" s="103">
        <v>42163</v>
      </c>
      <c r="B9251" s="104">
        <v>3.11</v>
      </c>
    </row>
    <row r="9252" spans="1:2">
      <c r="A9252" s="103">
        <v>42164</v>
      </c>
      <c r="B9252" s="104">
        <v>3.15</v>
      </c>
    </row>
    <row r="9253" spans="1:2">
      <c r="A9253" s="103">
        <v>42165</v>
      </c>
      <c r="B9253" s="104">
        <v>3.22</v>
      </c>
    </row>
    <row r="9254" spans="1:2">
      <c r="A9254" s="103">
        <v>42166</v>
      </c>
      <c r="B9254" s="104">
        <v>3.11</v>
      </c>
    </row>
    <row r="9255" spans="1:2">
      <c r="A9255" s="103">
        <v>42167</v>
      </c>
      <c r="B9255" s="104">
        <v>3.1</v>
      </c>
    </row>
    <row r="9256" spans="1:2">
      <c r="A9256" s="103">
        <v>42170</v>
      </c>
      <c r="B9256" s="104">
        <v>3.09</v>
      </c>
    </row>
    <row r="9257" spans="1:2">
      <c r="A9257" s="103">
        <v>42171</v>
      </c>
      <c r="B9257" s="104">
        <v>3.06</v>
      </c>
    </row>
    <row r="9258" spans="1:2">
      <c r="A9258" s="103">
        <v>42172</v>
      </c>
      <c r="B9258" s="104">
        <v>3.09</v>
      </c>
    </row>
    <row r="9259" spans="1:2">
      <c r="A9259" s="103">
        <v>42173</v>
      </c>
      <c r="B9259" s="104">
        <v>3.14</v>
      </c>
    </row>
    <row r="9260" spans="1:2">
      <c r="A9260" s="103">
        <v>42174</v>
      </c>
      <c r="B9260" s="104">
        <v>3.05</v>
      </c>
    </row>
    <row r="9261" spans="1:2">
      <c r="A9261" s="103">
        <v>42177</v>
      </c>
      <c r="B9261" s="104">
        <v>3.16</v>
      </c>
    </row>
    <row r="9262" spans="1:2">
      <c r="A9262" s="103">
        <v>42178</v>
      </c>
      <c r="B9262" s="104">
        <v>3.2</v>
      </c>
    </row>
    <row r="9263" spans="1:2">
      <c r="A9263" s="103">
        <v>42179</v>
      </c>
      <c r="B9263" s="104">
        <v>3.16</v>
      </c>
    </row>
    <row r="9264" spans="1:2">
      <c r="A9264" s="103">
        <v>42180</v>
      </c>
      <c r="B9264" s="104">
        <v>3.16</v>
      </c>
    </row>
    <row r="9265" spans="1:2">
      <c r="A9265" s="103">
        <v>42181</v>
      </c>
      <c r="B9265" s="104">
        <v>3.25</v>
      </c>
    </row>
    <row r="9266" spans="1:2">
      <c r="A9266" s="103">
        <v>42184</v>
      </c>
      <c r="B9266" s="104">
        <v>3.09</v>
      </c>
    </row>
    <row r="9267" spans="1:2">
      <c r="A9267" s="103">
        <v>42185</v>
      </c>
      <c r="B9267" s="104">
        <v>3.11</v>
      </c>
    </row>
    <row r="9268" spans="1:2">
      <c r="A9268" s="103">
        <v>42186</v>
      </c>
      <c r="B9268" s="104">
        <v>3.2</v>
      </c>
    </row>
    <row r="9269" spans="1:2">
      <c r="A9269" s="103">
        <v>42187</v>
      </c>
      <c r="B9269" s="104">
        <v>3.19</v>
      </c>
    </row>
    <row r="9270" spans="1:2">
      <c r="A9270" s="103">
        <v>42188</v>
      </c>
      <c r="B9270" s="104" t="e">
        <f>NA()</f>
        <v>#N/A</v>
      </c>
    </row>
    <row r="9271" spans="1:2">
      <c r="A9271" s="103">
        <v>42191</v>
      </c>
      <c r="B9271" s="104">
        <v>3.08</v>
      </c>
    </row>
    <row r="9272" spans="1:2">
      <c r="A9272" s="103">
        <v>42192</v>
      </c>
      <c r="B9272" s="104">
        <v>3.04</v>
      </c>
    </row>
    <row r="9273" spans="1:2">
      <c r="A9273" s="103">
        <v>42193</v>
      </c>
      <c r="B9273" s="104">
        <v>2.99</v>
      </c>
    </row>
    <row r="9274" spans="1:2">
      <c r="A9274" s="103">
        <v>42194</v>
      </c>
      <c r="B9274" s="104">
        <v>3.11</v>
      </c>
    </row>
    <row r="9275" spans="1:2">
      <c r="A9275" s="103">
        <v>42195</v>
      </c>
      <c r="B9275" s="104">
        <v>3.2</v>
      </c>
    </row>
    <row r="9276" spans="1:2">
      <c r="A9276" s="103">
        <v>42198</v>
      </c>
      <c r="B9276" s="104">
        <v>3.21</v>
      </c>
    </row>
    <row r="9277" spans="1:2">
      <c r="A9277" s="103">
        <v>42199</v>
      </c>
      <c r="B9277" s="104">
        <v>3.2</v>
      </c>
    </row>
    <row r="9278" spans="1:2">
      <c r="A9278" s="103">
        <v>42200</v>
      </c>
      <c r="B9278" s="104">
        <v>3.13</v>
      </c>
    </row>
    <row r="9279" spans="1:2">
      <c r="A9279" s="103">
        <v>42201</v>
      </c>
      <c r="B9279" s="104">
        <v>3.11</v>
      </c>
    </row>
    <row r="9280" spans="1:2">
      <c r="A9280" s="103">
        <v>42202</v>
      </c>
      <c r="B9280" s="104">
        <v>3.08</v>
      </c>
    </row>
    <row r="9281" spans="1:2">
      <c r="A9281" s="103">
        <v>42205</v>
      </c>
      <c r="B9281" s="104">
        <v>3.1</v>
      </c>
    </row>
    <row r="9282" spans="1:2">
      <c r="A9282" s="103">
        <v>42206</v>
      </c>
      <c r="B9282" s="104">
        <v>3.08</v>
      </c>
    </row>
    <row r="9283" spans="1:2">
      <c r="A9283" s="103">
        <v>42207</v>
      </c>
      <c r="B9283" s="104">
        <v>3.04</v>
      </c>
    </row>
    <row r="9284" spans="1:2">
      <c r="A9284" s="103">
        <v>42208</v>
      </c>
      <c r="B9284" s="104">
        <v>2.98</v>
      </c>
    </row>
    <row r="9285" spans="1:2">
      <c r="A9285" s="103">
        <v>42209</v>
      </c>
      <c r="B9285" s="104">
        <v>2.96</v>
      </c>
    </row>
    <row r="9286" spans="1:2">
      <c r="A9286" s="103">
        <v>42212</v>
      </c>
      <c r="B9286" s="104">
        <v>2.93</v>
      </c>
    </row>
    <row r="9287" spans="1:2">
      <c r="A9287" s="103">
        <v>42213</v>
      </c>
      <c r="B9287" s="104">
        <v>2.96</v>
      </c>
    </row>
    <row r="9288" spans="1:2">
      <c r="A9288" s="103">
        <v>42214</v>
      </c>
      <c r="B9288" s="104">
        <v>2.99</v>
      </c>
    </row>
    <row r="9289" spans="1:2">
      <c r="A9289" s="103">
        <v>42215</v>
      </c>
      <c r="B9289" s="104">
        <v>2.96</v>
      </c>
    </row>
    <row r="9290" spans="1:2">
      <c r="A9290" s="103">
        <v>42216</v>
      </c>
      <c r="B9290" s="104">
        <v>2.92</v>
      </c>
    </row>
    <row r="9291" spans="1:2">
      <c r="A9291" s="103">
        <v>42219</v>
      </c>
      <c r="B9291" s="104">
        <v>2.86</v>
      </c>
    </row>
    <row r="9292" spans="1:2">
      <c r="A9292" s="103">
        <v>42220</v>
      </c>
      <c r="B9292" s="104">
        <v>2.9</v>
      </c>
    </row>
    <row r="9293" spans="1:2">
      <c r="A9293" s="103">
        <v>42221</v>
      </c>
      <c r="B9293" s="104">
        <v>2.94</v>
      </c>
    </row>
    <row r="9294" spans="1:2">
      <c r="A9294" s="103">
        <v>42222</v>
      </c>
      <c r="B9294" s="104">
        <v>2.9</v>
      </c>
    </row>
    <row r="9295" spans="1:2">
      <c r="A9295" s="103">
        <v>42223</v>
      </c>
      <c r="B9295" s="104">
        <v>2.83</v>
      </c>
    </row>
    <row r="9296" spans="1:2">
      <c r="A9296" s="103">
        <v>42226</v>
      </c>
      <c r="B9296" s="104">
        <v>2.89</v>
      </c>
    </row>
    <row r="9297" spans="1:2">
      <c r="A9297" s="103">
        <v>42227</v>
      </c>
      <c r="B9297" s="104">
        <v>2.81</v>
      </c>
    </row>
    <row r="9298" spans="1:2">
      <c r="A9298" s="103">
        <v>42228</v>
      </c>
      <c r="B9298" s="104">
        <v>2.84</v>
      </c>
    </row>
    <row r="9299" spans="1:2">
      <c r="A9299" s="103">
        <v>42229</v>
      </c>
      <c r="B9299" s="104">
        <v>2.86</v>
      </c>
    </row>
    <row r="9300" spans="1:2">
      <c r="A9300" s="103">
        <v>42230</v>
      </c>
      <c r="B9300" s="104">
        <v>2.84</v>
      </c>
    </row>
    <row r="9301" spans="1:2">
      <c r="A9301" s="103">
        <v>42233</v>
      </c>
      <c r="B9301" s="104">
        <v>2.81</v>
      </c>
    </row>
    <row r="9302" spans="1:2">
      <c r="A9302" s="103">
        <v>42234</v>
      </c>
      <c r="B9302" s="104">
        <v>2.87</v>
      </c>
    </row>
    <row r="9303" spans="1:2">
      <c r="A9303" s="103">
        <v>42235</v>
      </c>
      <c r="B9303" s="104">
        <v>2.81</v>
      </c>
    </row>
    <row r="9304" spans="1:2">
      <c r="A9304" s="103">
        <v>42236</v>
      </c>
      <c r="B9304" s="104">
        <v>2.76</v>
      </c>
    </row>
    <row r="9305" spans="1:2">
      <c r="A9305" s="103">
        <v>42237</v>
      </c>
      <c r="B9305" s="104">
        <v>2.74</v>
      </c>
    </row>
    <row r="9306" spans="1:2">
      <c r="A9306" s="103">
        <v>42240</v>
      </c>
      <c r="B9306" s="104">
        <v>2.73</v>
      </c>
    </row>
    <row r="9307" spans="1:2">
      <c r="A9307" s="103">
        <v>42241</v>
      </c>
      <c r="B9307" s="104">
        <v>2.84</v>
      </c>
    </row>
    <row r="9308" spans="1:2">
      <c r="A9308" s="103">
        <v>42242</v>
      </c>
      <c r="B9308" s="104">
        <v>2.94</v>
      </c>
    </row>
    <row r="9309" spans="1:2">
      <c r="A9309" s="103">
        <v>42243</v>
      </c>
      <c r="B9309" s="104">
        <v>2.93</v>
      </c>
    </row>
    <row r="9310" spans="1:2">
      <c r="A9310" s="103">
        <v>42244</v>
      </c>
      <c r="B9310" s="104">
        <v>2.92</v>
      </c>
    </row>
    <row r="9311" spans="1:2">
      <c r="A9311" s="103">
        <v>42247</v>
      </c>
      <c r="B9311" s="104">
        <v>2.95</v>
      </c>
    </row>
    <row r="9312" spans="1:2">
      <c r="A9312" s="103">
        <v>42248</v>
      </c>
      <c r="B9312" s="104">
        <v>2.93</v>
      </c>
    </row>
    <row r="9313" spans="1:2">
      <c r="A9313" s="103">
        <v>42249</v>
      </c>
      <c r="B9313" s="104">
        <v>2.97</v>
      </c>
    </row>
    <row r="9314" spans="1:2">
      <c r="A9314" s="103">
        <v>42250</v>
      </c>
      <c r="B9314" s="104">
        <v>2.95</v>
      </c>
    </row>
    <row r="9315" spans="1:2">
      <c r="A9315" s="103">
        <v>42251</v>
      </c>
      <c r="B9315" s="104">
        <v>2.89</v>
      </c>
    </row>
    <row r="9316" spans="1:2">
      <c r="A9316" s="103">
        <v>42254</v>
      </c>
      <c r="B9316" s="104" t="e">
        <f>NA()</f>
        <v>#N/A</v>
      </c>
    </row>
    <row r="9317" spans="1:2">
      <c r="A9317" s="103">
        <v>42255</v>
      </c>
      <c r="B9317" s="104">
        <v>2.97</v>
      </c>
    </row>
    <row r="9318" spans="1:2">
      <c r="A9318" s="103">
        <v>42256</v>
      </c>
      <c r="B9318" s="104">
        <v>2.96</v>
      </c>
    </row>
    <row r="9319" spans="1:2">
      <c r="A9319" s="103">
        <v>42257</v>
      </c>
      <c r="B9319" s="104">
        <v>2.98</v>
      </c>
    </row>
    <row r="9320" spans="1:2">
      <c r="A9320" s="103">
        <v>42258</v>
      </c>
      <c r="B9320" s="104">
        <v>2.95</v>
      </c>
    </row>
    <row r="9321" spans="1:2">
      <c r="A9321" s="103">
        <v>42261</v>
      </c>
      <c r="B9321" s="104">
        <v>2.95</v>
      </c>
    </row>
    <row r="9322" spans="1:2">
      <c r="A9322" s="103">
        <v>42262</v>
      </c>
      <c r="B9322" s="104">
        <v>3.06</v>
      </c>
    </row>
    <row r="9323" spans="1:2">
      <c r="A9323" s="103">
        <v>42263</v>
      </c>
      <c r="B9323" s="104">
        <v>3.08</v>
      </c>
    </row>
    <row r="9324" spans="1:2">
      <c r="A9324" s="103">
        <v>42264</v>
      </c>
      <c r="B9324" s="104">
        <v>3.02</v>
      </c>
    </row>
    <row r="9325" spans="1:2">
      <c r="A9325" s="103">
        <v>42265</v>
      </c>
      <c r="B9325" s="104">
        <v>2.93</v>
      </c>
    </row>
    <row r="9326" spans="1:2">
      <c r="A9326" s="103">
        <v>42268</v>
      </c>
      <c r="B9326" s="104">
        <v>3.02</v>
      </c>
    </row>
    <row r="9327" spans="1:2">
      <c r="A9327" s="103">
        <v>42269</v>
      </c>
      <c r="B9327" s="104">
        <v>2.94</v>
      </c>
    </row>
    <row r="9328" spans="1:2">
      <c r="A9328" s="103">
        <v>42270</v>
      </c>
      <c r="B9328" s="104">
        <v>2.95</v>
      </c>
    </row>
    <row r="9329" spans="1:2">
      <c r="A9329" s="103">
        <v>42271</v>
      </c>
      <c r="B9329" s="104">
        <v>2.91</v>
      </c>
    </row>
    <row r="9330" spans="1:2">
      <c r="A9330" s="103">
        <v>42272</v>
      </c>
      <c r="B9330" s="104">
        <v>2.96</v>
      </c>
    </row>
    <row r="9331" spans="1:2">
      <c r="A9331" s="103">
        <v>42275</v>
      </c>
      <c r="B9331" s="104">
        <v>2.87</v>
      </c>
    </row>
    <row r="9332" spans="1:2">
      <c r="A9332" s="103">
        <v>42276</v>
      </c>
      <c r="B9332" s="104">
        <v>2.85</v>
      </c>
    </row>
    <row r="9333" spans="1:2">
      <c r="A9333" s="103">
        <v>42277</v>
      </c>
      <c r="B9333" s="104">
        <v>2.87</v>
      </c>
    </row>
    <row r="9334" spans="1:2">
      <c r="A9334" s="103">
        <v>42278</v>
      </c>
      <c r="B9334" s="104">
        <v>2.85</v>
      </c>
    </row>
    <row r="9335" spans="1:2">
      <c r="A9335" s="103">
        <v>42279</v>
      </c>
      <c r="B9335" s="104">
        <v>2.82</v>
      </c>
    </row>
    <row r="9336" spans="1:2">
      <c r="A9336" s="103">
        <v>42282</v>
      </c>
      <c r="B9336" s="104">
        <v>2.9</v>
      </c>
    </row>
    <row r="9337" spans="1:2">
      <c r="A9337" s="103">
        <v>42283</v>
      </c>
      <c r="B9337" s="104">
        <v>2.88</v>
      </c>
    </row>
    <row r="9338" spans="1:2">
      <c r="A9338" s="103">
        <v>42284</v>
      </c>
      <c r="B9338" s="104">
        <v>2.89</v>
      </c>
    </row>
    <row r="9339" spans="1:2">
      <c r="A9339" s="103">
        <v>42285</v>
      </c>
      <c r="B9339" s="104">
        <v>2.96</v>
      </c>
    </row>
    <row r="9340" spans="1:2">
      <c r="A9340" s="103">
        <v>42286</v>
      </c>
      <c r="B9340" s="104">
        <v>2.94</v>
      </c>
    </row>
    <row r="9341" spans="1:2">
      <c r="A9341" s="103">
        <v>42289</v>
      </c>
      <c r="B9341" s="104" t="e">
        <f>NA()</f>
        <v>#N/A</v>
      </c>
    </row>
    <row r="9342" spans="1:2">
      <c r="A9342" s="103">
        <v>42290</v>
      </c>
      <c r="B9342" s="104">
        <v>2.89</v>
      </c>
    </row>
    <row r="9343" spans="1:2">
      <c r="A9343" s="103">
        <v>42291</v>
      </c>
      <c r="B9343" s="104">
        <v>2.84</v>
      </c>
    </row>
    <row r="9344" spans="1:2">
      <c r="A9344" s="103">
        <v>42292</v>
      </c>
      <c r="B9344" s="104">
        <v>2.87</v>
      </c>
    </row>
    <row r="9345" spans="1:2">
      <c r="A9345" s="103">
        <v>42293</v>
      </c>
      <c r="B9345" s="104">
        <v>2.87</v>
      </c>
    </row>
    <row r="9346" spans="1:2">
      <c r="A9346" s="103">
        <v>42296</v>
      </c>
      <c r="B9346" s="104">
        <v>2.89</v>
      </c>
    </row>
    <row r="9347" spans="1:2">
      <c r="A9347" s="103">
        <v>42297</v>
      </c>
      <c r="B9347" s="104">
        <v>2.92</v>
      </c>
    </row>
    <row r="9348" spans="1:2">
      <c r="A9348" s="103">
        <v>42298</v>
      </c>
      <c r="B9348" s="104">
        <v>2.87</v>
      </c>
    </row>
    <row r="9349" spans="1:2">
      <c r="A9349" s="103">
        <v>42299</v>
      </c>
      <c r="B9349" s="104">
        <v>2.87</v>
      </c>
    </row>
    <row r="9350" spans="1:2">
      <c r="A9350" s="103">
        <v>42300</v>
      </c>
      <c r="B9350" s="104">
        <v>2.9</v>
      </c>
    </row>
    <row r="9351" spans="1:2">
      <c r="A9351" s="103">
        <v>42303</v>
      </c>
      <c r="B9351" s="104">
        <v>2.87</v>
      </c>
    </row>
    <row r="9352" spans="1:2">
      <c r="A9352" s="103">
        <v>42304</v>
      </c>
      <c r="B9352" s="104">
        <v>2.86</v>
      </c>
    </row>
    <row r="9353" spans="1:2">
      <c r="A9353" s="103">
        <v>42305</v>
      </c>
      <c r="B9353" s="104">
        <v>2.87</v>
      </c>
    </row>
    <row r="9354" spans="1:2">
      <c r="A9354" s="103">
        <v>42306</v>
      </c>
      <c r="B9354" s="104">
        <v>2.96</v>
      </c>
    </row>
    <row r="9355" spans="1:2">
      <c r="A9355" s="103">
        <v>42307</v>
      </c>
      <c r="B9355" s="104">
        <v>2.93</v>
      </c>
    </row>
    <row r="9356" spans="1:2">
      <c r="A9356" s="103">
        <v>42310</v>
      </c>
      <c r="B9356" s="104">
        <v>2.95</v>
      </c>
    </row>
    <row r="9357" spans="1:2">
      <c r="A9357" s="103">
        <v>42311</v>
      </c>
      <c r="B9357" s="104">
        <v>3</v>
      </c>
    </row>
    <row r="9358" spans="1:2">
      <c r="A9358" s="103">
        <v>42312</v>
      </c>
      <c r="B9358" s="104">
        <v>3</v>
      </c>
    </row>
    <row r="9359" spans="1:2">
      <c r="A9359" s="103">
        <v>42313</v>
      </c>
      <c r="B9359" s="104">
        <v>3.01</v>
      </c>
    </row>
    <row r="9360" spans="1:2">
      <c r="A9360" s="103">
        <v>42314</v>
      </c>
      <c r="B9360" s="104">
        <v>3.09</v>
      </c>
    </row>
    <row r="9361" spans="1:2">
      <c r="A9361" s="103">
        <v>42317</v>
      </c>
      <c r="B9361" s="104">
        <v>3.12</v>
      </c>
    </row>
    <row r="9362" spans="1:2">
      <c r="A9362" s="103">
        <v>42318</v>
      </c>
      <c r="B9362" s="104">
        <v>3.1</v>
      </c>
    </row>
    <row r="9363" spans="1:2">
      <c r="A9363" s="103">
        <v>42319</v>
      </c>
      <c r="B9363" s="104" t="e">
        <f>NA()</f>
        <v>#N/A</v>
      </c>
    </row>
    <row r="9364" spans="1:2">
      <c r="A9364" s="103">
        <v>42320</v>
      </c>
      <c r="B9364" s="104">
        <v>3.09</v>
      </c>
    </row>
    <row r="9365" spans="1:2">
      <c r="A9365" s="103">
        <v>42321</v>
      </c>
      <c r="B9365" s="104">
        <v>3.06</v>
      </c>
    </row>
    <row r="9366" spans="1:2">
      <c r="A9366" s="103">
        <v>42324</v>
      </c>
      <c r="B9366" s="104">
        <v>3.07</v>
      </c>
    </row>
    <row r="9367" spans="1:2">
      <c r="A9367" s="103">
        <v>42325</v>
      </c>
      <c r="B9367" s="104">
        <v>3.04</v>
      </c>
    </row>
    <row r="9368" spans="1:2">
      <c r="A9368" s="103">
        <v>42326</v>
      </c>
      <c r="B9368" s="104">
        <v>3.04</v>
      </c>
    </row>
    <row r="9369" spans="1:2">
      <c r="A9369" s="103">
        <v>42327</v>
      </c>
      <c r="B9369" s="104">
        <v>3</v>
      </c>
    </row>
    <row r="9370" spans="1:2">
      <c r="A9370" s="103">
        <v>42328</v>
      </c>
      <c r="B9370" s="104">
        <v>3.02</v>
      </c>
    </row>
    <row r="9371" spans="1:2">
      <c r="A9371" s="103">
        <v>42331</v>
      </c>
      <c r="B9371" s="104">
        <v>3</v>
      </c>
    </row>
    <row r="9372" spans="1:2">
      <c r="A9372" s="103">
        <v>42332</v>
      </c>
      <c r="B9372" s="104">
        <v>3</v>
      </c>
    </row>
    <row r="9373" spans="1:2">
      <c r="A9373" s="103">
        <v>42333</v>
      </c>
      <c r="B9373" s="104">
        <v>3</v>
      </c>
    </row>
    <row r="9374" spans="1:2">
      <c r="A9374" s="103">
        <v>42334</v>
      </c>
      <c r="B9374" s="104" t="e">
        <f>NA()</f>
        <v>#N/A</v>
      </c>
    </row>
    <row r="9375" spans="1:2">
      <c r="A9375" s="103">
        <v>42335</v>
      </c>
      <c r="B9375" s="104">
        <v>3</v>
      </c>
    </row>
    <row r="9376" spans="1:2">
      <c r="A9376" s="103">
        <v>42338</v>
      </c>
      <c r="B9376" s="104">
        <v>2.98</v>
      </c>
    </row>
    <row r="9377" spans="1:2">
      <c r="A9377" s="103">
        <v>42339</v>
      </c>
      <c r="B9377" s="104">
        <v>2.91</v>
      </c>
    </row>
    <row r="9378" spans="1:2">
      <c r="A9378" s="103">
        <v>42340</v>
      </c>
      <c r="B9378" s="104">
        <v>2.91</v>
      </c>
    </row>
    <row r="9379" spans="1:2">
      <c r="A9379" s="103">
        <v>42341</v>
      </c>
      <c r="B9379" s="104">
        <v>3.07</v>
      </c>
    </row>
    <row r="9380" spans="1:2">
      <c r="A9380" s="103">
        <v>42342</v>
      </c>
      <c r="B9380" s="104">
        <v>3.01</v>
      </c>
    </row>
    <row r="9381" spans="1:2">
      <c r="A9381" s="103">
        <v>42345</v>
      </c>
      <c r="B9381" s="104">
        <v>2.95</v>
      </c>
    </row>
    <row r="9382" spans="1:2">
      <c r="A9382" s="103">
        <v>42346</v>
      </c>
      <c r="B9382" s="104">
        <v>2.97</v>
      </c>
    </row>
    <row r="9383" spans="1:2">
      <c r="A9383" s="103">
        <v>42347</v>
      </c>
      <c r="B9383" s="104">
        <v>2.97</v>
      </c>
    </row>
    <row r="9384" spans="1:2">
      <c r="A9384" s="103">
        <v>42348</v>
      </c>
      <c r="B9384" s="104">
        <v>2.98</v>
      </c>
    </row>
    <row r="9385" spans="1:2">
      <c r="A9385" s="103">
        <v>42349</v>
      </c>
      <c r="B9385" s="104">
        <v>2.87</v>
      </c>
    </row>
    <row r="9386" spans="1:2">
      <c r="A9386" s="103">
        <v>42352</v>
      </c>
      <c r="B9386" s="104">
        <v>2.96</v>
      </c>
    </row>
    <row r="9387" spans="1:2">
      <c r="A9387" s="103">
        <v>42353</v>
      </c>
      <c r="B9387" s="104">
        <v>3</v>
      </c>
    </row>
    <row r="9388" spans="1:2">
      <c r="A9388" s="103">
        <v>42354</v>
      </c>
      <c r="B9388" s="104">
        <v>3.02</v>
      </c>
    </row>
    <row r="9389" spans="1:2">
      <c r="A9389" s="103">
        <v>42355</v>
      </c>
      <c r="B9389" s="104">
        <v>2.94</v>
      </c>
    </row>
    <row r="9390" spans="1:2">
      <c r="A9390" s="103">
        <v>42356</v>
      </c>
      <c r="B9390" s="104">
        <v>2.9</v>
      </c>
    </row>
    <row r="9391" spans="1:2">
      <c r="A9391" s="103">
        <v>42359</v>
      </c>
      <c r="B9391" s="104">
        <v>2.92</v>
      </c>
    </row>
    <row r="9392" spans="1:2">
      <c r="A9392" s="103">
        <v>42360</v>
      </c>
      <c r="B9392" s="104">
        <v>2.96</v>
      </c>
    </row>
    <row r="9393" spans="1:2">
      <c r="A9393" s="103">
        <v>42361</v>
      </c>
      <c r="B9393" s="104">
        <v>3</v>
      </c>
    </row>
    <row r="9394" spans="1:2">
      <c r="A9394" s="103">
        <v>42362</v>
      </c>
      <c r="B9394" s="104">
        <v>2.96</v>
      </c>
    </row>
    <row r="9395" spans="1:2">
      <c r="A9395" s="103">
        <v>42363</v>
      </c>
      <c r="B9395" s="104" t="e">
        <f>NA()</f>
        <v>#N/A</v>
      </c>
    </row>
    <row r="9396" spans="1:2">
      <c r="A9396" s="103">
        <v>42366</v>
      </c>
      <c r="B9396" s="104">
        <v>2.95</v>
      </c>
    </row>
    <row r="9397" spans="1:2">
      <c r="A9397" s="103">
        <v>42367</v>
      </c>
      <c r="B9397" s="104">
        <v>3.04</v>
      </c>
    </row>
    <row r="9398" spans="1:2">
      <c r="A9398" s="103">
        <v>42368</v>
      </c>
      <c r="B9398" s="104">
        <v>3.04</v>
      </c>
    </row>
    <row r="9399" spans="1:2">
      <c r="A9399" s="103">
        <v>42369</v>
      </c>
      <c r="B9399" s="104">
        <v>3.01</v>
      </c>
    </row>
    <row r="9400" spans="1:2">
      <c r="A9400" s="103">
        <v>42370</v>
      </c>
      <c r="B9400" s="104" t="e">
        <f>NA()</f>
        <v>#N/A</v>
      </c>
    </row>
    <row r="9401" spans="1:2">
      <c r="A9401" s="103">
        <v>42373</v>
      </c>
      <c r="B9401" s="104">
        <v>2.98</v>
      </c>
    </row>
    <row r="9402" spans="1:2">
      <c r="A9402" s="103">
        <v>42374</v>
      </c>
      <c r="B9402" s="104">
        <v>3.01</v>
      </c>
    </row>
    <row r="9403" spans="1:2">
      <c r="A9403" s="103">
        <v>42375</v>
      </c>
      <c r="B9403" s="104">
        <v>2.94</v>
      </c>
    </row>
    <row r="9404" spans="1:2">
      <c r="A9404" s="103">
        <v>42376</v>
      </c>
      <c r="B9404" s="104">
        <v>2.92</v>
      </c>
    </row>
    <row r="9405" spans="1:2">
      <c r="A9405" s="103">
        <v>42377</v>
      </c>
      <c r="B9405" s="104">
        <v>2.91</v>
      </c>
    </row>
    <row r="9406" spans="1:2">
      <c r="A9406" s="103">
        <v>42380</v>
      </c>
      <c r="B9406" s="104">
        <v>2.96</v>
      </c>
    </row>
    <row r="9407" spans="1:2">
      <c r="A9407" s="103">
        <v>42381</v>
      </c>
      <c r="B9407" s="104">
        <v>2.89</v>
      </c>
    </row>
    <row r="9408" spans="1:2">
      <c r="A9408" s="103">
        <v>42382</v>
      </c>
      <c r="B9408" s="104">
        <v>2.85</v>
      </c>
    </row>
    <row r="9409" spans="1:2">
      <c r="A9409" s="103">
        <v>42383</v>
      </c>
      <c r="B9409" s="104">
        <v>2.9</v>
      </c>
    </row>
    <row r="9410" spans="1:2">
      <c r="A9410" s="103">
        <v>42384</v>
      </c>
      <c r="B9410" s="104">
        <v>2.81</v>
      </c>
    </row>
    <row r="9411" spans="1:2">
      <c r="A9411" s="103">
        <v>42387</v>
      </c>
      <c r="B9411" s="104" t="e">
        <f>NA()</f>
        <v>#N/A</v>
      </c>
    </row>
    <row r="9412" spans="1:2">
      <c r="A9412" s="103">
        <v>42388</v>
      </c>
      <c r="B9412" s="104">
        <v>2.82</v>
      </c>
    </row>
    <row r="9413" spans="1:2">
      <c r="A9413" s="103">
        <v>42389</v>
      </c>
      <c r="B9413" s="104">
        <v>2.77</v>
      </c>
    </row>
    <row r="9414" spans="1:2">
      <c r="A9414" s="103">
        <v>42390</v>
      </c>
      <c r="B9414" s="104">
        <v>2.79</v>
      </c>
    </row>
    <row r="9415" spans="1:2">
      <c r="A9415" s="103">
        <v>42391</v>
      </c>
      <c r="B9415" s="104">
        <v>2.83</v>
      </c>
    </row>
    <row r="9416" spans="1:2">
      <c r="A9416" s="103">
        <v>42394</v>
      </c>
      <c r="B9416" s="104">
        <v>2.8</v>
      </c>
    </row>
    <row r="9417" spans="1:2">
      <c r="A9417" s="103">
        <v>42395</v>
      </c>
      <c r="B9417" s="104">
        <v>2.79</v>
      </c>
    </row>
    <row r="9418" spans="1:2">
      <c r="A9418" s="103">
        <v>42396</v>
      </c>
      <c r="B9418" s="104">
        <v>2.8</v>
      </c>
    </row>
    <row r="9419" spans="1:2">
      <c r="A9419" s="103">
        <v>42397</v>
      </c>
      <c r="B9419" s="104">
        <v>2.79</v>
      </c>
    </row>
    <row r="9420" spans="1:2">
      <c r="A9420" s="103">
        <v>42398</v>
      </c>
      <c r="B9420" s="104">
        <v>2.75</v>
      </c>
    </row>
    <row r="9421" spans="1:2">
      <c r="A9421" s="103">
        <v>42401</v>
      </c>
      <c r="B9421" s="104">
        <v>2.77</v>
      </c>
    </row>
    <row r="9422" spans="1:2">
      <c r="A9422" s="103">
        <v>42402</v>
      </c>
      <c r="B9422" s="104">
        <v>2.67</v>
      </c>
    </row>
    <row r="9423" spans="1:2">
      <c r="A9423" s="103">
        <v>42403</v>
      </c>
      <c r="B9423" s="104">
        <v>2.7</v>
      </c>
    </row>
    <row r="9424" spans="1:2">
      <c r="A9424" s="103">
        <v>42404</v>
      </c>
      <c r="B9424" s="104">
        <v>2.7</v>
      </c>
    </row>
    <row r="9425" spans="1:2">
      <c r="A9425" s="103">
        <v>42405</v>
      </c>
      <c r="B9425" s="104">
        <v>2.68</v>
      </c>
    </row>
    <row r="9426" spans="1:2">
      <c r="A9426" s="103">
        <v>42408</v>
      </c>
      <c r="B9426" s="104">
        <v>2.56</v>
      </c>
    </row>
    <row r="9427" spans="1:2">
      <c r="A9427" s="103">
        <v>42409</v>
      </c>
      <c r="B9427" s="104">
        <v>2.5499999999999998</v>
      </c>
    </row>
    <row r="9428" spans="1:2">
      <c r="A9428" s="103">
        <v>42410</v>
      </c>
      <c r="B9428" s="104">
        <v>2.5299999999999998</v>
      </c>
    </row>
    <row r="9429" spans="1:2">
      <c r="A9429" s="103">
        <v>42411</v>
      </c>
      <c r="B9429" s="104">
        <v>2.5</v>
      </c>
    </row>
    <row r="9430" spans="1:2">
      <c r="A9430" s="103">
        <v>42412</v>
      </c>
      <c r="B9430" s="104">
        <v>2.6</v>
      </c>
    </row>
    <row r="9431" spans="1:2">
      <c r="A9431" s="103">
        <v>42415</v>
      </c>
      <c r="B9431" s="104" t="e">
        <f>NA()</f>
        <v>#N/A</v>
      </c>
    </row>
    <row r="9432" spans="1:2">
      <c r="A9432" s="103">
        <v>42416</v>
      </c>
      <c r="B9432" s="104">
        <v>2.64</v>
      </c>
    </row>
    <row r="9433" spans="1:2">
      <c r="A9433" s="103">
        <v>42417</v>
      </c>
      <c r="B9433" s="104">
        <v>2.68</v>
      </c>
    </row>
    <row r="9434" spans="1:2">
      <c r="A9434" s="103">
        <v>42418</v>
      </c>
      <c r="B9434" s="104">
        <v>2.62</v>
      </c>
    </row>
    <row r="9435" spans="1:2">
      <c r="A9435" s="103">
        <v>42419</v>
      </c>
      <c r="B9435" s="104">
        <v>2.61</v>
      </c>
    </row>
    <row r="9436" spans="1:2">
      <c r="A9436" s="103">
        <v>42422</v>
      </c>
      <c r="B9436" s="104">
        <v>2.62</v>
      </c>
    </row>
    <row r="9437" spans="1:2">
      <c r="A9437" s="103">
        <v>42423</v>
      </c>
      <c r="B9437" s="104">
        <v>2.6</v>
      </c>
    </row>
    <row r="9438" spans="1:2">
      <c r="A9438" s="103">
        <v>42424</v>
      </c>
      <c r="B9438" s="104">
        <v>2.61</v>
      </c>
    </row>
    <row r="9439" spans="1:2">
      <c r="A9439" s="103">
        <v>42425</v>
      </c>
      <c r="B9439" s="104">
        <v>2.58</v>
      </c>
    </row>
    <row r="9440" spans="1:2">
      <c r="A9440" s="103">
        <v>42426</v>
      </c>
      <c r="B9440" s="104">
        <v>2.63</v>
      </c>
    </row>
    <row r="9441" spans="1:2">
      <c r="A9441" s="103">
        <v>42429</v>
      </c>
      <c r="B9441" s="104">
        <v>2.61</v>
      </c>
    </row>
    <row r="9442" spans="1:2">
      <c r="A9442" s="103">
        <v>42430</v>
      </c>
      <c r="B9442" s="104">
        <v>2.7</v>
      </c>
    </row>
    <row r="9443" spans="1:2">
      <c r="A9443" s="103">
        <v>42431</v>
      </c>
      <c r="B9443" s="104">
        <v>2.69</v>
      </c>
    </row>
    <row r="9444" spans="1:2">
      <c r="A9444" s="103">
        <v>42432</v>
      </c>
      <c r="B9444" s="104">
        <v>2.65</v>
      </c>
    </row>
    <row r="9445" spans="1:2">
      <c r="A9445" s="103">
        <v>42433</v>
      </c>
      <c r="B9445" s="104">
        <v>2.7</v>
      </c>
    </row>
    <row r="9446" spans="1:2">
      <c r="A9446" s="103">
        <v>42436</v>
      </c>
      <c r="B9446" s="104">
        <v>2.71</v>
      </c>
    </row>
    <row r="9447" spans="1:2">
      <c r="A9447" s="103">
        <v>42437</v>
      </c>
      <c r="B9447" s="104">
        <v>2.63</v>
      </c>
    </row>
    <row r="9448" spans="1:2">
      <c r="A9448" s="103">
        <v>42438</v>
      </c>
      <c r="B9448" s="104">
        <v>2.68</v>
      </c>
    </row>
    <row r="9449" spans="1:2">
      <c r="A9449" s="103">
        <v>42439</v>
      </c>
      <c r="B9449" s="104">
        <v>2.7</v>
      </c>
    </row>
    <row r="9450" spans="1:2">
      <c r="A9450" s="103">
        <v>42440</v>
      </c>
      <c r="B9450" s="104">
        <v>2.75</v>
      </c>
    </row>
    <row r="9451" spans="1:2">
      <c r="A9451" s="103">
        <v>42443</v>
      </c>
      <c r="B9451" s="104">
        <v>2.74</v>
      </c>
    </row>
    <row r="9452" spans="1:2">
      <c r="A9452" s="103">
        <v>42444</v>
      </c>
      <c r="B9452" s="104">
        <v>2.73</v>
      </c>
    </row>
    <row r="9453" spans="1:2">
      <c r="A9453" s="103">
        <v>42445</v>
      </c>
      <c r="B9453" s="104">
        <v>2.73</v>
      </c>
    </row>
    <row r="9454" spans="1:2">
      <c r="A9454" s="103">
        <v>42446</v>
      </c>
      <c r="B9454" s="104">
        <v>2.69</v>
      </c>
    </row>
    <row r="9455" spans="1:2">
      <c r="A9455" s="103">
        <v>42447</v>
      </c>
      <c r="B9455" s="104">
        <v>2.68</v>
      </c>
    </row>
    <row r="9456" spans="1:2">
      <c r="A9456" s="103">
        <v>42450</v>
      </c>
      <c r="B9456" s="104">
        <v>2.72</v>
      </c>
    </row>
    <row r="9457" spans="1:2">
      <c r="A9457" s="103">
        <v>42451</v>
      </c>
      <c r="B9457" s="104">
        <v>2.72</v>
      </c>
    </row>
    <row r="9458" spans="1:2">
      <c r="A9458" s="103">
        <v>42452</v>
      </c>
      <c r="B9458" s="104">
        <v>2.65</v>
      </c>
    </row>
    <row r="9459" spans="1:2">
      <c r="A9459" s="103">
        <v>42453</v>
      </c>
      <c r="B9459" s="104">
        <v>2.67</v>
      </c>
    </row>
    <row r="9460" spans="1:2">
      <c r="A9460" s="103">
        <v>42454</v>
      </c>
      <c r="B9460" s="104" t="e">
        <f>NA()</f>
        <v>#N/A</v>
      </c>
    </row>
    <row r="9461" spans="1:2">
      <c r="A9461" s="103">
        <v>42457</v>
      </c>
      <c r="B9461" s="104">
        <v>2.66</v>
      </c>
    </row>
    <row r="9462" spans="1:2">
      <c r="A9462" s="103">
        <v>42458</v>
      </c>
      <c r="B9462" s="104">
        <v>2.6</v>
      </c>
    </row>
    <row r="9463" spans="1:2">
      <c r="A9463" s="103">
        <v>42459</v>
      </c>
      <c r="B9463" s="104">
        <v>2.65</v>
      </c>
    </row>
    <row r="9464" spans="1:2">
      <c r="A9464" s="103">
        <v>42460</v>
      </c>
      <c r="B9464" s="104">
        <v>2.61</v>
      </c>
    </row>
    <row r="9465" spans="1:2">
      <c r="A9465" s="103">
        <v>42461</v>
      </c>
      <c r="B9465" s="104">
        <v>2.62</v>
      </c>
    </row>
    <row r="9466" spans="1:2">
      <c r="A9466" s="103">
        <v>42464</v>
      </c>
      <c r="B9466" s="104">
        <v>2.6</v>
      </c>
    </row>
    <row r="9467" spans="1:2">
      <c r="A9467" s="103">
        <v>42465</v>
      </c>
      <c r="B9467" s="104">
        <v>2.54</v>
      </c>
    </row>
    <row r="9468" spans="1:2">
      <c r="A9468" s="103">
        <v>42466</v>
      </c>
      <c r="B9468" s="104">
        <v>2.58</v>
      </c>
    </row>
    <row r="9469" spans="1:2">
      <c r="A9469" s="103">
        <v>42467</v>
      </c>
      <c r="B9469" s="104">
        <v>2.52</v>
      </c>
    </row>
    <row r="9470" spans="1:2">
      <c r="A9470" s="103">
        <v>42468</v>
      </c>
      <c r="B9470" s="104">
        <v>2.5499999999999998</v>
      </c>
    </row>
    <row r="9471" spans="1:2">
      <c r="A9471" s="103">
        <v>42471</v>
      </c>
      <c r="B9471" s="104">
        <v>2.56</v>
      </c>
    </row>
    <row r="9472" spans="1:2">
      <c r="A9472" s="103">
        <v>42472</v>
      </c>
      <c r="B9472" s="104">
        <v>2.61</v>
      </c>
    </row>
    <row r="9473" spans="1:2">
      <c r="A9473" s="103">
        <v>42473</v>
      </c>
      <c r="B9473" s="104">
        <v>2.58</v>
      </c>
    </row>
    <row r="9474" spans="1:2">
      <c r="A9474" s="103">
        <v>42474</v>
      </c>
      <c r="B9474" s="104">
        <v>2.61</v>
      </c>
    </row>
    <row r="9475" spans="1:2">
      <c r="A9475" s="103">
        <v>42475</v>
      </c>
      <c r="B9475" s="104">
        <v>2.56</v>
      </c>
    </row>
    <row r="9476" spans="1:2">
      <c r="A9476" s="103">
        <v>42478</v>
      </c>
      <c r="B9476" s="104">
        <v>2.58</v>
      </c>
    </row>
    <row r="9477" spans="1:2">
      <c r="A9477" s="103">
        <v>42479</v>
      </c>
      <c r="B9477" s="104">
        <v>2.6</v>
      </c>
    </row>
    <row r="9478" spans="1:2">
      <c r="A9478" s="103">
        <v>42480</v>
      </c>
      <c r="B9478" s="104">
        <v>2.66</v>
      </c>
    </row>
    <row r="9479" spans="1:2">
      <c r="A9479" s="103">
        <v>42481</v>
      </c>
      <c r="B9479" s="104">
        <v>2.69</v>
      </c>
    </row>
    <row r="9480" spans="1:2">
      <c r="A9480" s="103">
        <v>42482</v>
      </c>
      <c r="B9480" s="104">
        <v>2.7</v>
      </c>
    </row>
    <row r="9481" spans="1:2">
      <c r="A9481" s="103">
        <v>42485</v>
      </c>
      <c r="B9481" s="104">
        <v>2.72</v>
      </c>
    </row>
    <row r="9482" spans="1:2">
      <c r="A9482" s="103">
        <v>42486</v>
      </c>
      <c r="B9482" s="104">
        <v>2.76</v>
      </c>
    </row>
    <row r="9483" spans="1:2">
      <c r="A9483" s="103">
        <v>42487</v>
      </c>
      <c r="B9483" s="104">
        <v>2.71</v>
      </c>
    </row>
    <row r="9484" spans="1:2">
      <c r="A9484" s="103">
        <v>42488</v>
      </c>
      <c r="B9484" s="104">
        <v>2.68</v>
      </c>
    </row>
    <row r="9485" spans="1:2">
      <c r="A9485" s="103">
        <v>42489</v>
      </c>
      <c r="B9485" s="104">
        <v>2.66</v>
      </c>
    </row>
    <row r="9486" spans="1:2">
      <c r="A9486" s="103">
        <v>42492</v>
      </c>
      <c r="B9486" s="104">
        <v>2.71</v>
      </c>
    </row>
    <row r="9487" spans="1:2">
      <c r="A9487" s="103">
        <v>42493</v>
      </c>
      <c r="B9487" s="104">
        <v>2.66</v>
      </c>
    </row>
    <row r="9488" spans="1:2">
      <c r="A9488" s="103">
        <v>42494</v>
      </c>
      <c r="B9488" s="104">
        <v>2.64</v>
      </c>
    </row>
    <row r="9489" spans="1:2">
      <c r="A9489" s="103">
        <v>42495</v>
      </c>
      <c r="B9489" s="104">
        <v>2.6</v>
      </c>
    </row>
    <row r="9490" spans="1:2">
      <c r="A9490" s="103">
        <v>42496</v>
      </c>
      <c r="B9490" s="104">
        <v>2.62</v>
      </c>
    </row>
    <row r="9491" spans="1:2">
      <c r="A9491" s="103">
        <v>42499</v>
      </c>
      <c r="B9491" s="104">
        <v>2.61</v>
      </c>
    </row>
    <row r="9492" spans="1:2">
      <c r="A9492" s="103">
        <v>42500</v>
      </c>
      <c r="B9492" s="104">
        <v>2.61</v>
      </c>
    </row>
    <row r="9493" spans="1:2">
      <c r="A9493" s="103">
        <v>42501</v>
      </c>
      <c r="B9493" s="104">
        <v>2.58</v>
      </c>
    </row>
    <row r="9494" spans="1:2">
      <c r="A9494" s="103">
        <v>42502</v>
      </c>
      <c r="B9494" s="104">
        <v>2.6</v>
      </c>
    </row>
    <row r="9495" spans="1:2">
      <c r="A9495" s="103">
        <v>42503</v>
      </c>
      <c r="B9495" s="104">
        <v>2.5499999999999998</v>
      </c>
    </row>
    <row r="9496" spans="1:2">
      <c r="A9496" s="103">
        <v>42506</v>
      </c>
      <c r="B9496" s="104">
        <v>2.59</v>
      </c>
    </row>
    <row r="9497" spans="1:2">
      <c r="A9497" s="103">
        <v>42507</v>
      </c>
      <c r="B9497" s="104">
        <v>2.59</v>
      </c>
    </row>
    <row r="9498" spans="1:2">
      <c r="A9498" s="103">
        <v>42508</v>
      </c>
      <c r="B9498" s="104">
        <v>2.67</v>
      </c>
    </row>
    <row r="9499" spans="1:2">
      <c r="A9499" s="103">
        <v>42509</v>
      </c>
      <c r="B9499" s="104">
        <v>2.64</v>
      </c>
    </row>
    <row r="9500" spans="1:2">
      <c r="A9500" s="103">
        <v>42510</v>
      </c>
      <c r="B9500" s="104">
        <v>2.63</v>
      </c>
    </row>
    <row r="9501" spans="1:2">
      <c r="A9501" s="103">
        <v>42513</v>
      </c>
      <c r="B9501" s="104">
        <v>2.63</v>
      </c>
    </row>
    <row r="9502" spans="1:2">
      <c r="A9502" s="103">
        <v>42514</v>
      </c>
      <c r="B9502" s="104">
        <v>2.65</v>
      </c>
    </row>
    <row r="9503" spans="1:2">
      <c r="A9503" s="103">
        <v>42515</v>
      </c>
      <c r="B9503" s="104">
        <v>2.67</v>
      </c>
    </row>
    <row r="9504" spans="1:2">
      <c r="A9504" s="103">
        <v>42516</v>
      </c>
      <c r="B9504" s="104">
        <v>2.64</v>
      </c>
    </row>
    <row r="9505" spans="1:2">
      <c r="A9505" s="103">
        <v>42517</v>
      </c>
      <c r="B9505" s="104">
        <v>2.65</v>
      </c>
    </row>
    <row r="9506" spans="1:2">
      <c r="A9506" s="103">
        <v>42520</v>
      </c>
      <c r="B9506" s="104" t="e">
        <f>NA()</f>
        <v>#N/A</v>
      </c>
    </row>
    <row r="9507" spans="1:2">
      <c r="A9507" s="103">
        <v>42521</v>
      </c>
      <c r="B9507" s="104">
        <v>2.64</v>
      </c>
    </row>
    <row r="9508" spans="1:2">
      <c r="A9508" s="103">
        <v>42522</v>
      </c>
      <c r="B9508" s="104">
        <v>2.63</v>
      </c>
    </row>
    <row r="9509" spans="1:2">
      <c r="A9509" s="103">
        <v>42523</v>
      </c>
      <c r="B9509" s="104">
        <v>2.58</v>
      </c>
    </row>
    <row r="9510" spans="1:2">
      <c r="A9510" s="103">
        <v>42524</v>
      </c>
      <c r="B9510" s="104">
        <v>2.52</v>
      </c>
    </row>
    <row r="9511" spans="1:2">
      <c r="A9511" s="103">
        <v>42527</v>
      </c>
      <c r="B9511" s="104">
        <v>2.5499999999999998</v>
      </c>
    </row>
    <row r="9512" spans="1:2">
      <c r="A9512" s="103">
        <v>42528</v>
      </c>
      <c r="B9512" s="104">
        <v>2.54</v>
      </c>
    </row>
    <row r="9513" spans="1:2">
      <c r="A9513" s="103">
        <v>42529</v>
      </c>
      <c r="B9513" s="104">
        <v>2.5099999999999998</v>
      </c>
    </row>
    <row r="9514" spans="1:2">
      <c r="A9514" s="103">
        <v>42530</v>
      </c>
      <c r="B9514" s="104">
        <v>2.48</v>
      </c>
    </row>
    <row r="9515" spans="1:2">
      <c r="A9515" s="103">
        <v>42531</v>
      </c>
      <c r="B9515" s="104">
        <v>2.44</v>
      </c>
    </row>
    <row r="9516" spans="1:2">
      <c r="A9516" s="103">
        <v>42534</v>
      </c>
      <c r="B9516" s="104">
        <v>2.4300000000000002</v>
      </c>
    </row>
    <row r="9517" spans="1:2">
      <c r="A9517" s="103">
        <v>42535</v>
      </c>
      <c r="B9517" s="104">
        <v>2.4300000000000002</v>
      </c>
    </row>
    <row r="9518" spans="1:2">
      <c r="A9518" s="103">
        <v>42536</v>
      </c>
      <c r="B9518" s="104">
        <v>2.4300000000000002</v>
      </c>
    </row>
    <row r="9519" spans="1:2">
      <c r="A9519" s="103">
        <v>42537</v>
      </c>
      <c r="B9519" s="104">
        <v>2.39</v>
      </c>
    </row>
    <row r="9520" spans="1:2">
      <c r="A9520" s="103">
        <v>42538</v>
      </c>
      <c r="B9520" s="104">
        <v>2.4300000000000002</v>
      </c>
    </row>
    <row r="9521" spans="1:2">
      <c r="A9521" s="103">
        <v>42541</v>
      </c>
      <c r="B9521" s="104">
        <v>2.4700000000000002</v>
      </c>
    </row>
    <row r="9522" spans="1:2">
      <c r="A9522" s="103">
        <v>42542</v>
      </c>
      <c r="B9522" s="104">
        <v>2.5</v>
      </c>
    </row>
    <row r="9523" spans="1:2">
      <c r="A9523" s="103">
        <v>42543</v>
      </c>
      <c r="B9523" s="104">
        <v>2.5</v>
      </c>
    </row>
    <row r="9524" spans="1:2">
      <c r="A9524" s="103">
        <v>42544</v>
      </c>
      <c r="B9524" s="104">
        <v>2.5499999999999998</v>
      </c>
    </row>
    <row r="9525" spans="1:2">
      <c r="A9525" s="103">
        <v>42545</v>
      </c>
      <c r="B9525" s="104">
        <v>2.42</v>
      </c>
    </row>
    <row r="9526" spans="1:2">
      <c r="A9526" s="103">
        <v>42548</v>
      </c>
      <c r="B9526" s="104">
        <v>2.2799999999999998</v>
      </c>
    </row>
    <row r="9527" spans="1:2">
      <c r="A9527" s="103">
        <v>42549</v>
      </c>
      <c r="B9527" s="104">
        <v>2.27</v>
      </c>
    </row>
    <row r="9528" spans="1:2">
      <c r="A9528" s="103">
        <v>42550</v>
      </c>
      <c r="B9528" s="104">
        <v>2.2999999999999998</v>
      </c>
    </row>
    <row r="9529" spans="1:2">
      <c r="A9529" s="103">
        <v>42551</v>
      </c>
      <c r="B9529" s="104">
        <v>2.2999999999999998</v>
      </c>
    </row>
    <row r="9530" spans="1:2">
      <c r="A9530" s="103">
        <v>42552</v>
      </c>
      <c r="B9530" s="104">
        <v>2.2400000000000002</v>
      </c>
    </row>
    <row r="9531" spans="1:2">
      <c r="A9531" s="103">
        <v>42555</v>
      </c>
      <c r="B9531" s="104" t="e">
        <f>NA()</f>
        <v>#N/A</v>
      </c>
    </row>
    <row r="9532" spans="1:2">
      <c r="A9532" s="103">
        <v>42556</v>
      </c>
      <c r="B9532" s="104">
        <v>2.14</v>
      </c>
    </row>
    <row r="9533" spans="1:2">
      <c r="A9533" s="103">
        <v>42557</v>
      </c>
      <c r="B9533" s="104">
        <v>2.14</v>
      </c>
    </row>
    <row r="9534" spans="1:2">
      <c r="A9534" s="103">
        <v>42558</v>
      </c>
      <c r="B9534" s="104">
        <v>2.14</v>
      </c>
    </row>
    <row r="9535" spans="1:2">
      <c r="A9535" s="103">
        <v>42559</v>
      </c>
      <c r="B9535" s="104">
        <v>2.11</v>
      </c>
    </row>
    <row r="9536" spans="1:2">
      <c r="A9536" s="103">
        <v>42562</v>
      </c>
      <c r="B9536" s="104">
        <v>2.14</v>
      </c>
    </row>
    <row r="9537" spans="1:2">
      <c r="A9537" s="103">
        <v>42563</v>
      </c>
      <c r="B9537" s="104">
        <v>2.2400000000000002</v>
      </c>
    </row>
    <row r="9538" spans="1:2">
      <c r="A9538" s="103">
        <v>42564</v>
      </c>
      <c r="B9538" s="104">
        <v>2.1800000000000002</v>
      </c>
    </row>
    <row r="9539" spans="1:2">
      <c r="A9539" s="103">
        <v>42565</v>
      </c>
      <c r="B9539" s="104">
        <v>2.25</v>
      </c>
    </row>
    <row r="9540" spans="1:2">
      <c r="A9540" s="103">
        <v>42566</v>
      </c>
      <c r="B9540" s="104">
        <v>2.2999999999999998</v>
      </c>
    </row>
    <row r="9541" spans="1:2">
      <c r="A9541" s="103">
        <v>42569</v>
      </c>
      <c r="B9541" s="104">
        <v>2.2999999999999998</v>
      </c>
    </row>
    <row r="9542" spans="1:2">
      <c r="A9542" s="103">
        <v>42570</v>
      </c>
      <c r="B9542" s="104">
        <v>2.27</v>
      </c>
    </row>
    <row r="9543" spans="1:2">
      <c r="A9543" s="103">
        <v>42571</v>
      </c>
      <c r="B9543" s="104">
        <v>2.2999999999999998</v>
      </c>
    </row>
    <row r="9544" spans="1:2">
      <c r="A9544" s="103">
        <v>42572</v>
      </c>
      <c r="B9544" s="104">
        <v>2.29</v>
      </c>
    </row>
    <row r="9545" spans="1:2">
      <c r="A9545" s="103">
        <v>42573</v>
      </c>
      <c r="B9545" s="104">
        <v>2.29</v>
      </c>
    </row>
    <row r="9546" spans="1:2">
      <c r="A9546" s="103">
        <v>42576</v>
      </c>
      <c r="B9546" s="104">
        <v>2.29</v>
      </c>
    </row>
    <row r="9547" spans="1:2">
      <c r="A9547" s="103">
        <v>42577</v>
      </c>
      <c r="B9547" s="104">
        <v>2.2799999999999998</v>
      </c>
    </row>
    <row r="9548" spans="1:2">
      <c r="A9548" s="103">
        <v>42578</v>
      </c>
      <c r="B9548" s="104">
        <v>2.23</v>
      </c>
    </row>
    <row r="9549" spans="1:2">
      <c r="A9549" s="103">
        <v>42579</v>
      </c>
      <c r="B9549" s="104">
        <v>2.23</v>
      </c>
    </row>
    <row r="9550" spans="1:2">
      <c r="A9550" s="103">
        <v>42580</v>
      </c>
      <c r="B9550" s="104">
        <v>2.1800000000000002</v>
      </c>
    </row>
    <row r="9551" spans="1:2">
      <c r="A9551" s="103">
        <v>42583</v>
      </c>
      <c r="B9551" s="104">
        <v>2.2400000000000002</v>
      </c>
    </row>
    <row r="9552" spans="1:2">
      <c r="A9552" s="103">
        <v>42584</v>
      </c>
      <c r="B9552" s="104">
        <v>2.29</v>
      </c>
    </row>
    <row r="9553" spans="1:2">
      <c r="A9553" s="103">
        <v>42585</v>
      </c>
      <c r="B9553" s="104">
        <v>2.29</v>
      </c>
    </row>
    <row r="9554" spans="1:2">
      <c r="A9554" s="103">
        <v>42586</v>
      </c>
      <c r="B9554" s="104">
        <v>2.25</v>
      </c>
    </row>
    <row r="9555" spans="1:2">
      <c r="A9555" s="103">
        <v>42587</v>
      </c>
      <c r="B9555" s="104">
        <v>2.3199999999999998</v>
      </c>
    </row>
    <row r="9556" spans="1:2">
      <c r="A9556" s="103">
        <v>42590</v>
      </c>
      <c r="B9556" s="104">
        <v>2.2999999999999998</v>
      </c>
    </row>
    <row r="9557" spans="1:2">
      <c r="A9557" s="103">
        <v>42591</v>
      </c>
      <c r="B9557" s="104">
        <v>2.25</v>
      </c>
    </row>
    <row r="9558" spans="1:2">
      <c r="A9558" s="103">
        <v>42592</v>
      </c>
      <c r="B9558" s="104">
        <v>2.23</v>
      </c>
    </row>
    <row r="9559" spans="1:2">
      <c r="A9559" s="103">
        <v>42593</v>
      </c>
      <c r="B9559" s="104">
        <v>2.2799999999999998</v>
      </c>
    </row>
    <row r="9560" spans="1:2">
      <c r="A9560" s="103">
        <v>42594</v>
      </c>
      <c r="B9560" s="104">
        <v>2.23</v>
      </c>
    </row>
    <row r="9561" spans="1:2">
      <c r="A9561" s="103">
        <v>42597</v>
      </c>
      <c r="B9561" s="104">
        <v>2.27</v>
      </c>
    </row>
    <row r="9562" spans="1:2">
      <c r="A9562" s="103">
        <v>42598</v>
      </c>
      <c r="B9562" s="104">
        <v>2.29</v>
      </c>
    </row>
    <row r="9563" spans="1:2">
      <c r="A9563" s="103">
        <v>42599</v>
      </c>
      <c r="B9563" s="104">
        <v>2.27</v>
      </c>
    </row>
    <row r="9564" spans="1:2">
      <c r="A9564" s="103">
        <v>42600</v>
      </c>
      <c r="B9564" s="104">
        <v>2.2599999999999998</v>
      </c>
    </row>
    <row r="9565" spans="1:2">
      <c r="A9565" s="103">
        <v>42601</v>
      </c>
      <c r="B9565" s="104">
        <v>2.29</v>
      </c>
    </row>
    <row r="9566" spans="1:2">
      <c r="A9566" s="103">
        <v>42604</v>
      </c>
      <c r="B9566" s="104">
        <v>2.2400000000000002</v>
      </c>
    </row>
    <row r="9567" spans="1:2">
      <c r="A9567" s="103">
        <v>42605</v>
      </c>
      <c r="B9567" s="104">
        <v>2.2400000000000002</v>
      </c>
    </row>
    <row r="9568" spans="1:2">
      <c r="A9568" s="103">
        <v>42606</v>
      </c>
      <c r="B9568" s="104">
        <v>2.2400000000000002</v>
      </c>
    </row>
    <row r="9569" spans="1:2">
      <c r="A9569" s="103">
        <v>42607</v>
      </c>
      <c r="B9569" s="104">
        <v>2.27</v>
      </c>
    </row>
    <row r="9570" spans="1:2">
      <c r="A9570" s="103">
        <v>42608</v>
      </c>
      <c r="B9570" s="104">
        <v>2.29</v>
      </c>
    </row>
    <row r="9571" spans="1:2">
      <c r="A9571" s="103">
        <v>42611</v>
      </c>
      <c r="B9571" s="104">
        <v>2.2200000000000002</v>
      </c>
    </row>
    <row r="9572" spans="1:2">
      <c r="A9572" s="103">
        <v>42612</v>
      </c>
      <c r="B9572" s="104">
        <v>2.23</v>
      </c>
    </row>
    <row r="9573" spans="1:2">
      <c r="A9573" s="103">
        <v>42613</v>
      </c>
      <c r="B9573" s="104">
        <v>2.23</v>
      </c>
    </row>
    <row r="9574" spans="1:2">
      <c r="A9574" s="103">
        <v>42614</v>
      </c>
      <c r="B9574" s="104">
        <v>2.23</v>
      </c>
    </row>
    <row r="9575" spans="1:2">
      <c r="A9575" s="103">
        <v>42615</v>
      </c>
      <c r="B9575" s="104">
        <v>2.2799999999999998</v>
      </c>
    </row>
    <row r="9576" spans="1:2">
      <c r="A9576" s="103">
        <v>42618</v>
      </c>
      <c r="B9576" s="104" t="e">
        <f>NA()</f>
        <v>#N/A</v>
      </c>
    </row>
    <row r="9577" spans="1:2">
      <c r="A9577" s="103">
        <v>42619</v>
      </c>
      <c r="B9577" s="104">
        <v>2.2400000000000002</v>
      </c>
    </row>
    <row r="9578" spans="1:2">
      <c r="A9578" s="103">
        <v>42620</v>
      </c>
      <c r="B9578" s="104">
        <v>2.23</v>
      </c>
    </row>
    <row r="9579" spans="1:2">
      <c r="A9579" s="103">
        <v>42621</v>
      </c>
      <c r="B9579" s="104">
        <v>2.3199999999999998</v>
      </c>
    </row>
    <row r="9580" spans="1:2">
      <c r="A9580" s="103">
        <v>42622</v>
      </c>
      <c r="B9580" s="104">
        <v>2.39</v>
      </c>
    </row>
    <row r="9581" spans="1:2">
      <c r="A9581" s="103">
        <v>42625</v>
      </c>
      <c r="B9581" s="104">
        <v>2.4</v>
      </c>
    </row>
    <row r="9582" spans="1:2">
      <c r="A9582" s="103">
        <v>42626</v>
      </c>
      <c r="B9582" s="104">
        <v>2.4700000000000002</v>
      </c>
    </row>
    <row r="9583" spans="1:2">
      <c r="A9583" s="103">
        <v>42627</v>
      </c>
      <c r="B9583" s="104">
        <v>2.44</v>
      </c>
    </row>
    <row r="9584" spans="1:2">
      <c r="A9584" s="103">
        <v>42628</v>
      </c>
      <c r="B9584" s="104">
        <v>2.48</v>
      </c>
    </row>
    <row r="9585" spans="1:2">
      <c r="A9585" s="103">
        <v>42629</v>
      </c>
      <c r="B9585" s="104">
        <v>2.44</v>
      </c>
    </row>
    <row r="9586" spans="1:2">
      <c r="A9586" s="103">
        <v>42632</v>
      </c>
      <c r="B9586" s="104">
        <v>2.4500000000000002</v>
      </c>
    </row>
    <row r="9587" spans="1:2">
      <c r="A9587" s="103">
        <v>42633</v>
      </c>
      <c r="B9587" s="104">
        <v>2.4300000000000002</v>
      </c>
    </row>
    <row r="9588" spans="1:2">
      <c r="A9588" s="103">
        <v>42634</v>
      </c>
      <c r="B9588" s="104">
        <v>2.39</v>
      </c>
    </row>
    <row r="9589" spans="1:2">
      <c r="A9589" s="103">
        <v>42635</v>
      </c>
      <c r="B9589" s="104">
        <v>2.34</v>
      </c>
    </row>
    <row r="9590" spans="1:2">
      <c r="A9590" s="103">
        <v>42636</v>
      </c>
      <c r="B9590" s="104">
        <v>2.34</v>
      </c>
    </row>
    <row r="9591" spans="1:2">
      <c r="A9591" s="103">
        <v>42639</v>
      </c>
      <c r="B9591" s="104">
        <v>2.3199999999999998</v>
      </c>
    </row>
    <row r="9592" spans="1:2">
      <c r="A9592" s="103">
        <v>42640</v>
      </c>
      <c r="B9592" s="104">
        <v>2.2799999999999998</v>
      </c>
    </row>
    <row r="9593" spans="1:2">
      <c r="A9593" s="103">
        <v>42641</v>
      </c>
      <c r="B9593" s="104">
        <v>2.29</v>
      </c>
    </row>
    <row r="9594" spans="1:2">
      <c r="A9594" s="103">
        <v>42642</v>
      </c>
      <c r="B9594" s="104">
        <v>2.2799999999999998</v>
      </c>
    </row>
    <row r="9595" spans="1:2">
      <c r="A9595" s="103">
        <v>42643</v>
      </c>
      <c r="B9595" s="104">
        <v>2.3199999999999998</v>
      </c>
    </row>
    <row r="9596" spans="1:2">
      <c r="A9596" s="103">
        <v>42646</v>
      </c>
      <c r="B9596" s="104">
        <v>2.34</v>
      </c>
    </row>
    <row r="9597" spans="1:2">
      <c r="A9597" s="103">
        <v>42647</v>
      </c>
      <c r="B9597" s="104">
        <v>2.4</v>
      </c>
    </row>
    <row r="9598" spans="1:2">
      <c r="A9598" s="103">
        <v>42648</v>
      </c>
      <c r="B9598" s="104">
        <v>2.44</v>
      </c>
    </row>
    <row r="9599" spans="1:2">
      <c r="A9599" s="103">
        <v>42649</v>
      </c>
      <c r="B9599" s="104">
        <v>2.46</v>
      </c>
    </row>
    <row r="9600" spans="1:2">
      <c r="A9600" s="103">
        <v>42650</v>
      </c>
      <c r="B9600" s="104">
        <v>2.46</v>
      </c>
    </row>
    <row r="9601" spans="1:2">
      <c r="A9601" s="103">
        <v>42653</v>
      </c>
      <c r="B9601" s="104" t="e">
        <f>NA()</f>
        <v>#N/A</v>
      </c>
    </row>
    <row r="9602" spans="1:2">
      <c r="A9602" s="103">
        <v>42654</v>
      </c>
      <c r="B9602" s="104">
        <v>2.5</v>
      </c>
    </row>
    <row r="9603" spans="1:2">
      <c r="A9603" s="103">
        <v>42655</v>
      </c>
      <c r="B9603" s="104">
        <v>2.5099999999999998</v>
      </c>
    </row>
    <row r="9604" spans="1:2">
      <c r="A9604" s="103">
        <v>42656</v>
      </c>
      <c r="B9604" s="104">
        <v>2.48</v>
      </c>
    </row>
    <row r="9605" spans="1:2">
      <c r="A9605" s="103">
        <v>42657</v>
      </c>
      <c r="B9605" s="104">
        <v>2.5499999999999998</v>
      </c>
    </row>
    <row r="9606" spans="1:2">
      <c r="A9606" s="103">
        <v>42660</v>
      </c>
      <c r="B9606" s="104">
        <v>2.52</v>
      </c>
    </row>
    <row r="9607" spans="1:2">
      <c r="A9607" s="103">
        <v>42661</v>
      </c>
      <c r="B9607" s="104">
        <v>2.5099999999999998</v>
      </c>
    </row>
    <row r="9608" spans="1:2">
      <c r="A9608" s="103">
        <v>42662</v>
      </c>
      <c r="B9608" s="104">
        <v>2.5099999999999998</v>
      </c>
    </row>
    <row r="9609" spans="1:2">
      <c r="A9609" s="103">
        <v>42663</v>
      </c>
      <c r="B9609" s="104">
        <v>2.5</v>
      </c>
    </row>
    <row r="9610" spans="1:2">
      <c r="A9610" s="103">
        <v>42664</v>
      </c>
      <c r="B9610" s="104">
        <v>2.48</v>
      </c>
    </row>
    <row r="9611" spans="1:2">
      <c r="A9611" s="103">
        <v>42667</v>
      </c>
      <c r="B9611" s="104">
        <v>2.52</v>
      </c>
    </row>
    <row r="9612" spans="1:2">
      <c r="A9612" s="103">
        <v>42668</v>
      </c>
      <c r="B9612" s="104">
        <v>2.5</v>
      </c>
    </row>
    <row r="9613" spans="1:2">
      <c r="A9613" s="103">
        <v>42669</v>
      </c>
      <c r="B9613" s="104">
        <v>2.5299999999999998</v>
      </c>
    </row>
    <row r="9614" spans="1:2">
      <c r="A9614" s="103">
        <v>42670</v>
      </c>
      <c r="B9614" s="104">
        <v>2.6</v>
      </c>
    </row>
    <row r="9615" spans="1:2">
      <c r="A9615" s="103">
        <v>42671</v>
      </c>
      <c r="B9615" s="104">
        <v>2.62</v>
      </c>
    </row>
    <row r="9616" spans="1:2">
      <c r="A9616" s="103">
        <v>42674</v>
      </c>
      <c r="B9616" s="104">
        <v>2.58</v>
      </c>
    </row>
    <row r="9617" spans="1:2">
      <c r="A9617" s="103">
        <v>42675</v>
      </c>
      <c r="B9617" s="104">
        <v>2.58</v>
      </c>
    </row>
    <row r="9618" spans="1:2">
      <c r="A9618" s="103">
        <v>42676</v>
      </c>
      <c r="B9618" s="104">
        <v>2.56</v>
      </c>
    </row>
    <row r="9619" spans="1:2">
      <c r="A9619" s="103">
        <v>42677</v>
      </c>
      <c r="B9619" s="104">
        <v>2.6</v>
      </c>
    </row>
    <row r="9620" spans="1:2">
      <c r="A9620" s="103">
        <v>42678</v>
      </c>
      <c r="B9620" s="104">
        <v>2.56</v>
      </c>
    </row>
    <row r="9621" spans="1:2">
      <c r="A9621" s="103">
        <v>42681</v>
      </c>
      <c r="B9621" s="104">
        <v>2.6</v>
      </c>
    </row>
    <row r="9622" spans="1:2">
      <c r="A9622" s="103">
        <v>42682</v>
      </c>
      <c r="B9622" s="104">
        <v>2.63</v>
      </c>
    </row>
    <row r="9623" spans="1:2">
      <c r="A9623" s="103">
        <v>42683</v>
      </c>
      <c r="B9623" s="104">
        <v>2.88</v>
      </c>
    </row>
    <row r="9624" spans="1:2">
      <c r="A9624" s="103">
        <v>42684</v>
      </c>
      <c r="B9624" s="104">
        <v>2.94</v>
      </c>
    </row>
    <row r="9625" spans="1:2">
      <c r="A9625" s="103">
        <v>42685</v>
      </c>
      <c r="B9625" s="104" t="e">
        <f>NA()</f>
        <v>#N/A</v>
      </c>
    </row>
    <row r="9626" spans="1:2">
      <c r="A9626" s="103">
        <v>42688</v>
      </c>
      <c r="B9626" s="104">
        <v>2.99</v>
      </c>
    </row>
    <row r="9627" spans="1:2">
      <c r="A9627" s="103">
        <v>42689</v>
      </c>
      <c r="B9627" s="104">
        <v>2.97</v>
      </c>
    </row>
    <row r="9628" spans="1:2">
      <c r="A9628" s="103">
        <v>42690</v>
      </c>
      <c r="B9628" s="104">
        <v>2.92</v>
      </c>
    </row>
    <row r="9629" spans="1:2">
      <c r="A9629" s="103">
        <v>42691</v>
      </c>
      <c r="B9629" s="104">
        <v>3.01</v>
      </c>
    </row>
    <row r="9630" spans="1:2">
      <c r="A9630" s="103">
        <v>42692</v>
      </c>
      <c r="B9630" s="104">
        <v>3.01</v>
      </c>
    </row>
    <row r="9631" spans="1:2">
      <c r="A9631" s="103">
        <v>42695</v>
      </c>
      <c r="B9631" s="104">
        <v>3</v>
      </c>
    </row>
    <row r="9632" spans="1:2">
      <c r="A9632" s="103">
        <v>42696</v>
      </c>
      <c r="B9632" s="104">
        <v>3</v>
      </c>
    </row>
    <row r="9633" spans="1:2">
      <c r="A9633" s="103">
        <v>42697</v>
      </c>
      <c r="B9633" s="104">
        <v>3.02</v>
      </c>
    </row>
    <row r="9634" spans="1:2">
      <c r="A9634" s="103">
        <v>42698</v>
      </c>
      <c r="B9634" s="104" t="e">
        <f>NA()</f>
        <v>#N/A</v>
      </c>
    </row>
    <row r="9635" spans="1:2">
      <c r="A9635" s="103">
        <v>42699</v>
      </c>
      <c r="B9635" s="104">
        <v>3.01</v>
      </c>
    </row>
    <row r="9636" spans="1:2">
      <c r="A9636" s="103">
        <v>42702</v>
      </c>
      <c r="B9636" s="104">
        <v>2.99</v>
      </c>
    </row>
    <row r="9637" spans="1:2">
      <c r="A9637" s="103">
        <v>42703</v>
      </c>
      <c r="B9637" s="104">
        <v>2.95</v>
      </c>
    </row>
    <row r="9638" spans="1:2">
      <c r="A9638" s="103">
        <v>42704</v>
      </c>
      <c r="B9638" s="104">
        <v>3.02</v>
      </c>
    </row>
    <row r="9639" spans="1:2">
      <c r="A9639" s="103">
        <v>42705</v>
      </c>
      <c r="B9639" s="104">
        <v>3.1</v>
      </c>
    </row>
    <row r="9640" spans="1:2">
      <c r="A9640" s="103">
        <v>42706</v>
      </c>
      <c r="B9640" s="104">
        <v>3.08</v>
      </c>
    </row>
    <row r="9641" spans="1:2">
      <c r="A9641" s="103">
        <v>42709</v>
      </c>
      <c r="B9641" s="104">
        <v>3.05</v>
      </c>
    </row>
    <row r="9642" spans="1:2">
      <c r="A9642" s="103">
        <v>42710</v>
      </c>
      <c r="B9642" s="104">
        <v>3.08</v>
      </c>
    </row>
    <row r="9643" spans="1:2">
      <c r="A9643" s="103">
        <v>42711</v>
      </c>
      <c r="B9643" s="104">
        <v>3.02</v>
      </c>
    </row>
    <row r="9644" spans="1:2">
      <c r="A9644" s="103">
        <v>42712</v>
      </c>
      <c r="B9644" s="104">
        <v>3.1</v>
      </c>
    </row>
    <row r="9645" spans="1:2">
      <c r="A9645" s="103">
        <v>42713</v>
      </c>
      <c r="B9645" s="104">
        <v>3.16</v>
      </c>
    </row>
    <row r="9646" spans="1:2">
      <c r="A9646" s="103">
        <v>42716</v>
      </c>
      <c r="B9646" s="104">
        <v>3.16</v>
      </c>
    </row>
    <row r="9647" spans="1:2">
      <c r="A9647" s="103">
        <v>42717</v>
      </c>
      <c r="B9647" s="104">
        <v>3.14</v>
      </c>
    </row>
    <row r="9648" spans="1:2">
      <c r="A9648" s="103">
        <v>42718</v>
      </c>
      <c r="B9648" s="104">
        <v>3.14</v>
      </c>
    </row>
    <row r="9649" spans="1:2">
      <c r="A9649" s="103">
        <v>42719</v>
      </c>
      <c r="B9649" s="104">
        <v>3.16</v>
      </c>
    </row>
    <row r="9650" spans="1:2">
      <c r="A9650" s="103">
        <v>42720</v>
      </c>
      <c r="B9650" s="104">
        <v>3.19</v>
      </c>
    </row>
    <row r="9651" spans="1:2">
      <c r="A9651" s="103">
        <v>42723</v>
      </c>
      <c r="B9651" s="104">
        <v>3.12</v>
      </c>
    </row>
    <row r="9652" spans="1:2">
      <c r="A9652" s="103">
        <v>42724</v>
      </c>
      <c r="B9652" s="104">
        <v>3.15</v>
      </c>
    </row>
    <row r="9653" spans="1:2">
      <c r="A9653" s="103">
        <v>42725</v>
      </c>
      <c r="B9653" s="104">
        <v>3.12</v>
      </c>
    </row>
    <row r="9654" spans="1:2">
      <c r="A9654" s="103">
        <v>42726</v>
      </c>
      <c r="B9654" s="104">
        <v>3.12</v>
      </c>
    </row>
    <row r="9655" spans="1:2">
      <c r="A9655" s="103">
        <v>42727</v>
      </c>
      <c r="B9655" s="104">
        <v>3.12</v>
      </c>
    </row>
    <row r="9656" spans="1:2">
      <c r="A9656" s="103">
        <v>42730</v>
      </c>
      <c r="B9656" s="104" t="e">
        <f>NA()</f>
        <v>#N/A</v>
      </c>
    </row>
    <row r="9657" spans="1:2">
      <c r="A9657" s="103">
        <v>42731</v>
      </c>
      <c r="B9657" s="104">
        <v>3.14</v>
      </c>
    </row>
    <row r="9658" spans="1:2">
      <c r="A9658" s="103">
        <v>42732</v>
      </c>
      <c r="B9658" s="104">
        <v>3.09</v>
      </c>
    </row>
    <row r="9659" spans="1:2">
      <c r="A9659" s="103">
        <v>42733</v>
      </c>
      <c r="B9659" s="104">
        <v>3.08</v>
      </c>
    </row>
    <row r="9660" spans="1:2">
      <c r="A9660" s="103">
        <v>42734</v>
      </c>
      <c r="B9660" s="104">
        <v>3.06</v>
      </c>
    </row>
    <row r="9661" spans="1:2">
      <c r="A9661" s="103">
        <v>42737</v>
      </c>
      <c r="B9661" s="104" t="e">
        <f>NA()</f>
        <v>#N/A</v>
      </c>
    </row>
    <row r="9662" spans="1:2">
      <c r="A9662" s="103">
        <v>42738</v>
      </c>
      <c r="B9662" s="104">
        <v>3.04</v>
      </c>
    </row>
    <row r="9663" spans="1:2">
      <c r="A9663" s="103">
        <v>42739</v>
      </c>
      <c r="B9663" s="104">
        <v>3.05</v>
      </c>
    </row>
    <row r="9664" spans="1:2">
      <c r="A9664" s="103">
        <v>42740</v>
      </c>
      <c r="B9664" s="104">
        <v>2.96</v>
      </c>
    </row>
    <row r="9665" spans="1:2">
      <c r="A9665" s="103">
        <v>42741</v>
      </c>
      <c r="B9665" s="104">
        <v>3</v>
      </c>
    </row>
    <row r="9666" spans="1:2">
      <c r="A9666" s="103">
        <v>42744</v>
      </c>
      <c r="B9666" s="104">
        <v>2.97</v>
      </c>
    </row>
    <row r="9667" spans="1:2">
      <c r="A9667" s="103">
        <v>42745</v>
      </c>
      <c r="B9667" s="104">
        <v>2.97</v>
      </c>
    </row>
    <row r="9668" spans="1:2">
      <c r="A9668" s="103">
        <v>42746</v>
      </c>
      <c r="B9668" s="104">
        <v>2.96</v>
      </c>
    </row>
    <row r="9669" spans="1:2">
      <c r="A9669" s="103">
        <v>42747</v>
      </c>
      <c r="B9669" s="104">
        <v>3.01</v>
      </c>
    </row>
    <row r="9670" spans="1:2">
      <c r="A9670" s="103">
        <v>42748</v>
      </c>
      <c r="B9670" s="104">
        <v>2.99</v>
      </c>
    </row>
    <row r="9671" spans="1:2">
      <c r="A9671" s="103">
        <v>42751</v>
      </c>
      <c r="B9671" s="104" t="e">
        <f>NA()</f>
        <v>#N/A</v>
      </c>
    </row>
    <row r="9672" spans="1:2">
      <c r="A9672" s="103">
        <v>42752</v>
      </c>
      <c r="B9672" s="104">
        <v>2.93</v>
      </c>
    </row>
    <row r="9673" spans="1:2">
      <c r="A9673" s="103">
        <v>42753</v>
      </c>
      <c r="B9673" s="104">
        <v>3</v>
      </c>
    </row>
    <row r="9674" spans="1:2">
      <c r="A9674" s="103">
        <v>42754</v>
      </c>
      <c r="B9674" s="104">
        <v>3.04</v>
      </c>
    </row>
    <row r="9675" spans="1:2">
      <c r="A9675" s="103">
        <v>42755</v>
      </c>
      <c r="B9675" s="104">
        <v>3.05</v>
      </c>
    </row>
    <row r="9676" spans="1:2">
      <c r="A9676" s="103">
        <v>42758</v>
      </c>
      <c r="B9676" s="104">
        <v>2.99</v>
      </c>
    </row>
    <row r="9677" spans="1:2">
      <c r="A9677" s="103">
        <v>42759</v>
      </c>
      <c r="B9677" s="104">
        <v>3.05</v>
      </c>
    </row>
    <row r="9678" spans="1:2">
      <c r="A9678" s="103">
        <v>42760</v>
      </c>
      <c r="B9678" s="104">
        <v>3.1</v>
      </c>
    </row>
    <row r="9679" spans="1:2">
      <c r="A9679" s="103">
        <v>42761</v>
      </c>
      <c r="B9679" s="104">
        <v>3.08</v>
      </c>
    </row>
    <row r="9680" spans="1:2">
      <c r="A9680" s="103">
        <v>42762</v>
      </c>
      <c r="B9680" s="104">
        <v>3.06</v>
      </c>
    </row>
    <row r="9681" spans="1:2">
      <c r="A9681" s="103">
        <v>42765</v>
      </c>
      <c r="B9681" s="104">
        <v>3.08</v>
      </c>
    </row>
    <row r="9682" spans="1:2">
      <c r="A9682" s="103">
        <v>42766</v>
      </c>
      <c r="B9682" s="104">
        <v>3.05</v>
      </c>
    </row>
    <row r="9683" spans="1:2">
      <c r="A9683" s="103">
        <v>42767</v>
      </c>
      <c r="B9683" s="104">
        <v>3.08</v>
      </c>
    </row>
    <row r="9684" spans="1:2">
      <c r="A9684" s="103">
        <v>42768</v>
      </c>
      <c r="B9684" s="104">
        <v>3.09</v>
      </c>
    </row>
    <row r="9685" spans="1:2">
      <c r="A9685" s="103">
        <v>42769</v>
      </c>
      <c r="B9685" s="104">
        <v>3.11</v>
      </c>
    </row>
    <row r="9686" spans="1:2">
      <c r="A9686" s="103">
        <v>42772</v>
      </c>
      <c r="B9686" s="104">
        <v>3.05</v>
      </c>
    </row>
    <row r="9687" spans="1:2">
      <c r="A9687" s="103">
        <v>42773</v>
      </c>
      <c r="B9687" s="104">
        <v>3.02</v>
      </c>
    </row>
    <row r="9688" spans="1:2">
      <c r="A9688" s="103">
        <v>42774</v>
      </c>
      <c r="B9688" s="104">
        <v>2.96</v>
      </c>
    </row>
    <row r="9689" spans="1:2">
      <c r="A9689" s="103">
        <v>42775</v>
      </c>
      <c r="B9689" s="104">
        <v>3.02</v>
      </c>
    </row>
    <row r="9690" spans="1:2">
      <c r="A9690" s="103">
        <v>42776</v>
      </c>
      <c r="B9690" s="104">
        <v>3.01</v>
      </c>
    </row>
    <row r="9691" spans="1:2">
      <c r="A9691" s="103">
        <v>42779</v>
      </c>
      <c r="B9691" s="104">
        <v>3.03</v>
      </c>
    </row>
    <row r="9692" spans="1:2">
      <c r="A9692" s="103">
        <v>42780</v>
      </c>
      <c r="B9692" s="104">
        <v>3.07</v>
      </c>
    </row>
    <row r="9693" spans="1:2">
      <c r="A9693" s="103">
        <v>42781</v>
      </c>
      <c r="B9693" s="104">
        <v>3.09</v>
      </c>
    </row>
    <row r="9694" spans="1:2">
      <c r="A9694" s="103">
        <v>42782</v>
      </c>
      <c r="B9694" s="104">
        <v>3.05</v>
      </c>
    </row>
    <row r="9695" spans="1:2">
      <c r="A9695" s="103">
        <v>42783</v>
      </c>
      <c r="B9695" s="104">
        <v>3.03</v>
      </c>
    </row>
    <row r="9696" spans="1:2">
      <c r="A9696" s="103">
        <v>42786</v>
      </c>
      <c r="B9696" s="104" t="e">
        <f>NA()</f>
        <v>#N/A</v>
      </c>
    </row>
    <row r="9697" spans="1:2">
      <c r="A9697" s="103">
        <v>42787</v>
      </c>
      <c r="B9697" s="104">
        <v>3.04</v>
      </c>
    </row>
    <row r="9698" spans="1:2">
      <c r="A9698" s="103">
        <v>42788</v>
      </c>
      <c r="B9698" s="104">
        <v>3.04</v>
      </c>
    </row>
    <row r="9699" spans="1:2">
      <c r="A9699" s="103">
        <v>42789</v>
      </c>
      <c r="B9699" s="104">
        <v>3.02</v>
      </c>
    </row>
    <row r="9700" spans="1:2">
      <c r="A9700" s="103">
        <v>42790</v>
      </c>
      <c r="B9700" s="104">
        <v>2.95</v>
      </c>
    </row>
    <row r="9701" spans="1:2">
      <c r="A9701" s="103">
        <v>42793</v>
      </c>
      <c r="B9701" s="104">
        <v>2.98</v>
      </c>
    </row>
    <row r="9702" spans="1:2">
      <c r="A9702" s="103">
        <v>42794</v>
      </c>
      <c r="B9702" s="104">
        <v>2.97</v>
      </c>
    </row>
    <row r="9703" spans="1:2">
      <c r="A9703" s="103">
        <v>42795</v>
      </c>
      <c r="B9703" s="104">
        <v>3.06</v>
      </c>
    </row>
    <row r="9704" spans="1:2">
      <c r="A9704" s="103">
        <v>42796</v>
      </c>
      <c r="B9704" s="104">
        <v>3.09</v>
      </c>
    </row>
    <row r="9705" spans="1:2">
      <c r="A9705" s="103">
        <v>42797</v>
      </c>
      <c r="B9705" s="104">
        <v>3.08</v>
      </c>
    </row>
    <row r="9706" spans="1:2">
      <c r="A9706" s="103">
        <v>42800</v>
      </c>
      <c r="B9706" s="104">
        <v>3.1</v>
      </c>
    </row>
    <row r="9707" spans="1:2">
      <c r="A9707" s="103">
        <v>42801</v>
      </c>
      <c r="B9707" s="104">
        <v>3.11</v>
      </c>
    </row>
    <row r="9708" spans="1:2">
      <c r="A9708" s="103">
        <v>42802</v>
      </c>
      <c r="B9708" s="104">
        <v>3.15</v>
      </c>
    </row>
    <row r="9709" spans="1:2">
      <c r="A9709" s="103">
        <v>42803</v>
      </c>
      <c r="B9709" s="104">
        <v>3.19</v>
      </c>
    </row>
    <row r="9710" spans="1:2">
      <c r="A9710" s="103">
        <v>42804</v>
      </c>
      <c r="B9710" s="104">
        <v>3.16</v>
      </c>
    </row>
    <row r="9711" spans="1:2">
      <c r="A9711" s="103">
        <v>42807</v>
      </c>
      <c r="B9711" s="104">
        <v>3.2</v>
      </c>
    </row>
    <row r="9712" spans="1:2">
      <c r="A9712" s="103">
        <v>42808</v>
      </c>
      <c r="B9712" s="104">
        <v>3.17</v>
      </c>
    </row>
    <row r="9713" spans="1:2">
      <c r="A9713" s="103">
        <v>42809</v>
      </c>
      <c r="B9713" s="104">
        <v>3.11</v>
      </c>
    </row>
    <row r="9714" spans="1:2">
      <c r="A9714" s="103">
        <v>42810</v>
      </c>
      <c r="B9714" s="104">
        <v>3.14</v>
      </c>
    </row>
    <row r="9715" spans="1:2">
      <c r="A9715" s="103">
        <v>42811</v>
      </c>
      <c r="B9715" s="104">
        <v>3.11</v>
      </c>
    </row>
    <row r="9716" spans="1:2">
      <c r="A9716" s="103">
        <v>42814</v>
      </c>
      <c r="B9716" s="104">
        <v>3.08</v>
      </c>
    </row>
    <row r="9717" spans="1:2">
      <c r="A9717" s="103">
        <v>42815</v>
      </c>
      <c r="B9717" s="104">
        <v>3.04</v>
      </c>
    </row>
    <row r="9718" spans="1:2">
      <c r="A9718" s="103">
        <v>42816</v>
      </c>
      <c r="B9718" s="104">
        <v>3.02</v>
      </c>
    </row>
    <row r="9719" spans="1:2">
      <c r="A9719" s="103">
        <v>42817</v>
      </c>
      <c r="B9719" s="104">
        <v>3.02</v>
      </c>
    </row>
    <row r="9720" spans="1:2">
      <c r="A9720" s="103">
        <v>42818</v>
      </c>
      <c r="B9720" s="104">
        <v>3</v>
      </c>
    </row>
    <row r="9721" spans="1:2">
      <c r="A9721" s="103">
        <v>42821</v>
      </c>
      <c r="B9721" s="104">
        <v>2.98</v>
      </c>
    </row>
    <row r="9722" spans="1:2">
      <c r="A9722" s="103">
        <v>42822</v>
      </c>
      <c r="B9722" s="104">
        <v>3.02</v>
      </c>
    </row>
    <row r="9723" spans="1:2">
      <c r="A9723" s="103">
        <v>42823</v>
      </c>
      <c r="B9723" s="104">
        <v>2.99</v>
      </c>
    </row>
    <row r="9724" spans="1:2">
      <c r="A9724" s="103">
        <v>42824</v>
      </c>
      <c r="B9724" s="104">
        <v>3.03</v>
      </c>
    </row>
    <row r="9725" spans="1:2">
      <c r="A9725" s="103">
        <v>42825</v>
      </c>
      <c r="B9725" s="104">
        <v>3.02</v>
      </c>
    </row>
    <row r="9726" spans="1:2">
      <c r="A9726" s="103">
        <v>42828</v>
      </c>
      <c r="B9726" s="104">
        <v>2.98</v>
      </c>
    </row>
    <row r="9727" spans="1:2">
      <c r="A9727" s="103">
        <v>42829</v>
      </c>
      <c r="B9727" s="104">
        <v>2.99</v>
      </c>
    </row>
    <row r="9728" spans="1:2">
      <c r="A9728" s="103">
        <v>42830</v>
      </c>
      <c r="B9728" s="104">
        <v>2.98</v>
      </c>
    </row>
    <row r="9729" spans="1:2">
      <c r="A9729" s="103">
        <v>42831</v>
      </c>
      <c r="B9729" s="104">
        <v>2.99</v>
      </c>
    </row>
    <row r="9730" spans="1:2">
      <c r="A9730" s="103">
        <v>42832</v>
      </c>
      <c r="B9730" s="104">
        <v>3</v>
      </c>
    </row>
    <row r="9731" spans="1:2">
      <c r="A9731" s="103">
        <v>42835</v>
      </c>
      <c r="B9731" s="104">
        <v>2.99</v>
      </c>
    </row>
    <row r="9732" spans="1:2">
      <c r="A9732" s="103">
        <v>42836</v>
      </c>
      <c r="B9732" s="104">
        <v>2.93</v>
      </c>
    </row>
    <row r="9733" spans="1:2">
      <c r="A9733" s="103">
        <v>42837</v>
      </c>
      <c r="B9733" s="104">
        <v>2.92</v>
      </c>
    </row>
    <row r="9734" spans="1:2">
      <c r="A9734" s="103">
        <v>42838</v>
      </c>
      <c r="B9734" s="104">
        <v>2.89</v>
      </c>
    </row>
    <row r="9735" spans="1:2">
      <c r="A9735" s="103">
        <v>42839</v>
      </c>
      <c r="B9735" s="104" t="e">
        <f>NA()</f>
        <v>#N/A</v>
      </c>
    </row>
    <row r="9736" spans="1:2">
      <c r="A9736" s="103">
        <v>42842</v>
      </c>
      <c r="B9736" s="104">
        <v>2.92</v>
      </c>
    </row>
    <row r="9737" spans="1:2">
      <c r="A9737" s="103">
        <v>42843</v>
      </c>
      <c r="B9737" s="104">
        <v>2.84</v>
      </c>
    </row>
    <row r="9738" spans="1:2">
      <c r="A9738" s="103">
        <v>42844</v>
      </c>
      <c r="B9738" s="104">
        <v>2.87</v>
      </c>
    </row>
    <row r="9739" spans="1:2">
      <c r="A9739" s="103">
        <v>42845</v>
      </c>
      <c r="B9739" s="104">
        <v>2.89</v>
      </c>
    </row>
    <row r="9740" spans="1:2">
      <c r="A9740" s="103">
        <v>42846</v>
      </c>
      <c r="B9740" s="104">
        <v>2.89</v>
      </c>
    </row>
    <row r="9741" spans="1:2">
      <c r="A9741" s="103">
        <v>42849</v>
      </c>
      <c r="B9741" s="104">
        <v>2.93</v>
      </c>
    </row>
    <row r="9742" spans="1:2">
      <c r="A9742" s="103">
        <v>42850</v>
      </c>
      <c r="B9742" s="104">
        <v>2.99</v>
      </c>
    </row>
    <row r="9743" spans="1:2">
      <c r="A9743" s="103">
        <v>42851</v>
      </c>
      <c r="B9743" s="104">
        <v>2.97</v>
      </c>
    </row>
    <row r="9744" spans="1:2">
      <c r="A9744" s="103">
        <v>42852</v>
      </c>
      <c r="B9744" s="104">
        <v>2.96</v>
      </c>
    </row>
    <row r="9745" spans="1:2">
      <c r="A9745" s="103">
        <v>42853</v>
      </c>
      <c r="B9745" s="104">
        <v>2.96</v>
      </c>
    </row>
    <row r="9746" spans="1:2">
      <c r="A9746" s="103">
        <v>42856</v>
      </c>
      <c r="B9746" s="104">
        <v>3</v>
      </c>
    </row>
    <row r="9747" spans="1:2">
      <c r="A9747" s="103">
        <v>42857</v>
      </c>
      <c r="B9747" s="104">
        <v>2.97</v>
      </c>
    </row>
    <row r="9748" spans="1:2">
      <c r="A9748" s="103">
        <v>42858</v>
      </c>
      <c r="B9748" s="104">
        <v>2.97</v>
      </c>
    </row>
    <row r="9749" spans="1:2">
      <c r="A9749" s="103">
        <v>42859</v>
      </c>
      <c r="B9749" s="104">
        <v>3</v>
      </c>
    </row>
    <row r="9750" spans="1:2">
      <c r="A9750" s="103">
        <v>42860</v>
      </c>
      <c r="B9750" s="104">
        <v>2.99</v>
      </c>
    </row>
    <row r="9751" spans="1:2">
      <c r="A9751" s="103">
        <v>42863</v>
      </c>
      <c r="B9751" s="104">
        <v>3.02</v>
      </c>
    </row>
    <row r="9752" spans="1:2">
      <c r="A9752" s="103">
        <v>42864</v>
      </c>
      <c r="B9752" s="104">
        <v>3.04</v>
      </c>
    </row>
    <row r="9753" spans="1:2">
      <c r="A9753" s="103">
        <v>42865</v>
      </c>
      <c r="B9753" s="104">
        <v>3.03</v>
      </c>
    </row>
    <row r="9754" spans="1:2">
      <c r="A9754" s="103">
        <v>42866</v>
      </c>
      <c r="B9754" s="104">
        <v>3.03</v>
      </c>
    </row>
    <row r="9755" spans="1:2">
      <c r="A9755" s="103">
        <v>42867</v>
      </c>
      <c r="B9755" s="104">
        <v>2.98</v>
      </c>
    </row>
    <row r="9756" spans="1:2">
      <c r="A9756" s="103">
        <v>42870</v>
      </c>
      <c r="B9756" s="104">
        <v>3</v>
      </c>
    </row>
    <row r="9757" spans="1:2">
      <c r="A9757" s="103">
        <v>42871</v>
      </c>
      <c r="B9757" s="104">
        <v>2.99</v>
      </c>
    </row>
    <row r="9758" spans="1:2">
      <c r="A9758" s="103">
        <v>42872</v>
      </c>
      <c r="B9758" s="104">
        <v>2.91</v>
      </c>
    </row>
    <row r="9759" spans="1:2">
      <c r="A9759" s="103">
        <v>42873</v>
      </c>
      <c r="B9759" s="104">
        <v>2.9</v>
      </c>
    </row>
    <row r="9760" spans="1:2">
      <c r="A9760" s="103">
        <v>42874</v>
      </c>
      <c r="B9760" s="104">
        <v>2.9</v>
      </c>
    </row>
    <row r="9761" spans="1:4">
      <c r="A9761" s="103">
        <v>42877</v>
      </c>
      <c r="B9761" s="104">
        <v>2.91</v>
      </c>
    </row>
    <row r="9762" spans="1:4">
      <c r="A9762" s="103">
        <v>42878</v>
      </c>
      <c r="B9762" s="104">
        <v>2.95</v>
      </c>
    </row>
    <row r="9763" spans="1:4">
      <c r="A9763" s="103">
        <v>42879</v>
      </c>
      <c r="B9763" s="104">
        <v>2.92</v>
      </c>
    </row>
    <row r="9764" spans="1:4">
      <c r="A9764" s="103">
        <v>42880</v>
      </c>
      <c r="B9764" s="104">
        <v>2.92</v>
      </c>
    </row>
    <row r="9765" spans="1:4">
      <c r="A9765" s="103">
        <v>42881</v>
      </c>
      <c r="B9765" s="104">
        <v>2.92</v>
      </c>
    </row>
    <row r="9766" spans="1:4">
      <c r="A9766" s="103">
        <v>42884</v>
      </c>
      <c r="B9766" s="104" t="e">
        <f>NA()</f>
        <v>#N/A</v>
      </c>
    </row>
    <row r="9767" spans="1:4">
      <c r="A9767" s="103">
        <v>42885</v>
      </c>
      <c r="B9767" s="104">
        <v>2.88</v>
      </c>
    </row>
    <row r="9768" spans="1:4">
      <c r="A9768" s="103">
        <v>42886</v>
      </c>
      <c r="B9768" s="104">
        <v>2.87</v>
      </c>
    </row>
    <row r="9769" spans="1:4">
      <c r="A9769" s="204">
        <v>42887</v>
      </c>
      <c r="B9769" s="202">
        <v>2.87</v>
      </c>
      <c r="C9769" s="197"/>
      <c r="D9769" s="198"/>
    </row>
    <row r="9770" spans="1:4">
      <c r="A9770" s="204">
        <v>42888</v>
      </c>
      <c r="B9770" s="202">
        <v>2.8</v>
      </c>
      <c r="C9770" s="197"/>
      <c r="D9770" s="198"/>
    </row>
    <row r="9771" spans="1:4">
      <c r="A9771" s="204">
        <v>42891</v>
      </c>
      <c r="B9771" s="202">
        <v>2.84</v>
      </c>
      <c r="C9771" s="197"/>
      <c r="D9771" s="198"/>
    </row>
    <row r="9772" spans="1:4">
      <c r="A9772" s="204">
        <v>42892</v>
      </c>
      <c r="B9772" s="202">
        <v>2.81</v>
      </c>
      <c r="C9772" s="197"/>
      <c r="D9772" s="198"/>
    </row>
    <row r="9773" spans="1:4">
      <c r="A9773" s="204">
        <v>42893</v>
      </c>
      <c r="B9773" s="202">
        <v>2.84</v>
      </c>
      <c r="C9773" s="197"/>
      <c r="D9773" s="198"/>
    </row>
    <row r="9774" spans="1:4">
      <c r="A9774" s="204">
        <v>42894</v>
      </c>
      <c r="B9774" s="202">
        <v>2.85</v>
      </c>
      <c r="C9774" s="197"/>
      <c r="D9774" s="198"/>
    </row>
    <row r="9775" spans="1:4">
      <c r="A9775" s="204">
        <v>42895</v>
      </c>
      <c r="B9775" s="202">
        <v>2.86</v>
      </c>
      <c r="C9775" s="197"/>
      <c r="D9775" s="198"/>
    </row>
    <row r="9776" spans="1:4">
      <c r="A9776" s="204">
        <v>42898</v>
      </c>
      <c r="B9776" s="202">
        <v>2.86</v>
      </c>
      <c r="C9776" s="197"/>
      <c r="D9776" s="198"/>
    </row>
    <row r="9777" spans="1:4">
      <c r="A9777" s="204">
        <v>42899</v>
      </c>
      <c r="B9777" s="202">
        <v>2.87</v>
      </c>
      <c r="C9777" s="197"/>
      <c r="D9777" s="198"/>
    </row>
    <row r="9778" spans="1:4">
      <c r="A9778" s="204">
        <v>42900</v>
      </c>
      <c r="B9778" s="202">
        <v>2.79</v>
      </c>
      <c r="C9778" s="197"/>
      <c r="D9778" s="198"/>
    </row>
    <row r="9779" spans="1:4">
      <c r="A9779" s="204">
        <v>42901</v>
      </c>
      <c r="B9779" s="202">
        <v>2.78</v>
      </c>
      <c r="C9779" s="197"/>
      <c r="D9779" s="198"/>
    </row>
    <row r="9780" spans="1:4">
      <c r="A9780" s="204">
        <v>42902</v>
      </c>
      <c r="B9780" s="202">
        <v>2.78</v>
      </c>
      <c r="C9780" s="197"/>
      <c r="D9780" s="198"/>
    </row>
    <row r="9781" spans="1:4">
      <c r="A9781" s="204">
        <v>42905</v>
      </c>
      <c r="B9781" s="202">
        <v>2.79</v>
      </c>
      <c r="C9781" s="197"/>
      <c r="D9781" s="198"/>
    </row>
    <row r="9782" spans="1:4">
      <c r="A9782" s="204">
        <v>42906</v>
      </c>
      <c r="B9782" s="202">
        <v>2.74</v>
      </c>
      <c r="C9782" s="197"/>
      <c r="D9782" s="198"/>
    </row>
    <row r="9783" spans="1:4">
      <c r="A9783" s="204">
        <v>42907</v>
      </c>
      <c r="B9783" s="202">
        <v>2.73</v>
      </c>
      <c r="C9783" s="197"/>
      <c r="D9783" s="198"/>
    </row>
    <row r="9784" spans="1:4">
      <c r="A9784" s="204">
        <v>42908</v>
      </c>
      <c r="B9784" s="202">
        <v>2.72</v>
      </c>
      <c r="C9784" s="197"/>
      <c r="D9784" s="198"/>
    </row>
    <row r="9785" spans="1:4">
      <c r="A9785" s="204">
        <v>42909</v>
      </c>
      <c r="B9785" s="202">
        <v>2.71</v>
      </c>
      <c r="C9785" s="197"/>
      <c r="D9785" s="198"/>
    </row>
    <row r="9786" spans="1:4">
      <c r="A9786" s="204">
        <v>42912</v>
      </c>
      <c r="B9786" s="202">
        <v>2.7</v>
      </c>
      <c r="C9786" s="197"/>
      <c r="D9786" s="198"/>
    </row>
    <row r="9787" spans="1:4">
      <c r="A9787" s="204">
        <v>42913</v>
      </c>
      <c r="B9787" s="202">
        <v>2.75</v>
      </c>
      <c r="C9787" s="197"/>
      <c r="D9787" s="198"/>
    </row>
    <row r="9788" spans="1:4">
      <c r="A9788" s="204">
        <v>42914</v>
      </c>
      <c r="B9788" s="202">
        <v>2.77</v>
      </c>
      <c r="C9788" s="197"/>
      <c r="D9788" s="198"/>
    </row>
    <row r="9789" spans="1:4">
      <c r="A9789" s="204">
        <v>42915</v>
      </c>
      <c r="B9789" s="202">
        <v>2.82</v>
      </c>
      <c r="C9789" s="197"/>
      <c r="D9789" s="198"/>
    </row>
    <row r="9790" spans="1:4">
      <c r="A9790" s="204">
        <v>42916</v>
      </c>
      <c r="B9790" s="202">
        <v>2.84</v>
      </c>
      <c r="C9790" s="197"/>
      <c r="D9790" s="198"/>
    </row>
    <row r="9791" spans="1:4">
      <c r="A9791" s="204">
        <v>42919</v>
      </c>
      <c r="B9791" s="202">
        <v>2.86</v>
      </c>
      <c r="C9791" s="197"/>
      <c r="D9791" s="198"/>
    </row>
    <row r="9792" spans="1:4">
      <c r="A9792" s="204">
        <v>42920</v>
      </c>
      <c r="B9792" s="203" t="e">
        <f>NA()</f>
        <v>#N/A</v>
      </c>
      <c r="C9792" s="197"/>
      <c r="D9792" s="199"/>
    </row>
    <row r="9793" spans="1:4">
      <c r="A9793" s="204">
        <v>42921</v>
      </c>
      <c r="B9793" s="202">
        <v>2.85</v>
      </c>
      <c r="C9793" s="197"/>
      <c r="D9793" s="198"/>
    </row>
    <row r="9794" spans="1:4">
      <c r="A9794" s="204">
        <v>42922</v>
      </c>
      <c r="B9794" s="202">
        <v>2.9</v>
      </c>
      <c r="C9794" s="197"/>
      <c r="D9794" s="198"/>
    </row>
    <row r="9795" spans="1:4">
      <c r="A9795" s="204">
        <v>42923</v>
      </c>
      <c r="B9795" s="202">
        <v>2.93</v>
      </c>
      <c r="C9795" s="197"/>
      <c r="D9795" s="198"/>
    </row>
    <row r="9796" spans="1:4">
      <c r="A9796" s="204">
        <v>42926</v>
      </c>
      <c r="B9796" s="202">
        <v>2.93</v>
      </c>
      <c r="C9796" s="197"/>
      <c r="D9796" s="198"/>
    </row>
    <row r="9797" spans="1:4">
      <c r="A9797" s="204">
        <v>42927</v>
      </c>
      <c r="B9797" s="202">
        <v>2.92</v>
      </c>
      <c r="C9797" s="197"/>
      <c r="D9797" s="198"/>
    </row>
    <row r="9798" spans="1:4">
      <c r="A9798" s="204">
        <v>42928</v>
      </c>
      <c r="B9798" s="202">
        <v>2.89</v>
      </c>
      <c r="C9798" s="197"/>
      <c r="D9798" s="198"/>
    </row>
    <row r="9799" spans="1:4">
      <c r="A9799" s="204">
        <v>42929</v>
      </c>
      <c r="B9799" s="202">
        <v>2.92</v>
      </c>
      <c r="C9799" s="197"/>
      <c r="D9799" s="198"/>
    </row>
    <row r="9800" spans="1:4">
      <c r="A9800" s="204">
        <v>42930</v>
      </c>
      <c r="B9800" s="202">
        <v>2.91</v>
      </c>
      <c r="C9800" s="197"/>
      <c r="D9800" s="198"/>
    </row>
    <row r="9801" spans="1:4">
      <c r="A9801" s="204">
        <v>42933</v>
      </c>
      <c r="B9801" s="202">
        <v>2.89</v>
      </c>
      <c r="C9801" s="197"/>
      <c r="D9801" s="198"/>
    </row>
    <row r="9802" spans="1:4">
      <c r="A9802" s="204">
        <v>42934</v>
      </c>
      <c r="B9802" s="202">
        <v>2.85</v>
      </c>
      <c r="C9802" s="197"/>
      <c r="D9802" s="198"/>
    </row>
    <row r="9803" spans="1:4">
      <c r="A9803" s="204">
        <v>42935</v>
      </c>
      <c r="B9803" s="202">
        <v>2.85</v>
      </c>
      <c r="C9803" s="197"/>
      <c r="D9803" s="198"/>
    </row>
    <row r="9804" spans="1:4">
      <c r="A9804" s="204">
        <v>42936</v>
      </c>
      <c r="B9804" s="202">
        <v>2.83</v>
      </c>
      <c r="C9804" s="197"/>
      <c r="D9804" s="198"/>
    </row>
    <row r="9805" spans="1:4">
      <c r="A9805" s="204">
        <v>42937</v>
      </c>
      <c r="B9805" s="202">
        <v>2.81</v>
      </c>
      <c r="C9805" s="197"/>
      <c r="D9805" s="198"/>
    </row>
    <row r="9806" spans="1:4">
      <c r="A9806" s="204">
        <v>42940</v>
      </c>
      <c r="B9806" s="202">
        <v>2.83</v>
      </c>
      <c r="C9806" s="197"/>
      <c r="D9806" s="198"/>
    </row>
    <row r="9807" spans="1:4">
      <c r="A9807" s="204">
        <v>42941</v>
      </c>
      <c r="B9807" s="202">
        <v>2.91</v>
      </c>
      <c r="C9807" s="197"/>
      <c r="D9807" s="198"/>
    </row>
    <row r="9808" spans="1:4">
      <c r="A9808" s="204">
        <v>42942</v>
      </c>
      <c r="B9808" s="202">
        <v>2.89</v>
      </c>
      <c r="C9808" s="197"/>
      <c r="D9808" s="198"/>
    </row>
    <row r="9809" spans="1:4">
      <c r="A9809" s="204">
        <v>42943</v>
      </c>
      <c r="B9809" s="202">
        <v>2.93</v>
      </c>
      <c r="C9809" s="197"/>
      <c r="D9809" s="198"/>
    </row>
    <row r="9810" spans="1:4">
      <c r="A9810" s="204">
        <v>42944</v>
      </c>
      <c r="B9810" s="202">
        <v>2.89</v>
      </c>
      <c r="C9810" s="197"/>
      <c r="D9810" s="198"/>
    </row>
    <row r="9811" spans="1:4">
      <c r="A9811" s="204">
        <v>42947</v>
      </c>
      <c r="B9811" s="202">
        <v>2.89</v>
      </c>
      <c r="C9811" s="197"/>
      <c r="D9811" s="198"/>
    </row>
    <row r="9812" spans="1:4">
      <c r="A9812" s="204">
        <v>42948</v>
      </c>
      <c r="B9812" s="202">
        <v>2.86</v>
      </c>
      <c r="C9812" s="197"/>
      <c r="D9812" s="198"/>
    </row>
    <row r="9813" spans="1:4">
      <c r="A9813" s="204">
        <v>42949</v>
      </c>
      <c r="B9813" s="202">
        <v>2.85</v>
      </c>
      <c r="C9813" s="197"/>
      <c r="D9813" s="198"/>
    </row>
    <row r="9814" spans="1:4">
      <c r="A9814" s="204">
        <v>42950</v>
      </c>
      <c r="B9814" s="202">
        <v>2.81</v>
      </c>
      <c r="C9814" s="197"/>
      <c r="D9814" s="198"/>
    </row>
    <row r="9815" spans="1:4">
      <c r="A9815" s="204">
        <v>42951</v>
      </c>
      <c r="B9815" s="202">
        <v>2.84</v>
      </c>
      <c r="C9815" s="197"/>
      <c r="D9815" s="198"/>
    </row>
    <row r="9816" spans="1:4">
      <c r="A9816" s="204">
        <v>42954</v>
      </c>
      <c r="B9816" s="202">
        <v>2.84</v>
      </c>
      <c r="C9816" s="197"/>
      <c r="D9816" s="198"/>
    </row>
    <row r="9817" spans="1:4">
      <c r="A9817" s="204">
        <v>42955</v>
      </c>
      <c r="B9817" s="202">
        <v>2.86</v>
      </c>
      <c r="C9817" s="197"/>
      <c r="D9817" s="198"/>
    </row>
    <row r="9818" spans="1:4">
      <c r="A9818" s="204">
        <v>42956</v>
      </c>
      <c r="B9818" s="202">
        <v>2.82</v>
      </c>
      <c r="C9818" s="197"/>
      <c r="D9818" s="198"/>
    </row>
    <row r="9819" spans="1:4">
      <c r="A9819" s="204">
        <v>42957</v>
      </c>
      <c r="B9819" s="202">
        <v>2.79</v>
      </c>
      <c r="C9819" s="197"/>
      <c r="D9819" s="198"/>
    </row>
    <row r="9820" spans="1:4">
      <c r="A9820" s="204">
        <v>42958</v>
      </c>
      <c r="B9820" s="202">
        <v>2.79</v>
      </c>
      <c r="C9820" s="197"/>
      <c r="D9820" s="198"/>
    </row>
    <row r="9821" spans="1:4">
      <c r="A9821" s="204">
        <v>42961</v>
      </c>
      <c r="B9821" s="202">
        <v>2.81</v>
      </c>
    </row>
    <row r="9822" spans="1:4">
      <c r="A9822" s="204">
        <v>42962</v>
      </c>
      <c r="B9822" s="202">
        <v>2.84</v>
      </c>
    </row>
    <row r="9823" spans="1:4">
      <c r="A9823" s="204">
        <v>42963</v>
      </c>
      <c r="B9823" s="202">
        <v>2.81</v>
      </c>
    </row>
    <row r="9824" spans="1:4">
      <c r="A9824" s="204">
        <v>42964</v>
      </c>
      <c r="B9824" s="202">
        <v>2.78</v>
      </c>
    </row>
    <row r="9825" spans="1:2">
      <c r="A9825" s="204">
        <v>42965</v>
      </c>
      <c r="B9825" s="202">
        <v>2.78</v>
      </c>
    </row>
    <row r="9826" spans="1:2">
      <c r="A9826" s="204">
        <v>42968</v>
      </c>
      <c r="B9826" s="202">
        <v>2.77</v>
      </c>
    </row>
    <row r="9827" spans="1:2">
      <c r="A9827" s="204">
        <v>42969</v>
      </c>
      <c r="B9827" s="202">
        <v>2.79</v>
      </c>
    </row>
    <row r="9828" spans="1:2">
      <c r="A9828" s="204">
        <v>42970</v>
      </c>
      <c r="B9828" s="202">
        <v>2.75</v>
      </c>
    </row>
    <row r="9829" spans="1:2">
      <c r="A9829" s="204">
        <v>42971</v>
      </c>
      <c r="B9829" s="202">
        <v>2.77</v>
      </c>
    </row>
    <row r="9830" spans="1:2">
      <c r="A9830" s="204">
        <v>42972</v>
      </c>
      <c r="B9830" s="202">
        <v>2.75</v>
      </c>
    </row>
    <row r="9831" spans="1:2">
      <c r="A9831" s="204">
        <v>42975</v>
      </c>
      <c r="B9831" s="202">
        <v>2.76</v>
      </c>
    </row>
    <row r="9832" spans="1:2">
      <c r="A9832" s="204">
        <v>42976</v>
      </c>
      <c r="B9832" s="202">
        <v>2.74</v>
      </c>
    </row>
    <row r="9833" spans="1:2">
      <c r="A9833" s="204">
        <v>42977</v>
      </c>
      <c r="B9833" s="202">
        <v>2.75</v>
      </c>
    </row>
    <row r="9834" spans="1:2">
      <c r="A9834" s="204">
        <v>42978</v>
      </c>
      <c r="B9834" s="202">
        <v>2.73</v>
      </c>
    </row>
    <row r="9835" spans="1:2">
      <c r="A9835" s="204">
        <v>42979</v>
      </c>
      <c r="B9835" s="202">
        <v>2.77</v>
      </c>
    </row>
    <row r="9836" spans="1:2">
      <c r="A9836" s="103">
        <v>42982</v>
      </c>
      <c r="B9836" s="104" t="e">
        <f>NA()</f>
        <v>#N/A</v>
      </c>
    </row>
    <row r="9837" spans="1:2">
      <c r="A9837" s="103">
        <v>42983</v>
      </c>
      <c r="B9837" s="104">
        <v>2.69</v>
      </c>
    </row>
    <row r="9838" spans="1:2">
      <c r="A9838" s="103">
        <v>42984</v>
      </c>
      <c r="B9838" s="104">
        <v>2.72</v>
      </c>
    </row>
    <row r="9839" spans="1:2">
      <c r="A9839" s="103">
        <v>42985</v>
      </c>
      <c r="B9839" s="104">
        <v>2.66</v>
      </c>
    </row>
    <row r="9840" spans="1:2">
      <c r="A9840" s="103">
        <v>42986</v>
      </c>
      <c r="B9840" s="104">
        <v>2.67</v>
      </c>
    </row>
    <row r="9841" spans="1:2">
      <c r="A9841" s="103">
        <v>42989</v>
      </c>
      <c r="B9841" s="104">
        <v>2.75</v>
      </c>
    </row>
    <row r="9842" spans="1:2">
      <c r="A9842" s="103">
        <v>42990</v>
      </c>
      <c r="B9842" s="104">
        <v>2.78</v>
      </c>
    </row>
    <row r="9843" spans="1:2">
      <c r="A9843" s="103">
        <v>42991</v>
      </c>
      <c r="B9843" s="104">
        <v>2.79</v>
      </c>
    </row>
    <row r="9844" spans="1:2">
      <c r="A9844" s="103">
        <v>42992</v>
      </c>
      <c r="B9844" s="104">
        <v>2.77</v>
      </c>
    </row>
    <row r="9845" spans="1:2">
      <c r="A9845" s="103">
        <v>42993</v>
      </c>
      <c r="B9845" s="104">
        <v>2.77</v>
      </c>
    </row>
    <row r="9846" spans="1:2">
      <c r="A9846" s="103">
        <v>42996</v>
      </c>
      <c r="B9846" s="104">
        <v>2.8</v>
      </c>
    </row>
    <row r="9847" spans="1:2">
      <c r="A9847" s="103">
        <v>42997</v>
      </c>
      <c r="B9847" s="104">
        <v>2.81</v>
      </c>
    </row>
    <row r="9848" spans="1:2">
      <c r="A9848" s="103">
        <v>42998</v>
      </c>
      <c r="B9848" s="104">
        <v>2.82</v>
      </c>
    </row>
    <row r="9849" spans="1:2">
      <c r="A9849" s="103">
        <v>42999</v>
      </c>
      <c r="B9849" s="104">
        <v>2.8</v>
      </c>
    </row>
    <row r="9850" spans="1:2">
      <c r="A9850" s="103">
        <v>43000</v>
      </c>
      <c r="B9850" s="104">
        <v>2.8</v>
      </c>
    </row>
    <row r="9851" spans="1:2">
      <c r="B9851" s="104"/>
    </row>
    <row r="9852" spans="1:2">
      <c r="B9852" s="104"/>
    </row>
    <row r="9853" spans="1:2">
      <c r="B9853" s="104"/>
    </row>
    <row r="9854" spans="1:2">
      <c r="B9854" s="104"/>
    </row>
    <row r="9855" spans="1:2">
      <c r="B9855" s="104"/>
    </row>
    <row r="9856" spans="1:2">
      <c r="B9856" s="104"/>
    </row>
    <row r="9857" spans="2:2">
      <c r="B9857" s="104"/>
    </row>
    <row r="9858" spans="2:2">
      <c r="B9858" s="104"/>
    </row>
    <row r="9859" spans="2:2">
      <c r="B9859" s="104"/>
    </row>
    <row r="9860" spans="2:2">
      <c r="B9860" s="104"/>
    </row>
    <row r="9861" spans="2:2">
      <c r="B9861" s="104"/>
    </row>
    <row r="9862" spans="2:2">
      <c r="B9862" s="104"/>
    </row>
    <row r="9863" spans="2:2">
      <c r="B9863" s="104"/>
    </row>
    <row r="9864" spans="2:2">
      <c r="B9864" s="104"/>
    </row>
    <row r="9865" spans="2:2">
      <c r="B9865" s="104"/>
    </row>
    <row r="9866" spans="2:2">
      <c r="B9866" s="104"/>
    </row>
    <row r="9867" spans="2:2">
      <c r="B9867" s="104"/>
    </row>
    <row r="9868" spans="2:2">
      <c r="B9868" s="104"/>
    </row>
    <row r="9869" spans="2:2">
      <c r="B9869" s="104"/>
    </row>
    <row r="9870" spans="2:2">
      <c r="B9870" s="104"/>
    </row>
    <row r="9871" spans="2:2">
      <c r="B9871" s="104"/>
    </row>
    <row r="9872" spans="2:2">
      <c r="B9872" s="104"/>
    </row>
    <row r="9873" spans="2:2">
      <c r="B9873" s="104"/>
    </row>
    <row r="9874" spans="2:2">
      <c r="B9874" s="104"/>
    </row>
    <row r="9875" spans="2:2">
      <c r="B9875" s="104"/>
    </row>
    <row r="9876" spans="2:2">
      <c r="B9876" s="104"/>
    </row>
    <row r="9877" spans="2:2">
      <c r="B9877" s="104"/>
    </row>
    <row r="9878" spans="2:2">
      <c r="B9878" s="104"/>
    </row>
    <row r="9879" spans="2:2">
      <c r="B9879" s="104"/>
    </row>
    <row r="9880" spans="2:2">
      <c r="B9880" s="104"/>
    </row>
    <row r="9881" spans="2:2">
      <c r="B9881" s="104"/>
    </row>
    <row r="9882" spans="2:2">
      <c r="B9882" s="104"/>
    </row>
    <row r="9883" spans="2:2">
      <c r="B9883" s="104"/>
    </row>
    <row r="9884" spans="2:2">
      <c r="B9884" s="104"/>
    </row>
    <row r="9885" spans="2:2">
      <c r="B9885" s="104"/>
    </row>
    <row r="9886" spans="2:2">
      <c r="B9886" s="104"/>
    </row>
    <row r="9887" spans="2:2">
      <c r="B9887" s="104"/>
    </row>
    <row r="9888" spans="2:2">
      <c r="B9888" s="104"/>
    </row>
    <row r="9889" spans="2:2">
      <c r="B9889" s="104"/>
    </row>
    <row r="9890" spans="2:2">
      <c r="B9890" s="104"/>
    </row>
    <row r="9891" spans="2:2">
      <c r="B9891" s="104"/>
    </row>
    <row r="9892" spans="2:2">
      <c r="B9892" s="104"/>
    </row>
    <row r="9893" spans="2:2">
      <c r="B9893" s="104"/>
    </row>
    <row r="9894" spans="2:2">
      <c r="B9894" s="104"/>
    </row>
    <row r="9895" spans="2:2">
      <c r="B9895" s="104"/>
    </row>
    <row r="9896" spans="2:2">
      <c r="B9896" s="104"/>
    </row>
    <row r="9897" spans="2:2">
      <c r="B9897" s="104"/>
    </row>
    <row r="9898" spans="2:2">
      <c r="B9898" s="104"/>
    </row>
    <row r="9899" spans="2:2">
      <c r="B9899" s="104"/>
    </row>
    <row r="9900" spans="2:2">
      <c r="B9900" s="104"/>
    </row>
    <row r="9901" spans="2:2">
      <c r="B9901" s="104"/>
    </row>
    <row r="9902" spans="2:2">
      <c r="B9902" s="104"/>
    </row>
    <row r="9903" spans="2:2">
      <c r="B9903" s="104"/>
    </row>
    <row r="9904" spans="2:2">
      <c r="B9904" s="104"/>
    </row>
    <row r="9905" spans="2:2">
      <c r="B9905" s="104"/>
    </row>
    <row r="9906" spans="2:2">
      <c r="B9906" s="104"/>
    </row>
    <row r="9907" spans="2:2">
      <c r="B9907" s="104"/>
    </row>
    <row r="9908" spans="2:2">
      <c r="B9908" s="104"/>
    </row>
    <row r="9909" spans="2:2">
      <c r="B9909" s="104"/>
    </row>
    <row r="9910" spans="2:2">
      <c r="B9910" s="104"/>
    </row>
    <row r="9911" spans="2:2">
      <c r="B9911" s="104"/>
    </row>
    <row r="9912" spans="2:2">
      <c r="B9912" s="104"/>
    </row>
    <row r="9913" spans="2:2">
      <c r="B9913" s="104"/>
    </row>
    <row r="9914" spans="2:2">
      <c r="B9914" s="104"/>
    </row>
    <row r="9915" spans="2:2">
      <c r="B9915" s="104"/>
    </row>
    <row r="9916" spans="2:2">
      <c r="B9916" s="104"/>
    </row>
    <row r="9917" spans="2:2">
      <c r="B9917" s="104"/>
    </row>
    <row r="9918" spans="2:2">
      <c r="B9918" s="104"/>
    </row>
    <row r="9919" spans="2:2">
      <c r="B9919" s="104"/>
    </row>
    <row r="9920" spans="2:2">
      <c r="B9920" s="104"/>
    </row>
    <row r="9921" spans="2:2">
      <c r="B9921" s="104"/>
    </row>
    <row r="9922" spans="2:2">
      <c r="B9922" s="104"/>
    </row>
    <row r="9923" spans="2:2">
      <c r="B9923" s="104"/>
    </row>
    <row r="9924" spans="2:2">
      <c r="B9924" s="104"/>
    </row>
    <row r="9925" spans="2:2">
      <c r="B9925" s="104"/>
    </row>
    <row r="9926" spans="2:2">
      <c r="B9926" s="104"/>
    </row>
    <row r="9927" spans="2:2">
      <c r="B9927" s="104"/>
    </row>
    <row r="9928" spans="2:2">
      <c r="B9928" s="104"/>
    </row>
    <row r="9929" spans="2:2">
      <c r="B9929" s="104"/>
    </row>
    <row r="9930" spans="2:2">
      <c r="B9930" s="104"/>
    </row>
    <row r="9931" spans="2:2">
      <c r="B9931" s="104"/>
    </row>
    <row r="9932" spans="2:2">
      <c r="B9932" s="104"/>
    </row>
    <row r="9933" spans="2:2">
      <c r="B9933" s="104"/>
    </row>
    <row r="9934" spans="2:2">
      <c r="B9934" s="104"/>
    </row>
    <row r="9935" spans="2:2">
      <c r="B9935" s="104"/>
    </row>
    <row r="9936" spans="2:2">
      <c r="B9936" s="104"/>
    </row>
    <row r="9937" spans="2:2">
      <c r="B9937" s="104"/>
    </row>
    <row r="9938" spans="2:2">
      <c r="B9938" s="104"/>
    </row>
    <row r="9939" spans="2:2">
      <c r="B9939" s="104"/>
    </row>
    <row r="9940" spans="2:2">
      <c r="B9940" s="104"/>
    </row>
    <row r="9941" spans="2:2">
      <c r="B9941" s="104"/>
    </row>
    <row r="9942" spans="2:2">
      <c r="B9942" s="104"/>
    </row>
    <row r="9943" spans="2:2">
      <c r="B9943" s="104"/>
    </row>
    <row r="9944" spans="2:2">
      <c r="B9944" s="104"/>
    </row>
    <row r="9945" spans="2:2">
      <c r="B9945" s="104"/>
    </row>
    <row r="9946" spans="2:2">
      <c r="B9946" s="104"/>
    </row>
    <row r="9947" spans="2:2">
      <c r="B9947" s="104"/>
    </row>
    <row r="9948" spans="2:2">
      <c r="B9948" s="104"/>
    </row>
    <row r="9949" spans="2:2">
      <c r="B9949" s="104"/>
    </row>
    <row r="9950" spans="2:2">
      <c r="B9950" s="104"/>
    </row>
    <row r="9951" spans="2:2">
      <c r="B9951" s="104"/>
    </row>
    <row r="9952" spans="2:2">
      <c r="B9952" s="104"/>
    </row>
    <row r="9953" spans="2:2">
      <c r="B9953" s="104"/>
    </row>
    <row r="9954" spans="2:2">
      <c r="B9954" s="104"/>
    </row>
    <row r="9955" spans="2:2">
      <c r="B9955" s="104"/>
    </row>
    <row r="9956" spans="2:2">
      <c r="B9956" s="104"/>
    </row>
    <row r="9957" spans="2:2">
      <c r="B9957" s="104"/>
    </row>
    <row r="9958" spans="2:2">
      <c r="B9958" s="104"/>
    </row>
    <row r="9959" spans="2:2">
      <c r="B9959" s="104"/>
    </row>
    <row r="9960" spans="2:2">
      <c r="B9960" s="104"/>
    </row>
    <row r="9961" spans="2:2">
      <c r="B9961" s="104"/>
    </row>
    <row r="9962" spans="2:2">
      <c r="B9962" s="104"/>
    </row>
    <row r="9963" spans="2:2">
      <c r="B9963" s="104"/>
    </row>
    <row r="9964" spans="2:2">
      <c r="B9964" s="104"/>
    </row>
    <row r="9965" spans="2:2">
      <c r="B9965" s="104"/>
    </row>
    <row r="9966" spans="2:2">
      <c r="B9966" s="104"/>
    </row>
    <row r="9967" spans="2:2">
      <c r="B9967" s="104"/>
    </row>
    <row r="9968" spans="2:2">
      <c r="B9968" s="104"/>
    </row>
    <row r="9969" spans="2:2">
      <c r="B9969" s="104"/>
    </row>
    <row r="9970" spans="2:2">
      <c r="B9970" s="104"/>
    </row>
    <row r="9971" spans="2:2">
      <c r="B9971" s="104"/>
    </row>
    <row r="9972" spans="2:2">
      <c r="B9972" s="104"/>
    </row>
    <row r="9973" spans="2:2">
      <c r="B9973" s="104"/>
    </row>
    <row r="9974" spans="2:2">
      <c r="B9974" s="104"/>
    </row>
    <row r="9975" spans="2:2">
      <c r="B9975" s="104"/>
    </row>
    <row r="9976" spans="2:2">
      <c r="B9976" s="104"/>
    </row>
    <row r="9977" spans="2:2">
      <c r="B9977" s="104"/>
    </row>
    <row r="9978" spans="2:2">
      <c r="B9978" s="104"/>
    </row>
    <row r="9979" spans="2:2">
      <c r="B9979" s="104"/>
    </row>
    <row r="9980" spans="2:2">
      <c r="B9980" s="104"/>
    </row>
    <row r="9981" spans="2:2">
      <c r="B9981" s="104"/>
    </row>
    <row r="9982" spans="2:2">
      <c r="B9982" s="104"/>
    </row>
    <row r="9983" spans="2:2">
      <c r="B9983" s="104"/>
    </row>
    <row r="9984" spans="2:2">
      <c r="B9984" s="104"/>
    </row>
    <row r="9985" spans="2:2">
      <c r="B9985" s="104"/>
    </row>
    <row r="9986" spans="2:2">
      <c r="B9986" s="104"/>
    </row>
    <row r="9987" spans="2:2">
      <c r="B9987" s="104"/>
    </row>
    <row r="9988" spans="2:2">
      <c r="B9988" s="104"/>
    </row>
    <row r="9989" spans="2:2">
      <c r="B9989" s="104"/>
    </row>
    <row r="9990" spans="2:2">
      <c r="B9990" s="104"/>
    </row>
    <row r="9991" spans="2:2">
      <c r="B9991" s="104"/>
    </row>
    <row r="9992" spans="2:2">
      <c r="B9992" s="104"/>
    </row>
    <row r="9993" spans="2:2">
      <c r="B9993" s="104"/>
    </row>
    <row r="9994" spans="2:2">
      <c r="B9994" s="104"/>
    </row>
    <row r="9995" spans="2:2">
      <c r="B9995" s="104"/>
    </row>
    <row r="9996" spans="2:2">
      <c r="B9996" s="104"/>
    </row>
    <row r="9997" spans="2:2">
      <c r="B9997" s="104"/>
    </row>
    <row r="9998" spans="2:2">
      <c r="B9998" s="104"/>
    </row>
    <row r="9999" spans="2:2">
      <c r="B9999" s="104"/>
    </row>
    <row r="10000" spans="2:2">
      <c r="B10000" s="104"/>
    </row>
    <row r="10001" spans="2:2">
      <c r="B10001" s="104"/>
    </row>
    <row r="10002" spans="2:2">
      <c r="B10002" s="104"/>
    </row>
    <row r="10003" spans="2:2">
      <c r="B10003" s="104"/>
    </row>
    <row r="10004" spans="2:2">
      <c r="B10004" s="104"/>
    </row>
    <row r="10005" spans="2:2">
      <c r="B10005" s="104"/>
    </row>
    <row r="10006" spans="2:2">
      <c r="B10006" s="104"/>
    </row>
    <row r="10007" spans="2:2">
      <c r="B10007" s="104"/>
    </row>
    <row r="10008" spans="2:2">
      <c r="B10008" s="104"/>
    </row>
    <row r="10009" spans="2:2">
      <c r="B10009" s="104"/>
    </row>
    <row r="10010" spans="2:2">
      <c r="B10010" s="104"/>
    </row>
    <row r="10011" spans="2:2">
      <c r="B10011" s="104"/>
    </row>
    <row r="10012" spans="2:2">
      <c r="B10012" s="104"/>
    </row>
    <row r="10013" spans="2:2">
      <c r="B10013" s="104"/>
    </row>
    <row r="10014" spans="2:2">
      <c r="B10014" s="104"/>
    </row>
    <row r="10015" spans="2:2">
      <c r="B10015" s="104"/>
    </row>
    <row r="10016" spans="2:2">
      <c r="B10016" s="104"/>
    </row>
    <row r="10017" spans="2:2">
      <c r="B10017" s="104"/>
    </row>
    <row r="10018" spans="2:2">
      <c r="B10018" s="104"/>
    </row>
    <row r="10019" spans="2:2">
      <c r="B10019" s="104"/>
    </row>
    <row r="10020" spans="2:2">
      <c r="B10020" s="104"/>
    </row>
    <row r="10021" spans="2:2">
      <c r="B10021" s="104"/>
    </row>
    <row r="10022" spans="2:2">
      <c r="B10022" s="104"/>
    </row>
    <row r="10023" spans="2:2">
      <c r="B10023" s="104"/>
    </row>
    <row r="10024" spans="2:2">
      <c r="B10024" s="104"/>
    </row>
    <row r="10025" spans="2:2">
      <c r="B10025" s="104"/>
    </row>
    <row r="10026" spans="2:2">
      <c r="B10026" s="104"/>
    </row>
    <row r="10027" spans="2:2">
      <c r="B10027" s="104"/>
    </row>
    <row r="10028" spans="2:2">
      <c r="B10028" s="104"/>
    </row>
    <row r="10029" spans="2:2">
      <c r="B10029" s="104"/>
    </row>
    <row r="10030" spans="2:2">
      <c r="B10030" s="104"/>
    </row>
    <row r="10031" spans="2:2">
      <c r="B10031" s="104"/>
    </row>
    <row r="10032" spans="2:2">
      <c r="B10032" s="104"/>
    </row>
    <row r="10033" spans="2:2">
      <c r="B10033" s="104"/>
    </row>
    <row r="10034" spans="2:2">
      <c r="B10034" s="104"/>
    </row>
    <row r="10035" spans="2:2">
      <c r="B10035" s="104"/>
    </row>
    <row r="10036" spans="2:2">
      <c r="B10036" s="104"/>
    </row>
    <row r="10037" spans="2:2">
      <c r="B10037" s="104"/>
    </row>
    <row r="10038" spans="2:2">
      <c r="B10038" s="104"/>
    </row>
    <row r="10039" spans="2:2">
      <c r="B10039" s="104"/>
    </row>
    <row r="10040" spans="2:2">
      <c r="B10040" s="104"/>
    </row>
    <row r="10041" spans="2:2">
      <c r="B10041" s="104"/>
    </row>
    <row r="10042" spans="2:2">
      <c r="B10042" s="104"/>
    </row>
    <row r="10043" spans="2:2">
      <c r="B10043" s="104"/>
    </row>
    <row r="10044" spans="2:2">
      <c r="B10044" s="104"/>
    </row>
    <row r="10045" spans="2:2">
      <c r="B10045" s="104"/>
    </row>
    <row r="10046" spans="2:2">
      <c r="B10046" s="104"/>
    </row>
    <row r="10047" spans="2:2">
      <c r="B10047" s="104"/>
    </row>
    <row r="10048" spans="2:2">
      <c r="B10048" s="104"/>
    </row>
    <row r="10049" spans="2:2">
      <c r="B10049" s="104"/>
    </row>
    <row r="10050" spans="2:2">
      <c r="B10050" s="104"/>
    </row>
    <row r="10051" spans="2:2">
      <c r="B10051" s="104"/>
    </row>
    <row r="10052" spans="2:2">
      <c r="B10052" s="104"/>
    </row>
    <row r="10053" spans="2:2">
      <c r="B10053" s="104"/>
    </row>
    <row r="10054" spans="2:2">
      <c r="B10054" s="104"/>
    </row>
    <row r="10055" spans="2:2">
      <c r="B10055" s="104"/>
    </row>
    <row r="10056" spans="2:2">
      <c r="B10056" s="104"/>
    </row>
    <row r="10057" spans="2:2">
      <c r="B10057" s="104"/>
    </row>
    <row r="10058" spans="2:2">
      <c r="B10058" s="104"/>
    </row>
    <row r="10059" spans="2:2">
      <c r="B10059" s="104"/>
    </row>
    <row r="10060" spans="2:2">
      <c r="B10060" s="104"/>
    </row>
    <row r="10061" spans="2:2">
      <c r="B10061" s="104"/>
    </row>
    <row r="10062" spans="2:2">
      <c r="B10062" s="104"/>
    </row>
    <row r="10063" spans="2:2">
      <c r="B10063" s="104"/>
    </row>
    <row r="10064" spans="2:2">
      <c r="B10064" s="104"/>
    </row>
    <row r="10065" spans="2:2">
      <c r="B10065" s="104"/>
    </row>
    <row r="10066" spans="2:2">
      <c r="B10066" s="104"/>
    </row>
    <row r="10067" spans="2:2">
      <c r="B10067" s="104"/>
    </row>
    <row r="10068" spans="2:2">
      <c r="B10068" s="104"/>
    </row>
    <row r="10069" spans="2:2">
      <c r="B10069" s="104"/>
    </row>
    <row r="10070" spans="2:2">
      <c r="B10070" s="104"/>
    </row>
    <row r="10071" spans="2:2">
      <c r="B10071" s="104"/>
    </row>
    <row r="10072" spans="2:2">
      <c r="B10072" s="104"/>
    </row>
    <row r="10073" spans="2:2">
      <c r="B10073" s="104"/>
    </row>
    <row r="10074" spans="2:2">
      <c r="B10074" s="104"/>
    </row>
    <row r="10075" spans="2:2">
      <c r="B10075" s="104"/>
    </row>
    <row r="10076" spans="2:2">
      <c r="B10076" s="104"/>
    </row>
    <row r="10077" spans="2:2">
      <c r="B10077" s="104"/>
    </row>
    <row r="10078" spans="2:2">
      <c r="B10078" s="104"/>
    </row>
    <row r="10079" spans="2:2">
      <c r="B10079" s="104"/>
    </row>
    <row r="10080" spans="2:2">
      <c r="B10080" s="104"/>
    </row>
    <row r="10081" spans="2:2">
      <c r="B10081" s="104"/>
    </row>
    <row r="10082" spans="2:2">
      <c r="B10082" s="104"/>
    </row>
    <row r="10083" spans="2:2">
      <c r="B10083" s="104"/>
    </row>
    <row r="10084" spans="2:2">
      <c r="B10084" s="104"/>
    </row>
    <row r="10085" spans="2:2">
      <c r="B10085" s="104"/>
    </row>
    <row r="10086" spans="2:2">
      <c r="B10086" s="104"/>
    </row>
    <row r="10087" spans="2:2">
      <c r="B10087" s="104"/>
    </row>
    <row r="10088" spans="2:2">
      <c r="B10088" s="104"/>
    </row>
    <row r="10089" spans="2:2">
      <c r="B10089" s="104"/>
    </row>
    <row r="10090" spans="2:2">
      <c r="B10090" s="104"/>
    </row>
    <row r="10091" spans="2:2">
      <c r="B10091" s="104"/>
    </row>
    <row r="10092" spans="2:2">
      <c r="B10092" s="104"/>
    </row>
    <row r="10093" spans="2:2">
      <c r="B10093" s="104"/>
    </row>
    <row r="10094" spans="2:2">
      <c r="B10094" s="104"/>
    </row>
    <row r="10095" spans="2:2">
      <c r="B10095" s="104"/>
    </row>
    <row r="10096" spans="2:2">
      <c r="B10096" s="104"/>
    </row>
    <row r="10097" spans="2:2">
      <c r="B10097" s="104"/>
    </row>
    <row r="10098" spans="2:2">
      <c r="B10098" s="104"/>
    </row>
    <row r="10099" spans="2:2">
      <c r="B10099" s="104"/>
    </row>
    <row r="10100" spans="2:2">
      <c r="B10100" s="104"/>
    </row>
    <row r="10101" spans="2:2">
      <c r="B10101" s="104"/>
    </row>
    <row r="10102" spans="2:2">
      <c r="B10102" s="104"/>
    </row>
    <row r="10103" spans="2:2">
      <c r="B10103" s="104"/>
    </row>
    <row r="10104" spans="2:2">
      <c r="B10104" s="104"/>
    </row>
    <row r="10105" spans="2:2">
      <c r="B10105" s="104"/>
    </row>
    <row r="10106" spans="2:2">
      <c r="B10106" s="104"/>
    </row>
    <row r="10107" spans="2:2">
      <c r="B10107" s="104"/>
    </row>
    <row r="10108" spans="2:2">
      <c r="B10108" s="104"/>
    </row>
    <row r="10109" spans="2:2">
      <c r="B10109" s="104"/>
    </row>
    <row r="10110" spans="2:2">
      <c r="B10110" s="104"/>
    </row>
    <row r="10111" spans="2:2">
      <c r="B10111" s="104"/>
    </row>
    <row r="10112" spans="2:2">
      <c r="B10112" s="104"/>
    </row>
    <row r="10113" spans="2:2">
      <c r="B10113" s="104"/>
    </row>
    <row r="10114" spans="2:2">
      <c r="B10114" s="104"/>
    </row>
    <row r="10115" spans="2:2">
      <c r="B10115" s="104"/>
    </row>
    <row r="10116" spans="2:2">
      <c r="B10116" s="104"/>
    </row>
    <row r="10117" spans="2:2">
      <c r="B10117" s="104"/>
    </row>
    <row r="10118" spans="2:2">
      <c r="B10118" s="104"/>
    </row>
    <row r="10119" spans="2:2">
      <c r="B10119" s="104"/>
    </row>
    <row r="10120" spans="2:2">
      <c r="B10120" s="104"/>
    </row>
    <row r="10121" spans="2:2">
      <c r="B10121" s="104"/>
    </row>
    <row r="10122" spans="2:2">
      <c r="B10122" s="104"/>
    </row>
    <row r="10123" spans="2:2">
      <c r="B10123" s="104"/>
    </row>
    <row r="10124" spans="2:2">
      <c r="B10124" s="104"/>
    </row>
    <row r="10125" spans="2:2">
      <c r="B10125" s="104"/>
    </row>
    <row r="10126" spans="2:2">
      <c r="B10126" s="104"/>
    </row>
    <row r="10127" spans="2:2">
      <c r="B10127" s="104"/>
    </row>
    <row r="10128" spans="2:2">
      <c r="B10128" s="104"/>
    </row>
    <row r="10129" spans="2:2">
      <c r="B10129" s="104"/>
    </row>
    <row r="10130" spans="2:2">
      <c r="B10130" s="104"/>
    </row>
    <row r="10131" spans="2:2">
      <c r="B10131" s="104"/>
    </row>
    <row r="10132" spans="2:2">
      <c r="B10132" s="104"/>
    </row>
    <row r="10133" spans="2:2">
      <c r="B10133" s="104"/>
    </row>
    <row r="10134" spans="2:2">
      <c r="B10134" s="104"/>
    </row>
    <row r="10135" spans="2:2">
      <c r="B10135" s="104"/>
    </row>
    <row r="10136" spans="2:2">
      <c r="B10136" s="104"/>
    </row>
    <row r="10137" spans="2:2">
      <c r="B10137" s="104"/>
    </row>
    <row r="10138" spans="2:2">
      <c r="B10138" s="104"/>
    </row>
    <row r="10139" spans="2:2">
      <c r="B10139" s="104"/>
    </row>
    <row r="10140" spans="2:2">
      <c r="B10140" s="104"/>
    </row>
    <row r="10141" spans="2:2">
      <c r="B10141" s="104"/>
    </row>
    <row r="10142" spans="2:2">
      <c r="B10142" s="104"/>
    </row>
    <row r="10143" spans="2:2">
      <c r="B10143" s="104"/>
    </row>
    <row r="10144" spans="2:2">
      <c r="B10144" s="104"/>
    </row>
    <row r="10145" spans="2:2">
      <c r="B10145" s="104"/>
    </row>
    <row r="10146" spans="2:2">
      <c r="B10146" s="104"/>
    </row>
    <row r="10147" spans="2:2">
      <c r="B10147" s="104"/>
    </row>
    <row r="10148" spans="2:2">
      <c r="B10148" s="104"/>
    </row>
    <row r="10149" spans="2:2">
      <c r="B10149" s="104"/>
    </row>
    <row r="10150" spans="2:2">
      <c r="B10150" s="104"/>
    </row>
    <row r="10151" spans="2:2">
      <c r="B10151" s="104"/>
    </row>
    <row r="10152" spans="2:2">
      <c r="B10152" s="104"/>
    </row>
    <row r="10153" spans="2:2">
      <c r="B10153" s="104"/>
    </row>
    <row r="10154" spans="2:2">
      <c r="B10154" s="104"/>
    </row>
    <row r="10155" spans="2:2">
      <c r="B10155" s="104"/>
    </row>
    <row r="10156" spans="2:2">
      <c r="B10156" s="104"/>
    </row>
    <row r="10157" spans="2:2">
      <c r="B10157" s="104"/>
    </row>
    <row r="10158" spans="2:2">
      <c r="B10158" s="104"/>
    </row>
    <row r="10159" spans="2:2">
      <c r="B10159" s="104"/>
    </row>
    <row r="10160" spans="2:2">
      <c r="B10160" s="104"/>
    </row>
    <row r="10161" spans="2:2">
      <c r="B10161" s="104"/>
    </row>
    <row r="10162" spans="2:2">
      <c r="B10162" s="104"/>
    </row>
    <row r="10163" spans="2:2">
      <c r="B10163" s="104"/>
    </row>
    <row r="10164" spans="2:2">
      <c r="B10164" s="104"/>
    </row>
    <row r="10165" spans="2:2">
      <c r="B10165" s="104"/>
    </row>
    <row r="10166" spans="2:2">
      <c r="B10166" s="104"/>
    </row>
    <row r="10167" spans="2:2">
      <c r="B10167" s="104"/>
    </row>
    <row r="10168" spans="2:2">
      <c r="B10168" s="104"/>
    </row>
    <row r="10169" spans="2:2">
      <c r="B10169" s="104"/>
    </row>
    <row r="10170" spans="2:2">
      <c r="B10170" s="104"/>
    </row>
    <row r="10171" spans="2:2">
      <c r="B10171" s="104"/>
    </row>
    <row r="10172" spans="2:2">
      <c r="B10172" s="104"/>
    </row>
    <row r="10173" spans="2:2">
      <c r="B10173" s="104"/>
    </row>
    <row r="10174" spans="2:2">
      <c r="B10174" s="104"/>
    </row>
    <row r="10175" spans="2:2">
      <c r="B10175" s="104"/>
    </row>
  </sheetData>
  <hyperlinks>
    <hyperlink ref="A5" r:id="rId1"/>
  </hyperlinks>
  <pageMargins left="0.7" right="0.7" top="0.75" bottom="0.75" header="0.3" footer="0.3"/>
  <pageSetup orientation="portrait" r:id="rId2"/>
  <headerFooter>
    <oddHeader>&amp;R&amp;Z&amp;F - &amp;A
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U2713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Z5" sqref="Z5"/>
    </sheetView>
  </sheetViews>
  <sheetFormatPr defaultRowHeight="14.25"/>
  <cols>
    <col min="1" max="1" width="9.875" bestFit="1" customWidth="1"/>
    <col min="8" max="8" width="3.625" customWidth="1"/>
    <col min="14" max="14" width="3.625" customWidth="1"/>
    <col min="16" max="16" width="3.625" customWidth="1"/>
    <col min="17" max="17" width="19.75" customWidth="1"/>
  </cols>
  <sheetData>
    <row r="1" spans="1:21" ht="15">
      <c r="A1" s="205">
        <f>MATCH(9.99999999999999E+307,$A:$A)</f>
        <v>2713</v>
      </c>
      <c r="B1" s="228" t="s">
        <v>150</v>
      </c>
      <c r="C1" s="228"/>
      <c r="D1" s="228"/>
      <c r="E1" s="228"/>
      <c r="F1" s="228"/>
      <c r="G1" s="148"/>
      <c r="H1" s="148"/>
      <c r="I1" s="228" t="s">
        <v>151</v>
      </c>
      <c r="J1" s="228"/>
      <c r="K1" s="228"/>
      <c r="L1" s="228"/>
      <c r="M1" s="228"/>
      <c r="N1" s="200"/>
      <c r="O1" s="200"/>
      <c r="Q1" s="209" t="s">
        <v>156</v>
      </c>
      <c r="R1" s="209"/>
      <c r="S1" s="209"/>
      <c r="T1" s="209"/>
      <c r="U1" s="209"/>
    </row>
    <row r="2" spans="1:21" ht="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Q2" s="148"/>
      <c r="R2" s="148"/>
      <c r="S2" s="148"/>
      <c r="T2" s="148"/>
      <c r="U2" s="148"/>
    </row>
    <row r="3" spans="1:21" ht="15">
      <c r="A3" s="148" t="s">
        <v>54</v>
      </c>
      <c r="B3" s="148" t="s">
        <v>83</v>
      </c>
      <c r="C3" s="148" t="s">
        <v>82</v>
      </c>
      <c r="D3" s="148" t="s">
        <v>76</v>
      </c>
      <c r="E3" s="148" t="s">
        <v>75</v>
      </c>
      <c r="F3" s="148" t="s">
        <v>81</v>
      </c>
      <c r="G3" s="207" t="s">
        <v>152</v>
      </c>
      <c r="H3" s="148"/>
      <c r="I3" s="148" t="s">
        <v>83</v>
      </c>
      <c r="J3" s="148" t="s">
        <v>82</v>
      </c>
      <c r="K3" s="148" t="s">
        <v>76</v>
      </c>
      <c r="L3" s="148" t="s">
        <v>75</v>
      </c>
      <c r="M3" s="148" t="s">
        <v>81</v>
      </c>
      <c r="N3" s="148"/>
      <c r="O3" s="148" t="s">
        <v>158</v>
      </c>
      <c r="Q3" s="148" t="s">
        <v>157</v>
      </c>
      <c r="R3" s="148"/>
      <c r="S3" s="148"/>
      <c r="T3" s="148"/>
      <c r="U3" s="148"/>
    </row>
    <row r="4" spans="1:21">
      <c r="A4" s="106">
        <v>38720</v>
      </c>
      <c r="B4" t="s">
        <v>153</v>
      </c>
      <c r="C4" s="109">
        <v>5.4600000000000003E-2</v>
      </c>
      <c r="D4" s="109">
        <v>5.7000000000000002E-2</v>
      </c>
      <c r="E4" s="109">
        <v>6.0299999999999999E-2</v>
      </c>
      <c r="F4" s="109">
        <v>5.7299999999999997E-2</v>
      </c>
      <c r="G4" s="208"/>
      <c r="H4" s="109"/>
      <c r="I4" s="109"/>
      <c r="J4" s="109"/>
      <c r="K4" s="109">
        <v>5.74E-2</v>
      </c>
      <c r="L4" s="109"/>
      <c r="M4" s="109"/>
      <c r="N4" s="109"/>
      <c r="O4" s="210">
        <f>DATE(YEAR(A4),MONTH(A4),1)</f>
        <v>38718</v>
      </c>
      <c r="Q4" s="206">
        <f>K4-D4</f>
        <v>3.9999999999999758E-4</v>
      </c>
      <c r="R4" s="106"/>
    </row>
    <row r="5" spans="1:21">
      <c r="A5" s="106">
        <v>38721</v>
      </c>
      <c r="B5" t="s">
        <v>153</v>
      </c>
      <c r="C5" s="109">
        <v>5.45E-2</v>
      </c>
      <c r="D5" s="109">
        <v>5.6899999999999999E-2</v>
      </c>
      <c r="E5" s="109">
        <v>6.0199999999999997E-2</v>
      </c>
      <c r="F5" s="109">
        <v>5.7200000000000001E-2</v>
      </c>
      <c r="G5" s="208"/>
      <c r="H5" s="109"/>
      <c r="I5" s="109"/>
      <c r="J5" s="109"/>
      <c r="K5" s="109">
        <v>5.7300000000000004E-2</v>
      </c>
      <c r="L5" s="109"/>
      <c r="M5" s="109"/>
      <c r="N5" s="109"/>
      <c r="O5" s="210">
        <f t="shared" ref="O5:O68" si="0">DATE(YEAR(A5),MONTH(A5),1)</f>
        <v>38718</v>
      </c>
      <c r="Q5" s="206">
        <f t="shared" ref="Q5:Q68" si="1">K5-D5</f>
        <v>4.0000000000000452E-4</v>
      </c>
    </row>
    <row r="6" spans="1:21">
      <c r="A6" s="106">
        <v>38722</v>
      </c>
      <c r="B6" t="s">
        <v>153</v>
      </c>
      <c r="C6" s="109">
        <v>5.4600000000000003E-2</v>
      </c>
      <c r="D6" s="109">
        <v>5.6899999999999999E-2</v>
      </c>
      <c r="E6" s="109">
        <v>6.0199999999999997E-2</v>
      </c>
      <c r="F6" s="109">
        <v>5.7200000000000001E-2</v>
      </c>
      <c r="G6" s="208"/>
      <c r="H6" s="109"/>
      <c r="I6" s="109"/>
      <c r="J6" s="109"/>
      <c r="K6" s="109">
        <v>5.74E-2</v>
      </c>
      <c r="L6" s="109"/>
      <c r="M6" s="109"/>
      <c r="N6" s="109"/>
      <c r="O6" s="210">
        <f t="shared" si="0"/>
        <v>38718</v>
      </c>
      <c r="Q6" s="206">
        <f t="shared" si="1"/>
        <v>5.0000000000000044E-4</v>
      </c>
    </row>
    <row r="7" spans="1:21">
      <c r="A7" s="106">
        <v>38723</v>
      </c>
      <c r="B7" t="s">
        <v>153</v>
      </c>
      <c r="C7" s="109">
        <v>5.4800000000000001E-2</v>
      </c>
      <c r="D7" s="109">
        <v>5.7099999999999998E-2</v>
      </c>
      <c r="E7" s="109">
        <v>6.0400000000000002E-2</v>
      </c>
      <c r="F7" s="109">
        <v>5.74E-2</v>
      </c>
      <c r="G7" s="208"/>
      <c r="H7" s="109"/>
      <c r="I7" s="109"/>
      <c r="J7" s="109"/>
      <c r="K7" s="109">
        <v>5.7599999999999998E-2</v>
      </c>
      <c r="L7" s="109"/>
      <c r="M7" s="109"/>
      <c r="N7" s="109"/>
      <c r="O7" s="210">
        <f t="shared" si="0"/>
        <v>38718</v>
      </c>
      <c r="Q7" s="206">
        <f t="shared" si="1"/>
        <v>5.0000000000000044E-4</v>
      </c>
    </row>
    <row r="8" spans="1:21">
      <c r="A8" s="106">
        <v>38726</v>
      </c>
      <c r="B8" t="s">
        <v>153</v>
      </c>
      <c r="C8" s="109">
        <v>5.4800000000000001E-2</v>
      </c>
      <c r="D8" s="109">
        <v>5.7200000000000001E-2</v>
      </c>
      <c r="E8" s="109">
        <v>6.0400000000000002E-2</v>
      </c>
      <c r="F8" s="109">
        <v>5.7500000000000002E-2</v>
      </c>
      <c r="G8" s="208"/>
      <c r="H8" s="109"/>
      <c r="I8" s="109"/>
      <c r="J8" s="109"/>
      <c r="K8" s="109">
        <v>5.7599999999999998E-2</v>
      </c>
      <c r="L8" s="109"/>
      <c r="M8" s="109"/>
      <c r="N8" s="109"/>
      <c r="O8" s="210">
        <f t="shared" si="0"/>
        <v>38718</v>
      </c>
      <c r="Q8" s="206">
        <f t="shared" si="1"/>
        <v>3.9999999999999758E-4</v>
      </c>
    </row>
    <row r="9" spans="1:21">
      <c r="A9" s="106">
        <v>38727</v>
      </c>
      <c r="B9" t="s">
        <v>153</v>
      </c>
      <c r="C9" s="109">
        <v>5.5199999999999999E-2</v>
      </c>
      <c r="D9" s="109">
        <v>5.7599999999999998E-2</v>
      </c>
      <c r="E9" s="109">
        <v>6.0900000000000003E-2</v>
      </c>
      <c r="F9" s="109">
        <v>5.79E-2</v>
      </c>
      <c r="G9" s="208"/>
      <c r="H9" s="109"/>
      <c r="I9" s="109"/>
      <c r="J9" s="109"/>
      <c r="K9" s="109">
        <v>5.8100000000000006E-2</v>
      </c>
      <c r="L9" s="109"/>
      <c r="M9" s="109"/>
      <c r="N9" s="109"/>
      <c r="O9" s="210">
        <f t="shared" si="0"/>
        <v>38718</v>
      </c>
      <c r="Q9" s="206">
        <f t="shared" si="1"/>
        <v>5.0000000000000738E-4</v>
      </c>
    </row>
    <row r="10" spans="1:21">
      <c r="A10" s="106">
        <v>38728</v>
      </c>
      <c r="B10" t="s">
        <v>153</v>
      </c>
      <c r="C10" s="109">
        <v>5.5500000000000001E-2</v>
      </c>
      <c r="D10" s="109">
        <v>5.79E-2</v>
      </c>
      <c r="E10" s="109">
        <v>6.1199999999999997E-2</v>
      </c>
      <c r="F10" s="109">
        <v>5.8200000000000002E-2</v>
      </c>
      <c r="G10" s="208"/>
      <c r="H10" s="109"/>
      <c r="I10" s="109"/>
      <c r="J10" s="109"/>
      <c r="K10" s="109">
        <v>5.8400000000000001E-2</v>
      </c>
      <c r="L10" s="109"/>
      <c r="M10" s="109"/>
      <c r="N10" s="109"/>
      <c r="O10" s="210">
        <f t="shared" si="0"/>
        <v>38718</v>
      </c>
      <c r="Q10" s="206">
        <f t="shared" si="1"/>
        <v>5.0000000000000044E-4</v>
      </c>
    </row>
    <row r="11" spans="1:21">
      <c r="A11" s="106">
        <v>38729</v>
      </c>
      <c r="B11" t="s">
        <v>153</v>
      </c>
      <c r="C11" s="109">
        <v>5.5E-2</v>
      </c>
      <c r="D11" s="109">
        <v>5.7500000000000002E-2</v>
      </c>
      <c r="E11" s="109">
        <v>6.0699999999999997E-2</v>
      </c>
      <c r="F11" s="109">
        <v>5.7700000000000001E-2</v>
      </c>
      <c r="G11" s="208"/>
      <c r="H11" s="109"/>
      <c r="I11" s="109"/>
      <c r="J11" s="109"/>
      <c r="K11" s="109">
        <v>5.79E-2</v>
      </c>
      <c r="L11" s="109"/>
      <c r="M11" s="109"/>
      <c r="N11" s="109"/>
      <c r="O11" s="210">
        <f t="shared" si="0"/>
        <v>38718</v>
      </c>
      <c r="Q11" s="206">
        <f t="shared" si="1"/>
        <v>3.9999999999999758E-4</v>
      </c>
    </row>
    <row r="12" spans="1:21">
      <c r="A12" s="106">
        <v>38730</v>
      </c>
      <c r="B12" t="s">
        <v>153</v>
      </c>
      <c r="C12" s="109">
        <v>5.4399999999999997E-2</v>
      </c>
      <c r="D12" s="109">
        <v>5.6800000000000003E-2</v>
      </c>
      <c r="E12" s="109">
        <v>0.06</v>
      </c>
      <c r="F12" s="109">
        <v>5.7099999999999998E-2</v>
      </c>
      <c r="G12" s="208"/>
      <c r="H12" s="109"/>
      <c r="I12" s="109"/>
      <c r="J12" s="109"/>
      <c r="K12" s="109">
        <v>5.7200000000000001E-2</v>
      </c>
      <c r="L12" s="109"/>
      <c r="M12" s="109"/>
      <c r="N12" s="109"/>
      <c r="O12" s="210">
        <f t="shared" si="0"/>
        <v>38718</v>
      </c>
      <c r="Q12" s="206">
        <f t="shared" si="1"/>
        <v>3.9999999999999758E-4</v>
      </c>
    </row>
    <row r="13" spans="1:21">
      <c r="A13" s="106">
        <v>38734</v>
      </c>
      <c r="B13" t="s">
        <v>153</v>
      </c>
      <c r="C13" s="109">
        <v>5.4199999999999998E-2</v>
      </c>
      <c r="D13" s="109">
        <v>5.6599999999999998E-2</v>
      </c>
      <c r="E13" s="109">
        <v>5.9900000000000002E-2</v>
      </c>
      <c r="F13" s="109">
        <v>5.6899999999999999E-2</v>
      </c>
      <c r="G13" s="208"/>
      <c r="H13" s="109"/>
      <c r="I13" s="109"/>
      <c r="J13" s="109"/>
      <c r="K13" s="109">
        <v>5.7099999999999998E-2</v>
      </c>
      <c r="L13" s="109"/>
      <c r="M13" s="109"/>
      <c r="N13" s="109"/>
      <c r="O13" s="210">
        <f t="shared" si="0"/>
        <v>38718</v>
      </c>
      <c r="Q13" s="206">
        <f t="shared" si="1"/>
        <v>5.0000000000000044E-4</v>
      </c>
    </row>
    <row r="14" spans="1:21">
      <c r="A14" s="106">
        <v>38735</v>
      </c>
      <c r="B14" t="s">
        <v>153</v>
      </c>
      <c r="C14" s="109">
        <v>5.4300000000000001E-2</v>
      </c>
      <c r="D14" s="109">
        <v>5.67E-2</v>
      </c>
      <c r="E14" s="109">
        <v>0.06</v>
      </c>
      <c r="F14" s="109">
        <v>5.7000000000000002E-2</v>
      </c>
      <c r="G14" s="208"/>
      <c r="H14" s="109"/>
      <c r="I14" s="109"/>
      <c r="J14" s="109"/>
      <c r="K14" s="109">
        <v>5.7300000000000004E-2</v>
      </c>
      <c r="L14" s="109"/>
      <c r="M14" s="109"/>
      <c r="N14" s="109"/>
      <c r="O14" s="210">
        <f t="shared" si="0"/>
        <v>38718</v>
      </c>
      <c r="Q14" s="206">
        <f t="shared" si="1"/>
        <v>6.0000000000000331E-4</v>
      </c>
    </row>
    <row r="15" spans="1:21">
      <c r="A15" s="106">
        <v>38736</v>
      </c>
      <c r="B15" t="s">
        <v>153</v>
      </c>
      <c r="C15" s="109">
        <v>5.4600000000000003E-2</v>
      </c>
      <c r="D15" s="109">
        <v>5.7099999999999998E-2</v>
      </c>
      <c r="E15" s="109">
        <v>6.0299999999999999E-2</v>
      </c>
      <c r="F15" s="109">
        <v>5.7299999999999997E-2</v>
      </c>
      <c r="G15" s="208"/>
      <c r="H15" s="109"/>
      <c r="I15" s="109"/>
      <c r="J15" s="109"/>
      <c r="K15" s="109">
        <v>5.7599999999999998E-2</v>
      </c>
      <c r="L15" s="109"/>
      <c r="M15" s="109"/>
      <c r="N15" s="109"/>
      <c r="O15" s="210">
        <f t="shared" si="0"/>
        <v>38718</v>
      </c>
      <c r="Q15" s="206">
        <f t="shared" si="1"/>
        <v>5.0000000000000044E-4</v>
      </c>
    </row>
    <row r="16" spans="1:21">
      <c r="A16" s="106">
        <v>38737</v>
      </c>
      <c r="B16" t="s">
        <v>153</v>
      </c>
      <c r="C16" s="109">
        <v>5.4399999999999997E-2</v>
      </c>
      <c r="D16" s="109">
        <v>5.7000000000000002E-2</v>
      </c>
      <c r="E16" s="109">
        <v>6.0100000000000001E-2</v>
      </c>
      <c r="F16" s="109">
        <v>5.7200000000000001E-2</v>
      </c>
      <c r="G16" s="208"/>
      <c r="H16" s="109"/>
      <c r="I16" s="109"/>
      <c r="J16" s="109"/>
      <c r="K16" s="109">
        <v>5.7500000000000002E-2</v>
      </c>
      <c r="L16" s="109"/>
      <c r="M16" s="109"/>
      <c r="N16" s="109"/>
      <c r="O16" s="210">
        <f t="shared" si="0"/>
        <v>38718</v>
      </c>
      <c r="Q16" s="206">
        <f t="shared" si="1"/>
        <v>5.0000000000000044E-4</v>
      </c>
    </row>
    <row r="17" spans="1:17">
      <c r="A17" s="106">
        <v>38740</v>
      </c>
      <c r="B17" t="s">
        <v>153</v>
      </c>
      <c r="C17" s="109">
        <v>5.4399999999999997E-2</v>
      </c>
      <c r="D17" s="109">
        <v>5.7000000000000002E-2</v>
      </c>
      <c r="E17" s="109">
        <v>6.0100000000000001E-2</v>
      </c>
      <c r="F17" s="109">
        <v>5.7200000000000001E-2</v>
      </c>
      <c r="G17" s="208"/>
      <c r="H17" s="109"/>
      <c r="I17" s="109"/>
      <c r="J17" s="109"/>
      <c r="K17" s="109">
        <v>5.7500000000000002E-2</v>
      </c>
      <c r="L17" s="109"/>
      <c r="M17" s="109"/>
      <c r="N17" s="109"/>
      <c r="O17" s="210">
        <f t="shared" si="0"/>
        <v>38718</v>
      </c>
      <c r="Q17" s="206">
        <f t="shared" si="1"/>
        <v>5.0000000000000044E-4</v>
      </c>
    </row>
    <row r="18" spans="1:17">
      <c r="A18" s="106">
        <v>38741</v>
      </c>
      <c r="B18" t="s">
        <v>153</v>
      </c>
      <c r="C18" s="109">
        <v>5.4800000000000001E-2</v>
      </c>
      <c r="D18" s="109">
        <v>5.74E-2</v>
      </c>
      <c r="E18" s="109">
        <v>6.0400000000000002E-2</v>
      </c>
      <c r="F18" s="109">
        <v>5.7500000000000002E-2</v>
      </c>
      <c r="G18" s="208"/>
      <c r="H18" s="109"/>
      <c r="I18" s="109"/>
      <c r="J18" s="109"/>
      <c r="K18" s="109">
        <v>5.7800000000000004E-2</v>
      </c>
      <c r="L18" s="109"/>
      <c r="M18" s="109"/>
      <c r="N18" s="109"/>
      <c r="O18" s="210">
        <f t="shared" si="0"/>
        <v>38718</v>
      </c>
      <c r="Q18" s="206">
        <f t="shared" si="1"/>
        <v>4.0000000000000452E-4</v>
      </c>
    </row>
    <row r="19" spans="1:17">
      <c r="A19" s="106">
        <v>38742</v>
      </c>
      <c r="B19" t="s">
        <v>153</v>
      </c>
      <c r="C19" s="109">
        <v>5.57E-2</v>
      </c>
      <c r="D19" s="109">
        <v>5.8200000000000002E-2</v>
      </c>
      <c r="E19" s="109">
        <v>6.1199999999999997E-2</v>
      </c>
      <c r="F19" s="109">
        <v>5.8400000000000001E-2</v>
      </c>
      <c r="G19" s="208"/>
      <c r="H19" s="109"/>
      <c r="I19" s="109"/>
      <c r="J19" s="109"/>
      <c r="K19" s="109">
        <v>5.8700000000000002E-2</v>
      </c>
      <c r="L19" s="109"/>
      <c r="M19" s="109"/>
      <c r="N19" s="109"/>
      <c r="O19" s="210">
        <f t="shared" si="0"/>
        <v>38718</v>
      </c>
      <c r="Q19" s="206">
        <f t="shared" si="1"/>
        <v>5.0000000000000044E-4</v>
      </c>
    </row>
    <row r="20" spans="1:17">
      <c r="A20" s="106">
        <v>38743</v>
      </c>
      <c r="B20" t="s">
        <v>153</v>
      </c>
      <c r="C20" s="109">
        <v>5.6099999999999997E-2</v>
      </c>
      <c r="D20" s="109">
        <v>5.8700000000000002E-2</v>
      </c>
      <c r="E20" s="109">
        <v>6.1699999999999998E-2</v>
      </c>
      <c r="F20" s="109">
        <v>5.8799999999999998E-2</v>
      </c>
      <c r="G20" s="208"/>
      <c r="H20" s="109"/>
      <c r="I20" s="109"/>
      <c r="J20" s="109"/>
      <c r="K20" s="109">
        <v>5.91E-2</v>
      </c>
      <c r="L20" s="109"/>
      <c r="M20" s="109"/>
      <c r="N20" s="109"/>
      <c r="O20" s="210">
        <f t="shared" si="0"/>
        <v>38718</v>
      </c>
      <c r="Q20" s="206">
        <f t="shared" si="1"/>
        <v>3.9999999999999758E-4</v>
      </c>
    </row>
    <row r="21" spans="1:17">
      <c r="A21" s="106">
        <v>38744</v>
      </c>
      <c r="B21" t="s">
        <v>153</v>
      </c>
      <c r="C21" s="109">
        <v>5.5899999999999998E-2</v>
      </c>
      <c r="D21" s="109">
        <v>5.8400000000000001E-2</v>
      </c>
      <c r="E21" s="109">
        <v>6.1400000000000003E-2</v>
      </c>
      <c r="F21" s="109">
        <v>5.8599999999999999E-2</v>
      </c>
      <c r="G21" s="208"/>
      <c r="H21" s="109"/>
      <c r="I21" s="109"/>
      <c r="J21" s="109"/>
      <c r="K21" s="109">
        <v>5.8799999999999998E-2</v>
      </c>
      <c r="L21" s="109"/>
      <c r="M21" s="109"/>
      <c r="N21" s="109"/>
      <c r="O21" s="210">
        <f t="shared" si="0"/>
        <v>38718</v>
      </c>
      <c r="Q21" s="206">
        <f t="shared" si="1"/>
        <v>3.9999999999999758E-4</v>
      </c>
    </row>
    <row r="22" spans="1:17">
      <c r="A22" s="106">
        <v>38747</v>
      </c>
      <c r="B22" t="s">
        <v>153</v>
      </c>
      <c r="C22" s="109">
        <v>5.62E-2</v>
      </c>
      <c r="D22" s="109">
        <v>5.8599999999999999E-2</v>
      </c>
      <c r="E22" s="109">
        <v>6.1800000000000001E-2</v>
      </c>
      <c r="F22" s="109">
        <v>5.8900000000000001E-2</v>
      </c>
      <c r="G22" s="208"/>
      <c r="H22" s="109"/>
      <c r="I22" s="109"/>
      <c r="J22" s="109"/>
      <c r="K22" s="109">
        <v>5.91E-2</v>
      </c>
      <c r="L22" s="109"/>
      <c r="M22" s="109"/>
      <c r="N22" s="109"/>
      <c r="O22" s="210">
        <f t="shared" si="0"/>
        <v>38718</v>
      </c>
      <c r="Q22" s="206">
        <f t="shared" si="1"/>
        <v>5.0000000000000044E-4</v>
      </c>
    </row>
    <row r="23" spans="1:17">
      <c r="A23" s="106">
        <v>38748</v>
      </c>
      <c r="B23" t="s">
        <v>153</v>
      </c>
      <c r="C23" s="109">
        <v>5.5899999999999998E-2</v>
      </c>
      <c r="D23" s="109">
        <v>5.8400000000000001E-2</v>
      </c>
      <c r="E23" s="109">
        <v>6.1499999999999999E-2</v>
      </c>
      <c r="F23" s="109">
        <v>5.8599999999999999E-2</v>
      </c>
      <c r="G23" s="208"/>
      <c r="H23" s="109"/>
      <c r="I23" s="109"/>
      <c r="J23" s="109"/>
      <c r="K23" s="109">
        <v>5.8799999999999998E-2</v>
      </c>
      <c r="L23" s="109"/>
      <c r="M23" s="109"/>
      <c r="N23" s="109"/>
      <c r="O23" s="210">
        <f t="shared" si="0"/>
        <v>38718</v>
      </c>
      <c r="Q23" s="206">
        <f t="shared" si="1"/>
        <v>3.9999999999999758E-4</v>
      </c>
    </row>
    <row r="24" spans="1:17">
      <c r="A24" s="106">
        <v>38749</v>
      </c>
      <c r="B24" t="s">
        <v>153</v>
      </c>
      <c r="C24" s="109">
        <v>5.6099999999999997E-2</v>
      </c>
      <c r="D24" s="109">
        <v>5.8700000000000002E-2</v>
      </c>
      <c r="E24" s="109">
        <v>6.1699999999999998E-2</v>
      </c>
      <c r="F24" s="109">
        <v>5.8799999999999998E-2</v>
      </c>
      <c r="G24" s="208"/>
      <c r="H24" s="109"/>
      <c r="I24" s="109"/>
      <c r="J24" s="109"/>
      <c r="K24" s="109">
        <v>5.91E-2</v>
      </c>
      <c r="L24" s="109"/>
      <c r="M24" s="109"/>
      <c r="N24" s="109"/>
      <c r="O24" s="210">
        <f t="shared" si="0"/>
        <v>38749</v>
      </c>
      <c r="Q24" s="206">
        <f t="shared" si="1"/>
        <v>3.9999999999999758E-4</v>
      </c>
    </row>
    <row r="25" spans="1:17">
      <c r="A25" s="106">
        <v>38750</v>
      </c>
      <c r="B25" t="s">
        <v>153</v>
      </c>
      <c r="C25" s="109">
        <v>5.6000000000000001E-2</v>
      </c>
      <c r="D25" s="109">
        <v>5.8500000000000003E-2</v>
      </c>
      <c r="E25" s="109">
        <v>6.1499999999999999E-2</v>
      </c>
      <c r="F25" s="109">
        <v>5.8700000000000002E-2</v>
      </c>
      <c r="G25" s="208"/>
      <c r="H25" s="109"/>
      <c r="I25" s="109"/>
      <c r="J25" s="109"/>
      <c r="K25" s="109">
        <v>5.8899999999999994E-2</v>
      </c>
      <c r="L25" s="109"/>
      <c r="M25" s="109"/>
      <c r="N25" s="109"/>
      <c r="O25" s="210">
        <f t="shared" si="0"/>
        <v>38749</v>
      </c>
      <c r="Q25" s="206">
        <f t="shared" si="1"/>
        <v>3.9999999999999064E-4</v>
      </c>
    </row>
    <row r="26" spans="1:17">
      <c r="A26" s="106">
        <v>38751</v>
      </c>
      <c r="B26" t="s">
        <v>153</v>
      </c>
      <c r="C26" s="109">
        <v>5.5399999999999998E-2</v>
      </c>
      <c r="D26" s="109">
        <v>5.79E-2</v>
      </c>
      <c r="E26" s="109">
        <v>6.0900000000000003E-2</v>
      </c>
      <c r="F26" s="109">
        <v>5.8099999999999999E-2</v>
      </c>
      <c r="G26" s="208"/>
      <c r="H26" s="109"/>
      <c r="I26" s="109"/>
      <c r="J26" s="109"/>
      <c r="K26" s="109">
        <v>5.8299999999999998E-2</v>
      </c>
      <c r="L26" s="109"/>
      <c r="M26" s="109"/>
      <c r="N26" s="109"/>
      <c r="O26" s="210">
        <f t="shared" si="0"/>
        <v>38749</v>
      </c>
      <c r="Q26" s="206">
        <f t="shared" si="1"/>
        <v>3.9999999999999758E-4</v>
      </c>
    </row>
    <row r="27" spans="1:17">
      <c r="A27" s="106">
        <v>38754</v>
      </c>
      <c r="B27" t="s">
        <v>153</v>
      </c>
      <c r="C27" s="109">
        <v>5.5199999999999999E-2</v>
      </c>
      <c r="D27" s="109">
        <v>5.7700000000000001E-2</v>
      </c>
      <c r="E27" s="109">
        <v>6.0699999999999997E-2</v>
      </c>
      <c r="F27" s="109">
        <v>5.79E-2</v>
      </c>
      <c r="G27" s="208"/>
      <c r="H27" s="109"/>
      <c r="I27" s="109"/>
      <c r="J27" s="109"/>
      <c r="K27" s="109">
        <v>5.8200000000000002E-2</v>
      </c>
      <c r="L27" s="109"/>
      <c r="M27" s="109"/>
      <c r="N27" s="109"/>
      <c r="O27" s="210">
        <f t="shared" si="0"/>
        <v>38749</v>
      </c>
      <c r="Q27" s="206">
        <f t="shared" si="1"/>
        <v>5.0000000000000044E-4</v>
      </c>
    </row>
    <row r="28" spans="1:17">
      <c r="A28" s="106">
        <v>38755</v>
      </c>
      <c r="B28" t="s">
        <v>153</v>
      </c>
      <c r="C28" s="109">
        <v>5.5599999999999997E-2</v>
      </c>
      <c r="D28" s="109">
        <v>5.8099999999999999E-2</v>
      </c>
      <c r="E28" s="109">
        <v>6.1100000000000002E-2</v>
      </c>
      <c r="F28" s="109">
        <v>5.8299999999999998E-2</v>
      </c>
      <c r="G28" s="208"/>
      <c r="H28" s="109"/>
      <c r="I28" s="109"/>
      <c r="J28" s="109"/>
      <c r="K28" s="109">
        <v>5.8600000000000006E-2</v>
      </c>
      <c r="L28" s="109"/>
      <c r="M28" s="109"/>
      <c r="N28" s="109"/>
      <c r="O28" s="210">
        <f t="shared" si="0"/>
        <v>38749</v>
      </c>
      <c r="Q28" s="206">
        <f t="shared" si="1"/>
        <v>5.0000000000000738E-4</v>
      </c>
    </row>
    <row r="29" spans="1:17">
      <c r="A29" s="106">
        <v>38756</v>
      </c>
      <c r="B29" t="s">
        <v>153</v>
      </c>
      <c r="C29" s="109">
        <v>5.5800000000000002E-2</v>
      </c>
      <c r="D29" s="109">
        <v>5.8299999999999998E-2</v>
      </c>
      <c r="E29" s="109">
        <v>6.13E-2</v>
      </c>
      <c r="F29" s="109">
        <v>5.8500000000000003E-2</v>
      </c>
      <c r="G29" s="208"/>
      <c r="H29" s="109"/>
      <c r="I29" s="109"/>
      <c r="J29" s="109"/>
      <c r="K29" s="109">
        <v>5.8799999999999998E-2</v>
      </c>
      <c r="L29" s="109"/>
      <c r="M29" s="109"/>
      <c r="N29" s="109"/>
      <c r="O29" s="210">
        <f t="shared" si="0"/>
        <v>38749</v>
      </c>
      <c r="Q29" s="206">
        <f t="shared" si="1"/>
        <v>5.0000000000000044E-4</v>
      </c>
    </row>
    <row r="30" spans="1:17">
      <c r="A30" s="106">
        <v>38757</v>
      </c>
      <c r="B30" t="s">
        <v>153</v>
      </c>
      <c r="C30" s="109">
        <v>5.5399999999999998E-2</v>
      </c>
      <c r="D30" s="109">
        <v>5.8000000000000003E-2</v>
      </c>
      <c r="E30" s="109">
        <v>6.0999999999999999E-2</v>
      </c>
      <c r="F30" s="109">
        <v>5.8099999999999999E-2</v>
      </c>
      <c r="G30" s="208"/>
      <c r="H30" s="109"/>
      <c r="I30" s="109"/>
      <c r="J30" s="109"/>
      <c r="K30" s="109">
        <v>5.8400000000000001E-2</v>
      </c>
      <c r="L30" s="109"/>
      <c r="M30" s="109"/>
      <c r="N30" s="109"/>
      <c r="O30" s="210">
        <f t="shared" si="0"/>
        <v>38749</v>
      </c>
      <c r="Q30" s="206">
        <f t="shared" si="1"/>
        <v>3.9999999999999758E-4</v>
      </c>
    </row>
    <row r="31" spans="1:17">
      <c r="A31" s="106">
        <v>38758</v>
      </c>
      <c r="B31" t="s">
        <v>153</v>
      </c>
      <c r="C31" s="109">
        <v>5.5800000000000002E-2</v>
      </c>
      <c r="D31" s="109">
        <v>5.8299999999999998E-2</v>
      </c>
      <c r="E31" s="109">
        <v>6.13E-2</v>
      </c>
      <c r="F31" s="109">
        <v>5.8500000000000003E-2</v>
      </c>
      <c r="G31" s="208"/>
      <c r="H31" s="109"/>
      <c r="I31" s="109"/>
      <c r="J31" s="109"/>
      <c r="K31" s="109">
        <v>5.8799999999999998E-2</v>
      </c>
      <c r="L31" s="109"/>
      <c r="M31" s="109"/>
      <c r="N31" s="109"/>
      <c r="O31" s="210">
        <f t="shared" si="0"/>
        <v>38749</v>
      </c>
      <c r="Q31" s="206">
        <f t="shared" si="1"/>
        <v>5.0000000000000044E-4</v>
      </c>
    </row>
    <row r="32" spans="1:17">
      <c r="A32" s="106">
        <v>38761</v>
      </c>
      <c r="B32" t="s">
        <v>153</v>
      </c>
      <c r="C32" s="109">
        <v>5.5599999999999997E-2</v>
      </c>
      <c r="D32" s="109">
        <v>5.8400000000000001E-2</v>
      </c>
      <c r="E32" s="109">
        <v>6.1199999999999997E-2</v>
      </c>
      <c r="F32" s="109">
        <v>5.8400000000000001E-2</v>
      </c>
      <c r="G32" s="208"/>
      <c r="H32" s="109"/>
      <c r="I32" s="109"/>
      <c r="J32" s="109"/>
      <c r="K32" s="109">
        <v>5.8600000000000006E-2</v>
      </c>
      <c r="L32" s="109"/>
      <c r="M32" s="109"/>
      <c r="N32" s="109"/>
      <c r="O32" s="210">
        <f t="shared" si="0"/>
        <v>38749</v>
      </c>
      <c r="Q32" s="206">
        <f t="shared" si="1"/>
        <v>2.0000000000000573E-4</v>
      </c>
    </row>
    <row r="33" spans="1:17">
      <c r="A33" s="106">
        <v>38762</v>
      </c>
      <c r="B33" t="s">
        <v>153</v>
      </c>
      <c r="C33" s="109">
        <v>5.6000000000000001E-2</v>
      </c>
      <c r="D33" s="109">
        <v>5.8799999999999998E-2</v>
      </c>
      <c r="E33" s="109">
        <v>6.1600000000000002E-2</v>
      </c>
      <c r="F33" s="109">
        <v>5.8799999999999998E-2</v>
      </c>
      <c r="G33" s="208"/>
      <c r="H33" s="109"/>
      <c r="I33" s="109"/>
      <c r="J33" s="109"/>
      <c r="K33" s="109">
        <v>5.9000000000000004E-2</v>
      </c>
      <c r="L33" s="109"/>
      <c r="M33" s="109"/>
      <c r="N33" s="109"/>
      <c r="O33" s="210">
        <f t="shared" si="0"/>
        <v>38749</v>
      </c>
      <c r="Q33" s="206">
        <f t="shared" si="1"/>
        <v>2.0000000000000573E-4</v>
      </c>
    </row>
    <row r="34" spans="1:17">
      <c r="A34" s="106">
        <v>38763</v>
      </c>
      <c r="B34" t="s">
        <v>153</v>
      </c>
      <c r="C34" s="109">
        <v>5.5800000000000002E-2</v>
      </c>
      <c r="D34" s="109">
        <v>5.8599999999999999E-2</v>
      </c>
      <c r="E34" s="109">
        <v>6.1400000000000003E-2</v>
      </c>
      <c r="F34" s="109">
        <v>5.8599999999999999E-2</v>
      </c>
      <c r="G34" s="208"/>
      <c r="H34" s="109"/>
      <c r="I34" s="109"/>
      <c r="J34" s="109"/>
      <c r="K34" s="109">
        <v>5.8799999999999998E-2</v>
      </c>
      <c r="L34" s="109"/>
      <c r="M34" s="109"/>
      <c r="N34" s="109"/>
      <c r="O34" s="210">
        <f t="shared" si="0"/>
        <v>38749</v>
      </c>
      <c r="Q34" s="206">
        <f t="shared" si="1"/>
        <v>1.9999999999999879E-4</v>
      </c>
    </row>
    <row r="35" spans="1:17">
      <c r="A35" s="106">
        <v>38764</v>
      </c>
      <c r="B35" t="s">
        <v>153</v>
      </c>
      <c r="C35" s="109">
        <v>5.5800000000000002E-2</v>
      </c>
      <c r="D35" s="109">
        <v>5.8599999999999999E-2</v>
      </c>
      <c r="E35" s="109">
        <v>6.1400000000000003E-2</v>
      </c>
      <c r="F35" s="109">
        <v>5.8599999999999999E-2</v>
      </c>
      <c r="G35" s="208"/>
      <c r="H35" s="109"/>
      <c r="I35" s="109"/>
      <c r="J35" s="109"/>
      <c r="K35" s="109">
        <v>5.8799999999999998E-2</v>
      </c>
      <c r="L35" s="109"/>
      <c r="M35" s="109"/>
      <c r="N35" s="109"/>
      <c r="O35" s="210">
        <f t="shared" si="0"/>
        <v>38749</v>
      </c>
      <c r="Q35" s="206">
        <f t="shared" si="1"/>
        <v>1.9999999999999879E-4</v>
      </c>
    </row>
    <row r="36" spans="1:17">
      <c r="A36" s="106">
        <v>38765</v>
      </c>
      <c r="B36" t="s">
        <v>153</v>
      </c>
      <c r="C36" s="109">
        <v>5.5199999999999999E-2</v>
      </c>
      <c r="D36" s="109">
        <v>5.8000000000000003E-2</v>
      </c>
      <c r="E36" s="109">
        <v>6.08E-2</v>
      </c>
      <c r="F36" s="109">
        <v>5.8000000000000003E-2</v>
      </c>
      <c r="G36" s="208"/>
      <c r="H36" s="109"/>
      <c r="I36" s="109"/>
      <c r="J36" s="109"/>
      <c r="K36" s="109">
        <v>5.8100000000000006E-2</v>
      </c>
      <c r="L36" s="109"/>
      <c r="M36" s="109"/>
      <c r="N36" s="109"/>
      <c r="O36" s="210">
        <f t="shared" si="0"/>
        <v>38749</v>
      </c>
      <c r="Q36" s="206">
        <f t="shared" si="1"/>
        <v>1.0000000000000286E-4</v>
      </c>
    </row>
    <row r="37" spans="1:17">
      <c r="A37" s="106">
        <v>38769</v>
      </c>
      <c r="B37" t="s">
        <v>153</v>
      </c>
      <c r="C37" s="109">
        <v>5.5300000000000002E-2</v>
      </c>
      <c r="D37" s="109">
        <v>5.8099999999999999E-2</v>
      </c>
      <c r="E37" s="109">
        <v>6.0900000000000003E-2</v>
      </c>
      <c r="F37" s="109">
        <v>5.8099999999999999E-2</v>
      </c>
      <c r="G37" s="208"/>
      <c r="H37" s="109"/>
      <c r="I37" s="109"/>
      <c r="J37" s="109"/>
      <c r="K37" s="109">
        <v>5.8299999999999998E-2</v>
      </c>
      <c r="L37" s="109"/>
      <c r="M37" s="109"/>
      <c r="N37" s="109"/>
      <c r="O37" s="210">
        <f t="shared" si="0"/>
        <v>38749</v>
      </c>
      <c r="Q37" s="206">
        <f t="shared" si="1"/>
        <v>1.9999999999999879E-4</v>
      </c>
    </row>
    <row r="38" spans="1:17">
      <c r="A38" s="106">
        <v>38770</v>
      </c>
      <c r="B38" t="s">
        <v>153</v>
      </c>
      <c r="C38" s="109">
        <v>5.4899999999999997E-2</v>
      </c>
      <c r="D38" s="109">
        <v>5.7599999999999998E-2</v>
      </c>
      <c r="E38" s="109">
        <v>6.0499999999999998E-2</v>
      </c>
      <c r="F38" s="109">
        <v>5.7700000000000001E-2</v>
      </c>
      <c r="G38" s="208"/>
      <c r="H38" s="109"/>
      <c r="I38" s="109"/>
      <c r="J38" s="109"/>
      <c r="K38" s="109">
        <v>5.7800000000000004E-2</v>
      </c>
      <c r="L38" s="109"/>
      <c r="M38" s="109"/>
      <c r="N38" s="109"/>
      <c r="O38" s="210">
        <f t="shared" si="0"/>
        <v>38749</v>
      </c>
      <c r="Q38" s="206">
        <f t="shared" si="1"/>
        <v>2.0000000000000573E-4</v>
      </c>
    </row>
    <row r="39" spans="1:17">
      <c r="A39" s="106">
        <v>38771</v>
      </c>
      <c r="B39" t="s">
        <v>153</v>
      </c>
      <c r="C39" s="109">
        <v>5.5100000000000003E-2</v>
      </c>
      <c r="D39" s="109">
        <v>5.7799999999999997E-2</v>
      </c>
      <c r="E39" s="109">
        <v>6.0699999999999997E-2</v>
      </c>
      <c r="F39" s="109">
        <v>5.79E-2</v>
      </c>
      <c r="G39" s="208"/>
      <c r="H39" s="109"/>
      <c r="I39" s="109"/>
      <c r="J39" s="109"/>
      <c r="K39" s="109">
        <v>5.7999999999999996E-2</v>
      </c>
      <c r="L39" s="109"/>
      <c r="M39" s="109"/>
      <c r="N39" s="109"/>
      <c r="O39" s="210">
        <f t="shared" si="0"/>
        <v>38749</v>
      </c>
      <c r="Q39" s="206">
        <f t="shared" si="1"/>
        <v>1.9999999999999879E-4</v>
      </c>
    </row>
    <row r="40" spans="1:17">
      <c r="A40" s="106">
        <v>38775</v>
      </c>
      <c r="B40" t="s">
        <v>153</v>
      </c>
      <c r="C40" s="109">
        <v>5.5300000000000002E-2</v>
      </c>
      <c r="D40" s="109">
        <v>5.8099999999999999E-2</v>
      </c>
      <c r="E40" s="109">
        <v>6.0900000000000003E-2</v>
      </c>
      <c r="F40" s="109">
        <v>5.8099999999999999E-2</v>
      </c>
      <c r="G40" s="208"/>
      <c r="H40" s="109"/>
      <c r="I40" s="109"/>
      <c r="J40" s="109"/>
      <c r="K40" s="109">
        <v>5.8299999999999998E-2</v>
      </c>
      <c r="L40" s="109"/>
      <c r="M40" s="109"/>
      <c r="N40" s="109"/>
      <c r="O40" s="210">
        <f t="shared" si="0"/>
        <v>38749</v>
      </c>
      <c r="Q40" s="206">
        <f t="shared" si="1"/>
        <v>1.9999999999999879E-4</v>
      </c>
    </row>
    <row r="41" spans="1:17">
      <c r="A41" s="106">
        <v>38776</v>
      </c>
      <c r="B41" t="s">
        <v>153</v>
      </c>
      <c r="C41" s="109">
        <v>5.4899999999999997E-2</v>
      </c>
      <c r="D41" s="109">
        <v>5.7700000000000001E-2</v>
      </c>
      <c r="E41" s="109">
        <v>6.0400000000000002E-2</v>
      </c>
      <c r="F41" s="109">
        <v>5.7700000000000001E-2</v>
      </c>
      <c r="G41" s="208"/>
      <c r="H41" s="109"/>
      <c r="I41" s="109"/>
      <c r="J41" s="109"/>
      <c r="K41" s="109">
        <v>5.79E-2</v>
      </c>
      <c r="L41" s="109"/>
      <c r="M41" s="109"/>
      <c r="N41" s="109"/>
      <c r="O41" s="210">
        <f t="shared" si="0"/>
        <v>38749</v>
      </c>
      <c r="Q41" s="206">
        <f t="shared" si="1"/>
        <v>1.9999999999999879E-4</v>
      </c>
    </row>
    <row r="42" spans="1:17">
      <c r="A42" s="106">
        <v>38777</v>
      </c>
      <c r="B42" t="s">
        <v>153</v>
      </c>
      <c r="C42" s="109">
        <v>5.4899999999999997E-2</v>
      </c>
      <c r="D42" s="109">
        <v>5.7700000000000001E-2</v>
      </c>
      <c r="E42" s="109">
        <v>6.0400000000000002E-2</v>
      </c>
      <c r="F42" s="109">
        <v>5.7700000000000001E-2</v>
      </c>
      <c r="G42" s="208"/>
      <c r="H42" s="109"/>
      <c r="I42" s="109"/>
      <c r="J42" s="109"/>
      <c r="K42" s="109">
        <v>5.79E-2</v>
      </c>
      <c r="L42" s="109"/>
      <c r="M42" s="109"/>
      <c r="N42" s="109"/>
      <c r="O42" s="210">
        <f t="shared" si="0"/>
        <v>38777</v>
      </c>
      <c r="Q42" s="206">
        <f t="shared" si="1"/>
        <v>1.9999999999999879E-4</v>
      </c>
    </row>
    <row r="43" spans="1:17">
      <c r="A43" s="106">
        <v>38778</v>
      </c>
      <c r="B43" t="s">
        <v>153</v>
      </c>
      <c r="C43" s="109">
        <v>5.5899999999999998E-2</v>
      </c>
      <c r="D43" s="109">
        <v>5.8700000000000002E-2</v>
      </c>
      <c r="E43" s="109">
        <v>6.1499999999999999E-2</v>
      </c>
      <c r="F43" s="109">
        <v>5.8700000000000002E-2</v>
      </c>
      <c r="G43" s="208"/>
      <c r="H43" s="109"/>
      <c r="I43" s="109"/>
      <c r="J43" s="109"/>
      <c r="K43" s="109">
        <v>5.8700000000000002E-2</v>
      </c>
      <c r="L43" s="109"/>
      <c r="M43" s="109"/>
      <c r="N43" s="109"/>
      <c r="O43" s="210">
        <f t="shared" si="0"/>
        <v>38777</v>
      </c>
      <c r="Q43" s="206">
        <f t="shared" si="1"/>
        <v>0</v>
      </c>
    </row>
    <row r="44" spans="1:17">
      <c r="A44" s="106">
        <v>38779</v>
      </c>
      <c r="B44" t="s">
        <v>153</v>
      </c>
      <c r="C44" s="109">
        <v>5.6399999999999999E-2</v>
      </c>
      <c r="D44" s="109">
        <v>5.91E-2</v>
      </c>
      <c r="E44" s="109">
        <v>6.1899999999999997E-2</v>
      </c>
      <c r="F44" s="109">
        <v>5.91E-2</v>
      </c>
      <c r="G44" s="208"/>
      <c r="H44" s="109"/>
      <c r="I44" s="109"/>
      <c r="J44" s="109"/>
      <c r="K44" s="109">
        <v>5.9000000000000004E-2</v>
      </c>
      <c r="L44" s="109"/>
      <c r="M44" s="109"/>
      <c r="N44" s="109"/>
      <c r="O44" s="210">
        <f t="shared" si="0"/>
        <v>38777</v>
      </c>
      <c r="Q44" s="206">
        <f t="shared" si="1"/>
        <v>-9.9999999999995925E-5</v>
      </c>
    </row>
    <row r="45" spans="1:17">
      <c r="A45" s="106">
        <v>38782</v>
      </c>
      <c r="B45" t="s">
        <v>153</v>
      </c>
      <c r="C45" s="109">
        <v>5.7099999999999998E-2</v>
      </c>
      <c r="D45" s="109">
        <v>5.9799999999999999E-2</v>
      </c>
      <c r="E45" s="109">
        <v>6.2600000000000003E-2</v>
      </c>
      <c r="F45" s="109">
        <v>5.9799999999999999E-2</v>
      </c>
      <c r="G45" s="208"/>
      <c r="H45" s="109"/>
      <c r="I45" s="109"/>
      <c r="J45" s="109"/>
      <c r="K45" s="109">
        <v>5.9699999999999996E-2</v>
      </c>
      <c r="L45" s="109"/>
      <c r="M45" s="109"/>
      <c r="N45" s="109"/>
      <c r="O45" s="210">
        <f t="shared" si="0"/>
        <v>38777</v>
      </c>
      <c r="Q45" s="206">
        <f t="shared" si="1"/>
        <v>-1.0000000000000286E-4</v>
      </c>
    </row>
    <row r="46" spans="1:17">
      <c r="A46" s="106">
        <v>38783</v>
      </c>
      <c r="B46" t="s">
        <v>153</v>
      </c>
      <c r="C46" s="109">
        <v>5.7000000000000002E-2</v>
      </c>
      <c r="D46" s="109">
        <v>5.9700000000000003E-2</v>
      </c>
      <c r="E46" s="109">
        <v>6.2600000000000003E-2</v>
      </c>
      <c r="F46" s="109">
        <v>5.9799999999999999E-2</v>
      </c>
      <c r="G46" s="208"/>
      <c r="H46" s="109"/>
      <c r="I46" s="109"/>
      <c r="J46" s="109"/>
      <c r="K46" s="109">
        <v>5.96E-2</v>
      </c>
      <c r="L46" s="109"/>
      <c r="M46" s="109"/>
      <c r="N46" s="109"/>
      <c r="O46" s="210">
        <f t="shared" si="0"/>
        <v>38777</v>
      </c>
      <c r="Q46" s="206">
        <f t="shared" si="1"/>
        <v>-1.0000000000000286E-4</v>
      </c>
    </row>
    <row r="47" spans="1:17">
      <c r="A47" s="106">
        <v>38784</v>
      </c>
      <c r="B47" t="s">
        <v>153</v>
      </c>
      <c r="C47" s="109">
        <v>5.7099999999999998E-2</v>
      </c>
      <c r="D47" s="109">
        <v>5.9799999999999999E-2</v>
      </c>
      <c r="E47" s="109">
        <v>6.2600000000000003E-2</v>
      </c>
      <c r="F47" s="109">
        <v>5.9799999999999999E-2</v>
      </c>
      <c r="G47" s="208"/>
      <c r="H47" s="109"/>
      <c r="I47" s="109"/>
      <c r="J47" s="109"/>
      <c r="K47" s="109">
        <v>5.9699999999999996E-2</v>
      </c>
      <c r="L47" s="109"/>
      <c r="M47" s="109"/>
      <c r="N47" s="109"/>
      <c r="O47" s="210">
        <f t="shared" si="0"/>
        <v>38777</v>
      </c>
      <c r="Q47" s="206">
        <f t="shared" si="1"/>
        <v>-1.0000000000000286E-4</v>
      </c>
    </row>
    <row r="48" spans="1:17">
      <c r="A48" s="106">
        <v>38785</v>
      </c>
      <c r="B48" t="s">
        <v>153</v>
      </c>
      <c r="C48" s="109">
        <v>5.7000000000000002E-2</v>
      </c>
      <c r="D48" s="109">
        <v>5.9700000000000003E-2</v>
      </c>
      <c r="E48" s="109">
        <v>6.2600000000000003E-2</v>
      </c>
      <c r="F48" s="109">
        <v>5.9799999999999999E-2</v>
      </c>
      <c r="G48" s="208"/>
      <c r="H48" s="109"/>
      <c r="I48" s="109"/>
      <c r="J48" s="109"/>
      <c r="K48" s="109">
        <v>5.96E-2</v>
      </c>
      <c r="L48" s="109"/>
      <c r="M48" s="109"/>
      <c r="N48" s="109"/>
      <c r="O48" s="210">
        <f t="shared" si="0"/>
        <v>38777</v>
      </c>
      <c r="Q48" s="206">
        <f t="shared" si="1"/>
        <v>-1.0000000000000286E-4</v>
      </c>
    </row>
    <row r="49" spans="1:17">
      <c r="A49" s="106">
        <v>38786</v>
      </c>
      <c r="B49" t="s">
        <v>153</v>
      </c>
      <c r="C49" s="109">
        <v>5.7200000000000001E-2</v>
      </c>
      <c r="D49" s="109">
        <v>5.9900000000000002E-2</v>
      </c>
      <c r="E49" s="109">
        <v>6.2799999999999995E-2</v>
      </c>
      <c r="F49" s="109">
        <v>0.06</v>
      </c>
      <c r="G49" s="208"/>
      <c r="H49" s="109"/>
      <c r="I49" s="109"/>
      <c r="J49" s="109"/>
      <c r="K49" s="109">
        <v>5.9800000000000006E-2</v>
      </c>
      <c r="L49" s="109"/>
      <c r="M49" s="109"/>
      <c r="N49" s="109"/>
      <c r="O49" s="210">
        <f t="shared" si="0"/>
        <v>38777</v>
      </c>
      <c r="Q49" s="206">
        <f t="shared" si="1"/>
        <v>-9.9999999999995925E-5</v>
      </c>
    </row>
    <row r="50" spans="1:17">
      <c r="A50" s="106">
        <v>38789</v>
      </c>
      <c r="B50" t="s">
        <v>153</v>
      </c>
      <c r="C50" s="109">
        <v>5.7500000000000002E-2</v>
      </c>
      <c r="D50" s="109">
        <v>6.0199999999999997E-2</v>
      </c>
      <c r="E50" s="109">
        <v>6.3100000000000003E-2</v>
      </c>
      <c r="F50" s="109">
        <v>6.0299999999999999E-2</v>
      </c>
      <c r="G50" s="208"/>
      <c r="H50" s="109"/>
      <c r="I50" s="109"/>
      <c r="J50" s="109"/>
      <c r="K50" s="109">
        <v>6.0100000000000001E-2</v>
      </c>
      <c r="L50" s="109"/>
      <c r="M50" s="109"/>
      <c r="N50" s="109"/>
      <c r="O50" s="210">
        <f t="shared" si="0"/>
        <v>38777</v>
      </c>
      <c r="Q50" s="206">
        <f t="shared" si="1"/>
        <v>-9.9999999999995925E-5</v>
      </c>
    </row>
    <row r="51" spans="1:17">
      <c r="A51" s="106">
        <v>38790</v>
      </c>
      <c r="B51" t="s">
        <v>153</v>
      </c>
      <c r="C51" s="109">
        <v>5.96E-2</v>
      </c>
      <c r="D51" s="109">
        <v>5.96E-2</v>
      </c>
      <c r="E51" s="109">
        <v>6.2399999999999997E-2</v>
      </c>
      <c r="F51" s="109">
        <v>5.96E-2</v>
      </c>
      <c r="G51" s="208"/>
      <c r="H51" s="109"/>
      <c r="I51" s="109"/>
      <c r="J51" s="109"/>
      <c r="K51" s="109">
        <v>5.9500000000000004E-2</v>
      </c>
      <c r="L51" s="109"/>
      <c r="M51" s="109"/>
      <c r="N51" s="109"/>
      <c r="O51" s="210">
        <f t="shared" si="0"/>
        <v>38777</v>
      </c>
      <c r="Q51" s="206">
        <f t="shared" si="1"/>
        <v>-9.9999999999995925E-5</v>
      </c>
    </row>
    <row r="52" spans="1:17">
      <c r="A52" s="106">
        <v>38792</v>
      </c>
      <c r="B52" t="s">
        <v>153</v>
      </c>
      <c r="C52" s="109">
        <v>5.6599999999999998E-2</v>
      </c>
      <c r="D52" s="109">
        <v>5.9400000000000001E-2</v>
      </c>
      <c r="E52" s="109">
        <v>6.2300000000000001E-2</v>
      </c>
      <c r="F52" s="109">
        <v>5.9400000000000001E-2</v>
      </c>
      <c r="G52" s="208"/>
      <c r="H52" s="109"/>
      <c r="I52" s="109"/>
      <c r="J52" s="109"/>
      <c r="K52" s="109">
        <v>5.9299999999999999E-2</v>
      </c>
      <c r="L52" s="109"/>
      <c r="M52" s="109"/>
      <c r="N52" s="109"/>
      <c r="O52" s="210">
        <f t="shared" si="0"/>
        <v>38777</v>
      </c>
      <c r="Q52" s="206">
        <f t="shared" si="1"/>
        <v>-1.0000000000000286E-4</v>
      </c>
    </row>
    <row r="53" spans="1:17">
      <c r="A53" s="106">
        <v>38793</v>
      </c>
      <c r="B53" t="s">
        <v>153</v>
      </c>
      <c r="C53" s="109">
        <v>5.6800000000000003E-2</v>
      </c>
      <c r="D53" s="109">
        <v>5.96E-2</v>
      </c>
      <c r="E53" s="109">
        <v>6.25E-2</v>
      </c>
      <c r="F53" s="109">
        <v>5.96E-2</v>
      </c>
      <c r="G53" s="208"/>
      <c r="H53" s="109"/>
      <c r="I53" s="109"/>
      <c r="J53" s="109"/>
      <c r="K53" s="109">
        <v>5.9500000000000004E-2</v>
      </c>
      <c r="L53" s="109"/>
      <c r="M53" s="109"/>
      <c r="N53" s="109"/>
      <c r="O53" s="210">
        <f t="shared" si="0"/>
        <v>38777</v>
      </c>
      <c r="Q53" s="206">
        <f t="shared" si="1"/>
        <v>-9.9999999999995925E-5</v>
      </c>
    </row>
    <row r="54" spans="1:17">
      <c r="A54" s="106">
        <v>38796</v>
      </c>
      <c r="B54" t="s">
        <v>153</v>
      </c>
      <c r="C54" s="109">
        <v>5.67E-2</v>
      </c>
      <c r="D54" s="109">
        <v>5.9499999999999997E-2</v>
      </c>
      <c r="E54" s="109">
        <v>6.2300000000000001E-2</v>
      </c>
      <c r="F54" s="109">
        <v>5.9499999999999997E-2</v>
      </c>
      <c r="G54" s="208"/>
      <c r="H54" s="109"/>
      <c r="I54" s="109"/>
      <c r="J54" s="109"/>
      <c r="K54" s="109">
        <v>5.9399999999999994E-2</v>
      </c>
      <c r="L54" s="109"/>
      <c r="M54" s="109"/>
      <c r="N54" s="109"/>
      <c r="O54" s="210">
        <f t="shared" si="0"/>
        <v>38777</v>
      </c>
      <c r="Q54" s="206">
        <f t="shared" si="1"/>
        <v>-1.0000000000000286E-4</v>
      </c>
    </row>
    <row r="55" spans="1:17">
      <c r="A55" s="106">
        <v>38797</v>
      </c>
      <c r="B55" t="s">
        <v>153</v>
      </c>
      <c r="C55" s="109">
        <v>5.7099999999999998E-2</v>
      </c>
      <c r="D55" s="109">
        <v>5.9900000000000002E-2</v>
      </c>
      <c r="E55" s="109">
        <v>6.2799999999999995E-2</v>
      </c>
      <c r="F55" s="109">
        <v>5.9900000000000002E-2</v>
      </c>
      <c r="G55" s="208"/>
      <c r="H55" s="109"/>
      <c r="I55" s="109"/>
      <c r="J55" s="109"/>
      <c r="K55" s="109">
        <v>5.9800000000000006E-2</v>
      </c>
      <c r="L55" s="109"/>
      <c r="M55" s="109"/>
      <c r="N55" s="109"/>
      <c r="O55" s="210">
        <f t="shared" si="0"/>
        <v>38777</v>
      </c>
      <c r="Q55" s="206">
        <f t="shared" si="1"/>
        <v>-9.9999999999995925E-5</v>
      </c>
    </row>
    <row r="56" spans="1:17">
      <c r="A56" s="106">
        <v>38798</v>
      </c>
      <c r="B56" t="s">
        <v>153</v>
      </c>
      <c r="C56" s="109">
        <v>5.7000000000000002E-2</v>
      </c>
      <c r="D56" s="109">
        <v>5.9799999999999999E-2</v>
      </c>
      <c r="E56" s="109">
        <v>6.2600000000000003E-2</v>
      </c>
      <c r="F56" s="109">
        <v>5.9799999999999999E-2</v>
      </c>
      <c r="G56" s="208"/>
      <c r="H56" s="109"/>
      <c r="I56" s="109"/>
      <c r="J56" s="109"/>
      <c r="K56" s="109">
        <v>5.9699999999999996E-2</v>
      </c>
      <c r="L56" s="109"/>
      <c r="M56" s="109"/>
      <c r="N56" s="109"/>
      <c r="O56" s="210">
        <f t="shared" si="0"/>
        <v>38777</v>
      </c>
      <c r="Q56" s="206">
        <f t="shared" si="1"/>
        <v>-1.0000000000000286E-4</v>
      </c>
    </row>
    <row r="57" spans="1:17">
      <c r="A57" s="106">
        <v>38799</v>
      </c>
      <c r="B57" t="s">
        <v>153</v>
      </c>
      <c r="C57" s="109">
        <v>5.7299999999999997E-2</v>
      </c>
      <c r="D57" s="109">
        <v>6.0100000000000001E-2</v>
      </c>
      <c r="E57" s="109">
        <v>6.2799999999999995E-2</v>
      </c>
      <c r="F57" s="109">
        <v>6.0100000000000001E-2</v>
      </c>
      <c r="G57" s="208"/>
      <c r="H57" s="109"/>
      <c r="I57" s="109"/>
      <c r="J57" s="109"/>
      <c r="K57" s="109">
        <v>0.06</v>
      </c>
      <c r="L57" s="109"/>
      <c r="M57" s="109"/>
      <c r="N57" s="109"/>
      <c r="O57" s="210">
        <f t="shared" si="0"/>
        <v>38777</v>
      </c>
      <c r="Q57" s="206">
        <f t="shared" si="1"/>
        <v>-1.0000000000000286E-4</v>
      </c>
    </row>
    <row r="58" spans="1:17">
      <c r="A58" s="106">
        <v>38800</v>
      </c>
      <c r="B58" t="s">
        <v>153</v>
      </c>
      <c r="C58" s="109">
        <v>5.67E-2</v>
      </c>
      <c r="D58" s="109">
        <v>5.9499999999999997E-2</v>
      </c>
      <c r="E58" s="109">
        <v>6.2199999999999998E-2</v>
      </c>
      <c r="F58" s="109">
        <v>5.9499999999999997E-2</v>
      </c>
      <c r="G58" s="208"/>
      <c r="H58" s="109"/>
      <c r="I58" s="109"/>
      <c r="J58" s="109"/>
      <c r="K58" s="109">
        <v>5.9399999999999994E-2</v>
      </c>
      <c r="L58" s="109"/>
      <c r="M58" s="109"/>
      <c r="N58" s="109"/>
      <c r="O58" s="210">
        <f t="shared" si="0"/>
        <v>38777</v>
      </c>
      <c r="Q58" s="206">
        <f t="shared" si="1"/>
        <v>-1.0000000000000286E-4</v>
      </c>
    </row>
    <row r="59" spans="1:17">
      <c r="A59" s="106">
        <v>38803</v>
      </c>
      <c r="B59" t="s">
        <v>153</v>
      </c>
      <c r="C59" s="109">
        <v>5.7000000000000002E-2</v>
      </c>
      <c r="D59" s="109">
        <v>5.9799999999999999E-2</v>
      </c>
      <c r="E59" s="109">
        <v>6.25E-2</v>
      </c>
      <c r="F59" s="109">
        <v>5.9799999999999999E-2</v>
      </c>
      <c r="G59" s="208"/>
      <c r="H59" s="109"/>
      <c r="I59" s="109"/>
      <c r="J59" s="109"/>
      <c r="K59" s="109">
        <v>5.9699999999999996E-2</v>
      </c>
      <c r="L59" s="109"/>
      <c r="M59" s="109"/>
      <c r="N59" s="109"/>
      <c r="O59" s="210">
        <f t="shared" si="0"/>
        <v>38777</v>
      </c>
      <c r="Q59" s="206">
        <f t="shared" si="1"/>
        <v>-1.0000000000000286E-4</v>
      </c>
    </row>
    <row r="60" spans="1:17">
      <c r="A60" s="106">
        <v>38804</v>
      </c>
      <c r="B60" t="s">
        <v>153</v>
      </c>
      <c r="C60" s="109">
        <v>5.7700000000000001E-2</v>
      </c>
      <c r="D60" s="109">
        <v>6.0499999999999998E-2</v>
      </c>
      <c r="E60" s="109">
        <v>6.3200000000000006E-2</v>
      </c>
      <c r="F60" s="109">
        <v>6.0499999999999998E-2</v>
      </c>
      <c r="G60" s="208"/>
      <c r="H60" s="109"/>
      <c r="I60" s="109"/>
      <c r="J60" s="109"/>
      <c r="K60" s="109">
        <v>6.0400000000000002E-2</v>
      </c>
      <c r="L60" s="109"/>
      <c r="M60" s="109"/>
      <c r="N60" s="109"/>
      <c r="O60" s="210">
        <f t="shared" si="0"/>
        <v>38777</v>
      </c>
      <c r="Q60" s="206">
        <f t="shared" si="1"/>
        <v>-9.9999999999995925E-5</v>
      </c>
    </row>
    <row r="61" spans="1:17">
      <c r="A61" s="106">
        <v>38806</v>
      </c>
      <c r="B61" t="s">
        <v>153</v>
      </c>
      <c r="C61" s="109">
        <v>5.8700000000000002E-2</v>
      </c>
      <c r="D61" s="109">
        <v>6.1400000000000003E-2</v>
      </c>
      <c r="E61" s="109">
        <v>6.4100000000000004E-2</v>
      </c>
      <c r="F61" s="109">
        <v>6.1400000000000003E-2</v>
      </c>
      <c r="G61" s="208"/>
      <c r="H61" s="109"/>
      <c r="I61" s="109"/>
      <c r="J61" s="109"/>
      <c r="K61" s="109">
        <v>6.1399999999999996E-2</v>
      </c>
      <c r="L61" s="109"/>
      <c r="M61" s="109"/>
      <c r="N61" s="109"/>
      <c r="O61" s="210">
        <f t="shared" si="0"/>
        <v>38777</v>
      </c>
      <c r="Q61" s="206">
        <f t="shared" si="1"/>
        <v>0</v>
      </c>
    </row>
    <row r="62" spans="1:17">
      <c r="A62" s="106">
        <v>38807</v>
      </c>
      <c r="B62" t="s">
        <v>153</v>
      </c>
      <c r="C62" s="109">
        <v>5.8700000000000002E-2</v>
      </c>
      <c r="D62" s="109">
        <v>6.1400000000000003E-2</v>
      </c>
      <c r="E62" s="109">
        <v>6.4000000000000001E-2</v>
      </c>
      <c r="F62" s="109">
        <v>6.1400000000000003E-2</v>
      </c>
      <c r="G62" s="208"/>
      <c r="H62" s="109"/>
      <c r="I62" s="109"/>
      <c r="J62" s="109"/>
      <c r="K62" s="109">
        <v>6.1399999999999996E-2</v>
      </c>
      <c r="L62" s="109"/>
      <c r="M62" s="109"/>
      <c r="N62" s="109"/>
      <c r="O62" s="210">
        <f t="shared" si="0"/>
        <v>38777</v>
      </c>
      <c r="Q62" s="206">
        <f t="shared" si="1"/>
        <v>0</v>
      </c>
    </row>
    <row r="63" spans="1:17">
      <c r="A63" s="106">
        <v>38810</v>
      </c>
      <c r="B63" t="s">
        <v>153</v>
      </c>
      <c r="C63" s="109">
        <v>5.8700000000000002E-2</v>
      </c>
      <c r="D63" s="109">
        <v>6.1400000000000003E-2</v>
      </c>
      <c r="E63" s="109">
        <v>6.4100000000000004E-2</v>
      </c>
      <c r="F63" s="109">
        <v>6.1400000000000003E-2</v>
      </c>
      <c r="G63" s="208"/>
      <c r="H63" s="109"/>
      <c r="I63" s="109"/>
      <c r="J63" s="109"/>
      <c r="K63" s="109">
        <v>6.13E-2</v>
      </c>
      <c r="L63" s="109"/>
      <c r="M63" s="109"/>
      <c r="N63" s="109"/>
      <c r="O63" s="210">
        <f t="shared" si="0"/>
        <v>38808</v>
      </c>
      <c r="Q63" s="206">
        <f t="shared" si="1"/>
        <v>-1.0000000000000286E-4</v>
      </c>
    </row>
    <row r="64" spans="1:17">
      <c r="A64" s="106">
        <v>38811</v>
      </c>
      <c r="B64" t="s">
        <v>153</v>
      </c>
      <c r="C64" s="109">
        <v>5.8799999999999998E-2</v>
      </c>
      <c r="D64" s="109">
        <v>6.1499999999999999E-2</v>
      </c>
      <c r="E64" s="109">
        <v>6.4100000000000004E-2</v>
      </c>
      <c r="F64" s="109">
        <v>6.1499999999999999E-2</v>
      </c>
      <c r="G64" s="208"/>
      <c r="H64" s="109"/>
      <c r="I64" s="109"/>
      <c r="J64" s="109"/>
      <c r="K64" s="109">
        <v>6.1399999999999996E-2</v>
      </c>
      <c r="L64" s="109"/>
      <c r="M64" s="109"/>
      <c r="N64" s="109"/>
      <c r="O64" s="210">
        <f t="shared" si="0"/>
        <v>38808</v>
      </c>
      <c r="Q64" s="206">
        <f t="shared" si="1"/>
        <v>-1.0000000000000286E-4</v>
      </c>
    </row>
    <row r="65" spans="1:17">
      <c r="A65" s="106">
        <v>38812</v>
      </c>
      <c r="B65" t="s">
        <v>153</v>
      </c>
      <c r="C65" s="109">
        <v>5.8599999999999999E-2</v>
      </c>
      <c r="D65" s="109">
        <v>6.13E-2</v>
      </c>
      <c r="E65" s="109">
        <v>6.3899999999999998E-2</v>
      </c>
      <c r="F65" s="109">
        <v>6.13E-2</v>
      </c>
      <c r="G65" s="208"/>
      <c r="H65" s="109"/>
      <c r="I65" s="109"/>
      <c r="J65" s="109"/>
      <c r="K65" s="109">
        <v>6.1200000000000004E-2</v>
      </c>
      <c r="L65" s="109"/>
      <c r="M65" s="109"/>
      <c r="N65" s="109"/>
      <c r="O65" s="210">
        <f t="shared" si="0"/>
        <v>38808</v>
      </c>
      <c r="Q65" s="206">
        <f t="shared" si="1"/>
        <v>-9.9999999999995925E-5</v>
      </c>
    </row>
    <row r="66" spans="1:17">
      <c r="A66" s="106">
        <v>38813</v>
      </c>
      <c r="B66" t="s">
        <v>153</v>
      </c>
      <c r="C66" s="109">
        <v>5.9200000000000003E-2</v>
      </c>
      <c r="D66" s="109">
        <v>6.2E-2</v>
      </c>
      <c r="E66" s="109">
        <v>6.4500000000000002E-2</v>
      </c>
      <c r="F66" s="109">
        <v>6.1899999999999997E-2</v>
      </c>
      <c r="G66" s="208"/>
      <c r="H66" s="109"/>
      <c r="I66" s="109"/>
      <c r="J66" s="109"/>
      <c r="K66" s="109">
        <v>6.1900000000000004E-2</v>
      </c>
      <c r="L66" s="109"/>
      <c r="M66" s="109"/>
      <c r="N66" s="109"/>
      <c r="O66" s="210">
        <f t="shared" si="0"/>
        <v>38808</v>
      </c>
      <c r="Q66" s="206">
        <f t="shared" si="1"/>
        <v>-9.9999999999995925E-5</v>
      </c>
    </row>
    <row r="67" spans="1:17">
      <c r="A67" s="106">
        <v>38817</v>
      </c>
      <c r="B67" t="s">
        <v>153</v>
      </c>
      <c r="C67" s="109">
        <v>0.06</v>
      </c>
      <c r="D67" s="109">
        <v>6.2700000000000006E-2</v>
      </c>
      <c r="E67" s="109">
        <v>6.5299999999999997E-2</v>
      </c>
      <c r="F67" s="109">
        <v>6.2700000000000006E-2</v>
      </c>
      <c r="G67" s="208"/>
      <c r="H67" s="109"/>
      <c r="I67" s="109"/>
      <c r="J67" s="109"/>
      <c r="K67" s="109">
        <v>6.2600000000000003E-2</v>
      </c>
      <c r="L67" s="109"/>
      <c r="M67" s="109"/>
      <c r="N67" s="109"/>
      <c r="O67" s="210">
        <f t="shared" si="0"/>
        <v>38808</v>
      </c>
      <c r="Q67" s="206">
        <f t="shared" si="1"/>
        <v>-1.0000000000000286E-4</v>
      </c>
    </row>
    <row r="68" spans="1:17">
      <c r="A68" s="106">
        <v>38818</v>
      </c>
      <c r="B68" t="s">
        <v>153</v>
      </c>
      <c r="C68" s="109">
        <v>5.9700000000000003E-2</v>
      </c>
      <c r="D68" s="109">
        <v>6.2399999999999997E-2</v>
      </c>
      <c r="E68" s="109">
        <v>6.4899999999999999E-2</v>
      </c>
      <c r="F68" s="109">
        <v>6.2300000000000001E-2</v>
      </c>
      <c r="G68" s="208"/>
      <c r="H68" s="109"/>
      <c r="I68" s="109"/>
      <c r="J68" s="109"/>
      <c r="K68" s="109">
        <v>6.2300000000000001E-2</v>
      </c>
      <c r="L68" s="109"/>
      <c r="M68" s="109"/>
      <c r="N68" s="109"/>
      <c r="O68" s="210">
        <f t="shared" si="0"/>
        <v>38808</v>
      </c>
      <c r="Q68" s="206">
        <f t="shared" si="1"/>
        <v>-9.9999999999995925E-5</v>
      </c>
    </row>
    <row r="69" spans="1:17">
      <c r="A69" s="106">
        <v>38819</v>
      </c>
      <c r="B69" t="s">
        <v>153</v>
      </c>
      <c r="C69" s="109">
        <v>6.0199999999999997E-2</v>
      </c>
      <c r="D69" s="109">
        <v>6.2899999999999998E-2</v>
      </c>
      <c r="E69" s="109">
        <v>6.54E-2</v>
      </c>
      <c r="F69" s="109">
        <v>6.2799999999999995E-2</v>
      </c>
      <c r="G69" s="208"/>
      <c r="H69" s="109"/>
      <c r="I69" s="109"/>
      <c r="J69" s="109"/>
      <c r="K69" s="109">
        <v>6.2800000000000009E-2</v>
      </c>
      <c r="L69" s="109"/>
      <c r="M69" s="109"/>
      <c r="N69" s="109"/>
      <c r="O69" s="210">
        <f t="shared" ref="O69:O132" si="2">DATE(YEAR(A69),MONTH(A69),1)</f>
        <v>38808</v>
      </c>
      <c r="Q69" s="206">
        <f t="shared" ref="Q69:Q132" si="3">K69-D69</f>
        <v>-9.9999999999988987E-5</v>
      </c>
    </row>
    <row r="70" spans="1:17">
      <c r="A70" s="106">
        <v>38820</v>
      </c>
      <c r="B70" t="s">
        <v>153</v>
      </c>
      <c r="C70" s="109">
        <v>6.0699999999999997E-2</v>
      </c>
      <c r="D70" s="109">
        <v>6.3399999999999998E-2</v>
      </c>
      <c r="E70" s="109">
        <v>6.6000000000000003E-2</v>
      </c>
      <c r="F70" s="109">
        <v>6.3399999999999998E-2</v>
      </c>
      <c r="G70" s="208"/>
      <c r="H70" s="109"/>
      <c r="I70" s="109"/>
      <c r="J70" s="109"/>
      <c r="K70" s="109">
        <v>6.3299999999999995E-2</v>
      </c>
      <c r="L70" s="109"/>
      <c r="M70" s="109"/>
      <c r="N70" s="109"/>
      <c r="O70" s="210">
        <f t="shared" si="2"/>
        <v>38808</v>
      </c>
      <c r="Q70" s="206">
        <f t="shared" si="3"/>
        <v>-1.0000000000000286E-4</v>
      </c>
    </row>
    <row r="71" spans="1:17">
      <c r="A71" s="106">
        <v>38824</v>
      </c>
      <c r="B71" t="s">
        <v>153</v>
      </c>
      <c r="C71" s="109">
        <v>6.0400000000000002E-2</v>
      </c>
      <c r="D71" s="109">
        <v>6.3100000000000003E-2</v>
      </c>
      <c r="E71" s="109">
        <v>6.5600000000000006E-2</v>
      </c>
      <c r="F71" s="109">
        <v>6.3E-2</v>
      </c>
      <c r="G71" s="208"/>
      <c r="H71" s="109"/>
      <c r="I71" s="109"/>
      <c r="J71" s="109"/>
      <c r="K71" s="109">
        <v>6.3E-2</v>
      </c>
      <c r="L71" s="109"/>
      <c r="M71" s="109"/>
      <c r="N71" s="109"/>
      <c r="O71" s="210">
        <f t="shared" si="2"/>
        <v>38808</v>
      </c>
      <c r="Q71" s="206">
        <f t="shared" si="3"/>
        <v>-1.0000000000000286E-4</v>
      </c>
    </row>
    <row r="72" spans="1:17">
      <c r="A72" s="106">
        <v>38826</v>
      </c>
      <c r="B72" t="s">
        <v>153</v>
      </c>
      <c r="C72" s="109">
        <v>6.08E-2</v>
      </c>
      <c r="D72" s="109">
        <v>6.3600000000000004E-2</v>
      </c>
      <c r="E72" s="109">
        <v>6.6000000000000003E-2</v>
      </c>
      <c r="F72" s="109">
        <v>6.3500000000000001E-2</v>
      </c>
      <c r="G72" s="208"/>
      <c r="H72" s="109"/>
      <c r="I72" s="109"/>
      <c r="J72" s="109"/>
      <c r="K72" s="109">
        <v>6.3399999999999998E-2</v>
      </c>
      <c r="L72" s="109"/>
      <c r="M72" s="109"/>
      <c r="N72" s="109"/>
      <c r="O72" s="210">
        <f t="shared" si="2"/>
        <v>38808</v>
      </c>
      <c r="Q72" s="206">
        <f t="shared" si="3"/>
        <v>-2.0000000000000573E-4</v>
      </c>
    </row>
    <row r="73" spans="1:17">
      <c r="A73" s="106">
        <v>38828</v>
      </c>
      <c r="B73" t="s">
        <v>153</v>
      </c>
      <c r="C73" s="109">
        <v>6.0499999999999998E-2</v>
      </c>
      <c r="D73" s="109">
        <v>6.3200000000000006E-2</v>
      </c>
      <c r="E73" s="109">
        <v>6.5600000000000006E-2</v>
      </c>
      <c r="F73" s="109">
        <v>6.3100000000000003E-2</v>
      </c>
      <c r="G73" s="208"/>
      <c r="H73" s="109"/>
      <c r="I73" s="109"/>
      <c r="J73" s="109"/>
      <c r="K73" s="109">
        <v>6.3E-2</v>
      </c>
      <c r="L73" s="109"/>
      <c r="M73" s="109"/>
      <c r="N73" s="109"/>
      <c r="O73" s="210">
        <f t="shared" si="2"/>
        <v>38808</v>
      </c>
      <c r="Q73" s="206">
        <f t="shared" si="3"/>
        <v>-2.0000000000000573E-4</v>
      </c>
    </row>
    <row r="74" spans="1:17">
      <c r="A74" s="106">
        <v>38831</v>
      </c>
      <c r="B74" t="s">
        <v>153</v>
      </c>
      <c r="C74" s="109">
        <v>6.0100000000000001E-2</v>
      </c>
      <c r="D74" s="109">
        <v>6.2799999999999995E-2</v>
      </c>
      <c r="E74" s="109">
        <v>6.5199999999999994E-2</v>
      </c>
      <c r="F74" s="109">
        <v>6.2700000000000006E-2</v>
      </c>
      <c r="G74" s="208"/>
      <c r="H74" s="109"/>
      <c r="I74" s="109"/>
      <c r="J74" s="109"/>
      <c r="K74" s="109">
        <v>6.2600000000000003E-2</v>
      </c>
      <c r="L74" s="109"/>
      <c r="M74" s="109"/>
      <c r="N74" s="109"/>
      <c r="O74" s="210">
        <f t="shared" si="2"/>
        <v>38808</v>
      </c>
      <c r="Q74" s="206">
        <f t="shared" si="3"/>
        <v>-1.9999999999999185E-4</v>
      </c>
    </row>
    <row r="75" spans="1:17">
      <c r="A75" s="106">
        <v>38832</v>
      </c>
      <c r="B75" t="s">
        <v>153</v>
      </c>
      <c r="C75" s="109">
        <v>6.0999999999999999E-2</v>
      </c>
      <c r="D75" s="109">
        <v>6.3700000000000007E-2</v>
      </c>
      <c r="E75" s="109">
        <v>6.6100000000000006E-2</v>
      </c>
      <c r="F75" s="109">
        <v>6.3600000000000004E-2</v>
      </c>
      <c r="G75" s="208"/>
      <c r="H75" s="109"/>
      <c r="I75" s="109"/>
      <c r="J75" s="109"/>
      <c r="K75" s="109">
        <v>6.3500000000000001E-2</v>
      </c>
      <c r="L75" s="109"/>
      <c r="M75" s="109"/>
      <c r="N75" s="109"/>
      <c r="O75" s="210">
        <f t="shared" si="2"/>
        <v>38808</v>
      </c>
      <c r="Q75" s="206">
        <f t="shared" si="3"/>
        <v>-2.0000000000000573E-4</v>
      </c>
    </row>
    <row r="76" spans="1:17">
      <c r="A76" s="106">
        <v>38833</v>
      </c>
      <c r="B76" t="s">
        <v>153</v>
      </c>
      <c r="C76" s="109">
        <v>6.1199999999999997E-2</v>
      </c>
      <c r="D76" s="109">
        <v>6.3899999999999998E-2</v>
      </c>
      <c r="E76" s="109">
        <v>6.6299999999999998E-2</v>
      </c>
      <c r="F76" s="109">
        <v>6.3799999999999996E-2</v>
      </c>
      <c r="G76" s="208"/>
      <c r="H76" s="109"/>
      <c r="I76" s="109"/>
      <c r="J76" s="109"/>
      <c r="K76" s="109">
        <v>6.3700000000000007E-2</v>
      </c>
      <c r="L76" s="109"/>
      <c r="M76" s="109"/>
      <c r="N76" s="109"/>
      <c r="O76" s="210">
        <f t="shared" si="2"/>
        <v>38808</v>
      </c>
      <c r="Q76" s="206">
        <f t="shared" si="3"/>
        <v>-1.9999999999999185E-4</v>
      </c>
    </row>
    <row r="77" spans="1:17">
      <c r="A77" s="106">
        <v>38834</v>
      </c>
      <c r="B77" t="s">
        <v>153</v>
      </c>
      <c r="C77" s="109">
        <v>6.13E-2</v>
      </c>
      <c r="D77" s="109">
        <v>6.3899999999999998E-2</v>
      </c>
      <c r="E77" s="109">
        <v>6.6299999999999998E-2</v>
      </c>
      <c r="F77" s="109">
        <v>6.3799999999999996E-2</v>
      </c>
      <c r="G77" s="208"/>
      <c r="H77" s="109"/>
      <c r="I77" s="109"/>
      <c r="J77" s="109"/>
      <c r="K77" s="109">
        <v>6.3700000000000007E-2</v>
      </c>
      <c r="L77" s="109"/>
      <c r="M77" s="109"/>
      <c r="N77" s="109"/>
      <c r="O77" s="210">
        <f t="shared" si="2"/>
        <v>38808</v>
      </c>
      <c r="Q77" s="206">
        <f t="shared" si="3"/>
        <v>-1.9999999999999185E-4</v>
      </c>
    </row>
    <row r="78" spans="1:17">
      <c r="A78" s="106">
        <v>38835</v>
      </c>
      <c r="B78" t="s">
        <v>153</v>
      </c>
      <c r="C78" s="109">
        <v>6.1199999999999997E-2</v>
      </c>
      <c r="D78" s="109">
        <v>6.3700000000000007E-2</v>
      </c>
      <c r="E78" s="109">
        <v>6.6100000000000006E-2</v>
      </c>
      <c r="F78" s="109">
        <v>6.3700000000000007E-2</v>
      </c>
      <c r="G78" s="208"/>
      <c r="H78" s="109"/>
      <c r="I78" s="109"/>
      <c r="J78" s="109"/>
      <c r="K78" s="109">
        <v>6.3500000000000001E-2</v>
      </c>
      <c r="L78" s="109"/>
      <c r="M78" s="109"/>
      <c r="N78" s="109"/>
      <c r="O78" s="210">
        <f t="shared" si="2"/>
        <v>38808</v>
      </c>
      <c r="Q78" s="206">
        <f t="shared" si="3"/>
        <v>-2.0000000000000573E-4</v>
      </c>
    </row>
    <row r="79" spans="1:17">
      <c r="A79" s="106">
        <v>38838</v>
      </c>
      <c r="B79" t="s">
        <v>153</v>
      </c>
      <c r="C79" s="109">
        <v>6.1699999999999998E-2</v>
      </c>
      <c r="D79" s="109">
        <v>6.4399999999999999E-2</v>
      </c>
      <c r="E79" s="109">
        <v>6.6199999999999995E-2</v>
      </c>
      <c r="F79" s="109">
        <v>6.4100000000000004E-2</v>
      </c>
      <c r="G79" s="208"/>
      <c r="H79" s="109"/>
      <c r="I79" s="109"/>
      <c r="J79" s="109"/>
      <c r="K79" s="109">
        <v>6.4100000000000004E-2</v>
      </c>
      <c r="L79" s="109"/>
      <c r="M79" s="109"/>
      <c r="N79" s="109"/>
      <c r="O79" s="210">
        <f t="shared" si="2"/>
        <v>38838</v>
      </c>
      <c r="Q79" s="206">
        <f t="shared" si="3"/>
        <v>-2.9999999999999472E-4</v>
      </c>
    </row>
    <row r="80" spans="1:17">
      <c r="A80" s="106">
        <v>38839</v>
      </c>
      <c r="B80" t="s">
        <v>153</v>
      </c>
      <c r="C80" s="109">
        <v>6.1499999999999999E-2</v>
      </c>
      <c r="D80" s="109">
        <v>6.4100000000000004E-2</v>
      </c>
      <c r="E80" s="109">
        <v>6.5799999999999997E-2</v>
      </c>
      <c r="F80" s="109">
        <v>6.3799999999999996E-2</v>
      </c>
      <c r="G80" s="208"/>
      <c r="H80" s="109"/>
      <c r="I80" s="109"/>
      <c r="J80" s="109"/>
      <c r="K80" s="109">
        <v>6.3899999999999998E-2</v>
      </c>
      <c r="L80" s="109"/>
      <c r="M80" s="109"/>
      <c r="N80" s="109"/>
      <c r="O80" s="210">
        <f t="shared" si="2"/>
        <v>38838</v>
      </c>
      <c r="Q80" s="206">
        <f t="shared" si="3"/>
        <v>-2.0000000000000573E-4</v>
      </c>
    </row>
    <row r="81" spans="1:17">
      <c r="A81" s="106">
        <v>38840</v>
      </c>
      <c r="B81" t="s">
        <v>153</v>
      </c>
      <c r="C81" s="109">
        <v>6.1800000000000001E-2</v>
      </c>
      <c r="D81" s="109">
        <v>6.4399999999999999E-2</v>
      </c>
      <c r="E81" s="109">
        <v>6.6199999999999995E-2</v>
      </c>
      <c r="F81" s="109">
        <v>6.4100000000000004E-2</v>
      </c>
      <c r="G81" s="208"/>
      <c r="H81" s="109"/>
      <c r="I81" s="109"/>
      <c r="J81" s="109"/>
      <c r="K81" s="109">
        <v>6.4199999999999993E-2</v>
      </c>
      <c r="L81" s="109"/>
      <c r="M81" s="109"/>
      <c r="N81" s="109"/>
      <c r="O81" s="210">
        <f t="shared" si="2"/>
        <v>38838</v>
      </c>
      <c r="Q81" s="206">
        <f t="shared" si="3"/>
        <v>-2.0000000000000573E-4</v>
      </c>
    </row>
    <row r="82" spans="1:17">
      <c r="A82" s="106">
        <v>38841</v>
      </c>
      <c r="B82" t="s">
        <v>153</v>
      </c>
      <c r="C82" s="109">
        <v>6.1800000000000001E-2</v>
      </c>
      <c r="D82" s="109">
        <v>6.4399999999999999E-2</v>
      </c>
      <c r="E82" s="109">
        <v>6.6100000000000006E-2</v>
      </c>
      <c r="F82" s="109">
        <v>6.4100000000000004E-2</v>
      </c>
      <c r="G82" s="208"/>
      <c r="H82" s="109"/>
      <c r="I82" s="109"/>
      <c r="J82" s="109"/>
      <c r="K82" s="109">
        <v>6.4199999999999993E-2</v>
      </c>
      <c r="L82" s="109"/>
      <c r="M82" s="109"/>
      <c r="N82" s="109"/>
      <c r="O82" s="210">
        <f t="shared" si="2"/>
        <v>38838</v>
      </c>
      <c r="Q82" s="206">
        <f t="shared" si="3"/>
        <v>-2.0000000000000573E-4</v>
      </c>
    </row>
    <row r="83" spans="1:17">
      <c r="A83" s="106">
        <v>38842</v>
      </c>
      <c r="B83" t="s">
        <v>153</v>
      </c>
      <c r="C83" s="109">
        <v>6.1400000000000003E-2</v>
      </c>
      <c r="D83" s="109">
        <v>6.4000000000000001E-2</v>
      </c>
      <c r="E83" s="109">
        <v>6.5699999999999995E-2</v>
      </c>
      <c r="F83" s="109">
        <v>6.3700000000000007E-2</v>
      </c>
      <c r="G83" s="208"/>
      <c r="H83" s="109"/>
      <c r="I83" s="109"/>
      <c r="J83" s="109"/>
      <c r="K83" s="109">
        <v>6.3799999999999996E-2</v>
      </c>
      <c r="L83" s="109"/>
      <c r="M83" s="109"/>
      <c r="N83" s="109"/>
      <c r="O83" s="210">
        <f t="shared" si="2"/>
        <v>38838</v>
      </c>
      <c r="Q83" s="206">
        <f t="shared" si="3"/>
        <v>-2.0000000000000573E-4</v>
      </c>
    </row>
    <row r="84" spans="1:17">
      <c r="A84" s="106">
        <v>38845</v>
      </c>
      <c r="B84" t="s">
        <v>153</v>
      </c>
      <c r="C84" s="109">
        <v>6.13E-2</v>
      </c>
      <c r="D84" s="109">
        <v>6.3899999999999998E-2</v>
      </c>
      <c r="E84" s="109">
        <v>6.5600000000000006E-2</v>
      </c>
      <c r="F84" s="109">
        <v>6.3600000000000004E-2</v>
      </c>
      <c r="G84" s="208"/>
      <c r="H84" s="109"/>
      <c r="I84" s="109"/>
      <c r="J84" s="109"/>
      <c r="K84" s="109">
        <v>6.3700000000000007E-2</v>
      </c>
      <c r="L84" s="109"/>
      <c r="M84" s="109"/>
      <c r="N84" s="109"/>
      <c r="O84" s="210">
        <f t="shared" si="2"/>
        <v>38838</v>
      </c>
      <c r="Q84" s="206">
        <f t="shared" si="3"/>
        <v>-1.9999999999999185E-4</v>
      </c>
    </row>
    <row r="85" spans="1:17">
      <c r="A85" s="106">
        <v>38846</v>
      </c>
      <c r="B85" t="s">
        <v>153</v>
      </c>
      <c r="C85" s="109">
        <v>6.1400000000000003E-2</v>
      </c>
      <c r="D85" s="109">
        <v>6.4100000000000004E-2</v>
      </c>
      <c r="E85" s="109">
        <v>6.5699999999999995E-2</v>
      </c>
      <c r="F85" s="109">
        <v>6.3700000000000007E-2</v>
      </c>
      <c r="G85" s="208"/>
      <c r="H85" s="109"/>
      <c r="I85" s="109"/>
      <c r="J85" s="109"/>
      <c r="K85" s="109">
        <v>6.3899999999999998E-2</v>
      </c>
      <c r="L85" s="109"/>
      <c r="M85" s="109"/>
      <c r="N85" s="109"/>
      <c r="O85" s="210">
        <f t="shared" si="2"/>
        <v>38838</v>
      </c>
      <c r="Q85" s="206">
        <f t="shared" si="3"/>
        <v>-2.0000000000000573E-4</v>
      </c>
    </row>
    <row r="86" spans="1:17">
      <c r="A86" s="106">
        <v>38847</v>
      </c>
      <c r="B86" t="s">
        <v>153</v>
      </c>
      <c r="C86" s="109">
        <v>6.13E-2</v>
      </c>
      <c r="D86" s="109">
        <v>6.4000000000000001E-2</v>
      </c>
      <c r="E86" s="109">
        <v>6.5600000000000006E-2</v>
      </c>
      <c r="F86" s="109">
        <v>6.3600000000000004E-2</v>
      </c>
      <c r="G86" s="208"/>
      <c r="H86" s="109"/>
      <c r="I86" s="109"/>
      <c r="J86" s="109"/>
      <c r="K86" s="109">
        <v>6.3700000000000007E-2</v>
      </c>
      <c r="L86" s="109"/>
      <c r="M86" s="109"/>
      <c r="N86" s="109"/>
      <c r="O86" s="210">
        <f t="shared" si="2"/>
        <v>38838</v>
      </c>
      <c r="Q86" s="206">
        <f t="shared" si="3"/>
        <v>-2.9999999999999472E-4</v>
      </c>
    </row>
    <row r="87" spans="1:17">
      <c r="A87" s="106">
        <v>38848</v>
      </c>
      <c r="B87" t="s">
        <v>153</v>
      </c>
      <c r="C87" s="109">
        <v>6.1699999999999998E-2</v>
      </c>
      <c r="D87" s="109">
        <v>6.4299999999999996E-2</v>
      </c>
      <c r="E87" s="109">
        <v>6.6000000000000003E-2</v>
      </c>
      <c r="F87" s="109">
        <v>6.4000000000000001E-2</v>
      </c>
      <c r="G87" s="208"/>
      <c r="H87" s="109"/>
      <c r="I87" s="109"/>
      <c r="J87" s="109"/>
      <c r="K87" s="109">
        <v>6.4100000000000004E-2</v>
      </c>
      <c r="L87" s="109"/>
      <c r="M87" s="109"/>
      <c r="N87" s="109"/>
      <c r="O87" s="210">
        <f t="shared" si="2"/>
        <v>38838</v>
      </c>
      <c r="Q87" s="206">
        <f t="shared" si="3"/>
        <v>-1.9999999999999185E-4</v>
      </c>
    </row>
    <row r="88" spans="1:17">
      <c r="A88" s="106">
        <v>38849</v>
      </c>
      <c r="B88" t="s">
        <v>153</v>
      </c>
      <c r="C88" s="109">
        <v>6.25E-2</v>
      </c>
      <c r="D88" s="109">
        <v>6.5100000000000005E-2</v>
      </c>
      <c r="E88" s="109">
        <v>6.6699999999999995E-2</v>
      </c>
      <c r="F88" s="109">
        <v>6.4799999999999996E-2</v>
      </c>
      <c r="G88" s="208"/>
      <c r="H88" s="109"/>
      <c r="I88" s="109"/>
      <c r="J88" s="109"/>
      <c r="K88" s="109">
        <v>6.480000000000001E-2</v>
      </c>
      <c r="L88" s="109"/>
      <c r="M88" s="109"/>
      <c r="N88" s="109"/>
      <c r="O88" s="210">
        <f t="shared" si="2"/>
        <v>38838</v>
      </c>
      <c r="Q88" s="206">
        <f t="shared" si="3"/>
        <v>-2.9999999999999472E-4</v>
      </c>
    </row>
    <row r="89" spans="1:17">
      <c r="A89" s="106">
        <v>38852</v>
      </c>
      <c r="B89" t="s">
        <v>153</v>
      </c>
      <c r="C89" s="109">
        <v>6.2100000000000002E-2</v>
      </c>
      <c r="D89" s="109">
        <v>6.4699999999999994E-2</v>
      </c>
      <c r="E89" s="109">
        <v>6.6400000000000001E-2</v>
      </c>
      <c r="F89" s="109">
        <v>6.4399999999999999E-2</v>
      </c>
      <c r="G89" s="208"/>
      <c r="H89" s="109"/>
      <c r="I89" s="109"/>
      <c r="J89" s="109"/>
      <c r="K89" s="109">
        <v>6.4500000000000002E-2</v>
      </c>
      <c r="L89" s="109"/>
      <c r="M89" s="109"/>
      <c r="N89" s="109"/>
      <c r="O89" s="210">
        <f t="shared" si="2"/>
        <v>38838</v>
      </c>
      <c r="Q89" s="206">
        <f t="shared" si="3"/>
        <v>-1.9999999999999185E-4</v>
      </c>
    </row>
    <row r="90" spans="1:17">
      <c r="A90" s="106">
        <v>38853</v>
      </c>
      <c r="B90" t="s">
        <v>153</v>
      </c>
      <c r="C90" s="109">
        <v>6.1699999999999998E-2</v>
      </c>
      <c r="D90" s="109">
        <v>6.4299999999999996E-2</v>
      </c>
      <c r="E90" s="109">
        <v>6.6000000000000003E-2</v>
      </c>
      <c r="F90" s="109">
        <v>6.4000000000000001E-2</v>
      </c>
      <c r="G90" s="208"/>
      <c r="H90" s="109"/>
      <c r="I90" s="109"/>
      <c r="J90" s="109"/>
      <c r="K90" s="109">
        <v>6.4100000000000004E-2</v>
      </c>
      <c r="L90" s="109"/>
      <c r="M90" s="109"/>
      <c r="N90" s="109"/>
      <c r="O90" s="210">
        <f t="shared" si="2"/>
        <v>38838</v>
      </c>
      <c r="Q90" s="206">
        <f t="shared" si="3"/>
        <v>-1.9999999999999185E-4</v>
      </c>
    </row>
    <row r="91" spans="1:17">
      <c r="A91" s="106">
        <v>38854</v>
      </c>
      <c r="B91" t="s">
        <v>153</v>
      </c>
      <c r="C91" s="109">
        <v>6.2199999999999998E-2</v>
      </c>
      <c r="D91" s="109">
        <v>6.4899999999999999E-2</v>
      </c>
      <c r="E91" s="109">
        <v>6.4600000000000005E-2</v>
      </c>
      <c r="F91" s="109">
        <v>6.4600000000000005E-2</v>
      </c>
      <c r="G91" s="208"/>
      <c r="H91" s="109"/>
      <c r="I91" s="109"/>
      <c r="J91" s="109"/>
      <c r="K91" s="109">
        <v>6.480000000000001E-2</v>
      </c>
      <c r="L91" s="109"/>
      <c r="M91" s="109"/>
      <c r="N91" s="109"/>
      <c r="O91" s="210">
        <f t="shared" si="2"/>
        <v>38838</v>
      </c>
      <c r="Q91" s="206">
        <f t="shared" si="3"/>
        <v>-9.9999999999988987E-5</v>
      </c>
    </row>
    <row r="92" spans="1:17">
      <c r="A92" s="106">
        <v>38855</v>
      </c>
      <c r="B92" t="s">
        <v>153</v>
      </c>
      <c r="C92" s="109">
        <v>6.1199999999999997E-2</v>
      </c>
      <c r="D92" s="109">
        <v>6.4000000000000001E-2</v>
      </c>
      <c r="E92" s="109">
        <v>6.5699999999999995E-2</v>
      </c>
      <c r="F92" s="109">
        <v>6.3600000000000004E-2</v>
      </c>
      <c r="G92" s="208"/>
      <c r="H92" s="109"/>
      <c r="I92" s="109"/>
      <c r="J92" s="109"/>
      <c r="K92" s="109">
        <v>6.3799999999999996E-2</v>
      </c>
      <c r="L92" s="109"/>
      <c r="M92" s="109"/>
      <c r="N92" s="109"/>
      <c r="O92" s="210">
        <f t="shared" si="2"/>
        <v>38838</v>
      </c>
      <c r="Q92" s="206">
        <f t="shared" si="3"/>
        <v>-2.0000000000000573E-4</v>
      </c>
    </row>
    <row r="93" spans="1:17">
      <c r="A93" s="106">
        <v>38856</v>
      </c>
      <c r="B93" t="s">
        <v>153</v>
      </c>
      <c r="C93" s="109">
        <v>6.08E-2</v>
      </c>
      <c r="D93" s="109">
        <v>6.3500000000000001E-2</v>
      </c>
      <c r="E93" s="109">
        <v>6.5299999999999997E-2</v>
      </c>
      <c r="F93" s="109">
        <v>6.3200000000000006E-2</v>
      </c>
      <c r="G93" s="208"/>
      <c r="H93" s="109"/>
      <c r="I93" s="109"/>
      <c r="J93" s="109"/>
      <c r="K93" s="109">
        <v>6.3299999999999995E-2</v>
      </c>
      <c r="L93" s="109"/>
      <c r="M93" s="109"/>
      <c r="N93" s="109"/>
      <c r="O93" s="210">
        <f t="shared" si="2"/>
        <v>38838</v>
      </c>
      <c r="Q93" s="206">
        <f t="shared" si="3"/>
        <v>-2.0000000000000573E-4</v>
      </c>
    </row>
    <row r="94" spans="1:17">
      <c r="A94" s="106">
        <v>38859</v>
      </c>
      <c r="B94" t="s">
        <v>153</v>
      </c>
      <c r="C94" s="109">
        <v>6.0699999999999997E-2</v>
      </c>
      <c r="D94" s="109">
        <v>6.3500000000000001E-2</v>
      </c>
      <c r="E94" s="109">
        <v>6.5299999999999997E-2</v>
      </c>
      <c r="F94" s="109">
        <v>6.3200000000000006E-2</v>
      </c>
      <c r="G94" s="208"/>
      <c r="H94" s="109"/>
      <c r="I94" s="109"/>
      <c r="J94" s="109"/>
      <c r="K94" s="109">
        <v>6.3399999999999998E-2</v>
      </c>
      <c r="L94" s="109"/>
      <c r="M94" s="109"/>
      <c r="N94" s="109"/>
      <c r="O94" s="210">
        <f t="shared" si="2"/>
        <v>38838</v>
      </c>
      <c r="Q94" s="206">
        <f t="shared" si="3"/>
        <v>-1.0000000000000286E-4</v>
      </c>
    </row>
    <row r="95" spans="1:17">
      <c r="A95" s="106">
        <v>38861</v>
      </c>
      <c r="B95" t="s">
        <v>153</v>
      </c>
      <c r="C95" s="109">
        <v>6.1400000000000003E-2</v>
      </c>
      <c r="D95" s="109">
        <v>6.3600000000000004E-2</v>
      </c>
      <c r="E95" s="109">
        <v>6.54E-2</v>
      </c>
      <c r="F95" s="109">
        <v>6.3500000000000001E-2</v>
      </c>
      <c r="G95" s="208"/>
      <c r="H95" s="109"/>
      <c r="I95" s="109"/>
      <c r="J95" s="109"/>
      <c r="K95" s="109">
        <v>6.3500000000000001E-2</v>
      </c>
      <c r="L95" s="109"/>
      <c r="M95" s="109"/>
      <c r="N95" s="109"/>
      <c r="O95" s="210">
        <f t="shared" si="2"/>
        <v>38838</v>
      </c>
      <c r="Q95" s="206">
        <f t="shared" si="3"/>
        <v>-1.0000000000000286E-4</v>
      </c>
    </row>
    <row r="96" spans="1:17">
      <c r="A96" s="106">
        <v>38862</v>
      </c>
      <c r="B96" t="s">
        <v>153</v>
      </c>
      <c r="C96" s="109">
        <v>6.1699999999999998E-2</v>
      </c>
      <c r="D96" s="109">
        <v>6.4000000000000001E-2</v>
      </c>
      <c r="E96" s="109">
        <v>6.5799999999999997E-2</v>
      </c>
      <c r="F96" s="109">
        <v>6.3799999999999996E-2</v>
      </c>
      <c r="G96" s="208"/>
      <c r="H96" s="109"/>
      <c r="I96" s="109"/>
      <c r="J96" s="109"/>
      <c r="K96" s="109">
        <v>6.3799999999999996E-2</v>
      </c>
      <c r="L96" s="109"/>
      <c r="M96" s="109"/>
      <c r="N96" s="109"/>
      <c r="O96" s="210">
        <f t="shared" si="2"/>
        <v>38838</v>
      </c>
      <c r="Q96" s="206">
        <f t="shared" si="3"/>
        <v>-2.0000000000000573E-4</v>
      </c>
    </row>
    <row r="97" spans="1:17">
      <c r="A97" s="106">
        <v>38863</v>
      </c>
      <c r="B97" t="s">
        <v>153</v>
      </c>
      <c r="C97" s="109">
        <v>6.1600000000000002E-2</v>
      </c>
      <c r="D97" s="109">
        <v>6.3799999999999996E-2</v>
      </c>
      <c r="E97" s="109">
        <v>6.5699999999999995E-2</v>
      </c>
      <c r="F97" s="109">
        <v>6.3700000000000007E-2</v>
      </c>
      <c r="G97" s="208"/>
      <c r="H97" s="109"/>
      <c r="I97" s="109"/>
      <c r="J97" s="109"/>
      <c r="K97" s="109">
        <v>6.3600000000000004E-2</v>
      </c>
      <c r="L97" s="109"/>
      <c r="M97" s="109"/>
      <c r="N97" s="109"/>
      <c r="O97" s="210">
        <f t="shared" si="2"/>
        <v>38838</v>
      </c>
      <c r="Q97" s="206">
        <f t="shared" si="3"/>
        <v>-1.9999999999999185E-4</v>
      </c>
    </row>
    <row r="98" spans="1:17">
      <c r="A98" s="106">
        <v>38867</v>
      </c>
      <c r="B98" t="s">
        <v>153</v>
      </c>
      <c r="C98" s="109">
        <v>6.1899999999999997E-2</v>
      </c>
      <c r="D98" s="109">
        <v>6.4199999999999993E-2</v>
      </c>
      <c r="E98" s="109">
        <v>6.6000000000000003E-2</v>
      </c>
      <c r="F98" s="109">
        <v>6.4000000000000001E-2</v>
      </c>
      <c r="G98" s="208"/>
      <c r="H98" s="109"/>
      <c r="I98" s="109"/>
      <c r="J98" s="109"/>
      <c r="K98" s="109">
        <v>6.4000000000000001E-2</v>
      </c>
      <c r="L98" s="109"/>
      <c r="M98" s="109"/>
      <c r="N98" s="109"/>
      <c r="O98" s="210">
        <f t="shared" si="2"/>
        <v>38838</v>
      </c>
      <c r="Q98" s="206">
        <f t="shared" si="3"/>
        <v>-1.9999999999999185E-4</v>
      </c>
    </row>
    <row r="99" spans="1:17">
      <c r="A99" s="106">
        <v>38868</v>
      </c>
      <c r="B99" t="s">
        <v>153</v>
      </c>
      <c r="C99" s="109">
        <v>6.2100000000000002E-2</v>
      </c>
      <c r="D99" s="109">
        <v>6.4299999999999996E-2</v>
      </c>
      <c r="E99" s="109">
        <v>6.6199999999999995E-2</v>
      </c>
      <c r="F99" s="109">
        <v>6.4199999999999993E-2</v>
      </c>
      <c r="G99" s="208"/>
      <c r="H99" s="109"/>
      <c r="I99" s="109"/>
      <c r="J99" s="109"/>
      <c r="K99" s="109">
        <v>6.4100000000000004E-2</v>
      </c>
      <c r="L99" s="109"/>
      <c r="M99" s="109"/>
      <c r="N99" s="109"/>
      <c r="O99" s="210">
        <f t="shared" si="2"/>
        <v>38838</v>
      </c>
      <c r="Q99" s="206">
        <f t="shared" si="3"/>
        <v>-1.9999999999999185E-4</v>
      </c>
    </row>
    <row r="100" spans="1:17">
      <c r="A100" s="106">
        <v>38869</v>
      </c>
      <c r="B100" t="s">
        <v>153</v>
      </c>
      <c r="C100" s="109">
        <v>6.2E-2</v>
      </c>
      <c r="D100" s="109">
        <v>6.4299999999999996E-2</v>
      </c>
      <c r="E100" s="109">
        <v>6.6100000000000006E-2</v>
      </c>
      <c r="F100" s="109">
        <v>6.4100000000000004E-2</v>
      </c>
      <c r="G100" s="208"/>
      <c r="H100" s="109"/>
      <c r="I100" s="109"/>
      <c r="J100" s="109"/>
      <c r="K100" s="109">
        <v>6.4100000000000004E-2</v>
      </c>
      <c r="L100" s="109"/>
      <c r="M100" s="109"/>
      <c r="N100" s="109"/>
      <c r="O100" s="210">
        <f t="shared" si="2"/>
        <v>38869</v>
      </c>
      <c r="Q100" s="206">
        <f t="shared" si="3"/>
        <v>-1.9999999999999185E-4</v>
      </c>
    </row>
    <row r="101" spans="1:17">
      <c r="A101" s="106">
        <v>38870</v>
      </c>
      <c r="B101" t="s">
        <v>153</v>
      </c>
      <c r="C101" s="109">
        <v>6.0900000000000003E-2</v>
      </c>
      <c r="D101" s="109">
        <v>6.3200000000000006E-2</v>
      </c>
      <c r="E101" s="109">
        <v>6.5000000000000002E-2</v>
      </c>
      <c r="F101" s="109">
        <v>6.3E-2</v>
      </c>
      <c r="G101" s="208"/>
      <c r="H101" s="109"/>
      <c r="I101" s="109"/>
      <c r="J101" s="109"/>
      <c r="K101" s="109">
        <v>6.3E-2</v>
      </c>
      <c r="L101" s="109"/>
      <c r="M101" s="109"/>
      <c r="N101" s="109"/>
      <c r="O101" s="210">
        <f t="shared" si="2"/>
        <v>38869</v>
      </c>
      <c r="Q101" s="206">
        <f t="shared" si="3"/>
        <v>-2.0000000000000573E-4</v>
      </c>
    </row>
    <row r="102" spans="1:17">
      <c r="A102" s="106">
        <v>38873</v>
      </c>
      <c r="B102" t="s">
        <v>153</v>
      </c>
      <c r="C102" s="109">
        <v>6.0999999999999999E-2</v>
      </c>
      <c r="D102" s="109">
        <v>6.3399999999999998E-2</v>
      </c>
      <c r="E102" s="109">
        <v>6.5199999999999994E-2</v>
      </c>
      <c r="F102" s="109">
        <v>6.3200000000000006E-2</v>
      </c>
      <c r="G102" s="208"/>
      <c r="H102" s="109"/>
      <c r="I102" s="109"/>
      <c r="J102" s="109"/>
      <c r="K102" s="109">
        <v>6.3200000000000006E-2</v>
      </c>
      <c r="L102" s="109"/>
      <c r="M102" s="109"/>
      <c r="N102" s="109"/>
      <c r="O102" s="210">
        <f t="shared" si="2"/>
        <v>38869</v>
      </c>
      <c r="Q102" s="206">
        <f t="shared" si="3"/>
        <v>-1.9999999999999185E-4</v>
      </c>
    </row>
    <row r="103" spans="1:17">
      <c r="A103" s="106">
        <v>38874</v>
      </c>
      <c r="B103" t="s">
        <v>153</v>
      </c>
      <c r="C103" s="109">
        <v>6.08E-2</v>
      </c>
      <c r="D103" s="109">
        <v>6.3100000000000003E-2</v>
      </c>
      <c r="E103" s="109">
        <v>6.4899999999999999E-2</v>
      </c>
      <c r="F103" s="109">
        <v>6.2899999999999998E-2</v>
      </c>
      <c r="G103" s="208"/>
      <c r="H103" s="109"/>
      <c r="I103" s="109"/>
      <c r="J103" s="109"/>
      <c r="K103" s="109">
        <v>6.2899999999999998E-2</v>
      </c>
      <c r="L103" s="109"/>
      <c r="M103" s="109"/>
      <c r="N103" s="109"/>
      <c r="O103" s="210">
        <f t="shared" si="2"/>
        <v>38869</v>
      </c>
      <c r="Q103" s="206">
        <f t="shared" si="3"/>
        <v>-2.0000000000000573E-4</v>
      </c>
    </row>
    <row r="104" spans="1:17">
      <c r="A104" s="106">
        <v>38875</v>
      </c>
      <c r="B104" t="s">
        <v>153</v>
      </c>
      <c r="C104" s="109">
        <v>6.0900000000000003E-2</v>
      </c>
      <c r="D104" s="109">
        <v>6.3299999999999995E-2</v>
      </c>
      <c r="E104" s="109">
        <v>6.5199999999999994E-2</v>
      </c>
      <c r="F104" s="109">
        <v>6.3100000000000003E-2</v>
      </c>
      <c r="G104" s="208"/>
      <c r="H104" s="109"/>
      <c r="I104" s="109"/>
      <c r="J104" s="109"/>
      <c r="K104" s="109">
        <v>6.3099999999999989E-2</v>
      </c>
      <c r="L104" s="109"/>
      <c r="M104" s="109"/>
      <c r="N104" s="109"/>
      <c r="O104" s="210">
        <f t="shared" si="2"/>
        <v>38869</v>
      </c>
      <c r="Q104" s="206">
        <f t="shared" si="3"/>
        <v>-2.0000000000000573E-4</v>
      </c>
    </row>
    <row r="105" spans="1:17">
      <c r="A105" s="106">
        <v>38877</v>
      </c>
      <c r="B105" t="s">
        <v>153</v>
      </c>
      <c r="C105" s="109">
        <v>6.0299999999999999E-2</v>
      </c>
      <c r="D105" s="109">
        <v>6.2700000000000006E-2</v>
      </c>
      <c r="E105" s="109">
        <v>6.4699999999999994E-2</v>
      </c>
      <c r="F105" s="109">
        <v>6.2600000000000003E-2</v>
      </c>
      <c r="G105" s="208"/>
      <c r="H105" s="109"/>
      <c r="I105" s="109"/>
      <c r="J105" s="109"/>
      <c r="K105" s="109">
        <v>6.25E-2</v>
      </c>
      <c r="L105" s="109"/>
      <c r="M105" s="109"/>
      <c r="N105" s="109"/>
      <c r="O105" s="210">
        <f t="shared" si="2"/>
        <v>38869</v>
      </c>
      <c r="Q105" s="206">
        <f t="shared" si="3"/>
        <v>-2.0000000000000573E-4</v>
      </c>
    </row>
    <row r="106" spans="1:17">
      <c r="A106" s="106">
        <v>38880</v>
      </c>
      <c r="B106" t="s">
        <v>153</v>
      </c>
      <c r="C106" s="109">
        <v>6.0400000000000002E-2</v>
      </c>
      <c r="D106" s="109">
        <v>6.2700000000000006E-2</v>
      </c>
      <c r="E106" s="109">
        <v>6.4699999999999994E-2</v>
      </c>
      <c r="F106" s="109">
        <v>6.2600000000000003E-2</v>
      </c>
      <c r="G106" s="208"/>
      <c r="H106" s="109"/>
      <c r="I106" s="109"/>
      <c r="J106" s="109"/>
      <c r="K106" s="109">
        <v>6.25E-2</v>
      </c>
      <c r="L106" s="109"/>
      <c r="M106" s="109"/>
      <c r="N106" s="109"/>
      <c r="O106" s="210">
        <f t="shared" si="2"/>
        <v>38869</v>
      </c>
      <c r="Q106" s="206">
        <f t="shared" si="3"/>
        <v>-2.0000000000000573E-4</v>
      </c>
    </row>
    <row r="107" spans="1:17">
      <c r="A107" s="106">
        <v>38881</v>
      </c>
      <c r="B107" t="s">
        <v>153</v>
      </c>
      <c r="C107" s="109">
        <v>6.0400000000000002E-2</v>
      </c>
      <c r="D107" s="109">
        <v>6.2700000000000006E-2</v>
      </c>
      <c r="E107" s="109">
        <v>6.4699999999999994E-2</v>
      </c>
      <c r="F107" s="109">
        <v>6.2600000000000003E-2</v>
      </c>
      <c r="G107" s="208"/>
      <c r="H107" s="109"/>
      <c r="I107" s="109"/>
      <c r="J107" s="109"/>
      <c r="K107" s="109">
        <v>6.25E-2</v>
      </c>
      <c r="L107" s="109"/>
      <c r="M107" s="109"/>
      <c r="N107" s="109"/>
      <c r="O107" s="210">
        <f t="shared" si="2"/>
        <v>38869</v>
      </c>
      <c r="Q107" s="206">
        <f t="shared" si="3"/>
        <v>-2.0000000000000573E-4</v>
      </c>
    </row>
    <row r="108" spans="1:17">
      <c r="A108" s="106">
        <v>38882</v>
      </c>
      <c r="B108" t="s">
        <v>153</v>
      </c>
      <c r="C108" s="109">
        <v>6.0900000000000003E-2</v>
      </c>
      <c r="D108" s="109">
        <v>6.3399999999999998E-2</v>
      </c>
      <c r="E108" s="109">
        <v>6.5500000000000003E-2</v>
      </c>
      <c r="F108" s="109">
        <v>6.3299999999999995E-2</v>
      </c>
      <c r="G108" s="208"/>
      <c r="H108" s="109"/>
      <c r="I108" s="109"/>
      <c r="J108" s="109"/>
      <c r="K108" s="109">
        <v>6.3200000000000006E-2</v>
      </c>
      <c r="L108" s="109"/>
      <c r="M108" s="109"/>
      <c r="N108" s="109"/>
      <c r="O108" s="210">
        <f t="shared" si="2"/>
        <v>38869</v>
      </c>
      <c r="Q108" s="206">
        <f t="shared" si="3"/>
        <v>-1.9999999999999185E-4</v>
      </c>
    </row>
    <row r="109" spans="1:17">
      <c r="A109" s="106">
        <v>38883</v>
      </c>
      <c r="B109" t="s">
        <v>153</v>
      </c>
      <c r="C109" s="109">
        <v>6.1400000000000003E-2</v>
      </c>
      <c r="D109" s="109">
        <v>6.3799999999999996E-2</v>
      </c>
      <c r="E109" s="109">
        <v>6.6000000000000003E-2</v>
      </c>
      <c r="F109" s="109">
        <v>6.3700000000000007E-2</v>
      </c>
      <c r="G109" s="208"/>
      <c r="H109" s="109"/>
      <c r="I109" s="109"/>
      <c r="J109" s="109"/>
      <c r="K109" s="109">
        <v>6.3600000000000004E-2</v>
      </c>
      <c r="L109" s="109"/>
      <c r="M109" s="109"/>
      <c r="N109" s="109"/>
      <c r="O109" s="210">
        <f t="shared" si="2"/>
        <v>38869</v>
      </c>
      <c r="Q109" s="206">
        <f t="shared" si="3"/>
        <v>-1.9999999999999185E-4</v>
      </c>
    </row>
    <row r="110" spans="1:17">
      <c r="A110" s="106">
        <v>38884</v>
      </c>
      <c r="B110" t="s">
        <v>153</v>
      </c>
      <c r="C110" s="109">
        <v>6.1800000000000001E-2</v>
      </c>
      <c r="D110" s="109">
        <v>6.4199999999999993E-2</v>
      </c>
      <c r="E110" s="109">
        <v>6.6299999999999998E-2</v>
      </c>
      <c r="F110" s="109">
        <v>6.4100000000000004E-2</v>
      </c>
      <c r="G110" s="208"/>
      <c r="H110" s="109"/>
      <c r="I110" s="109"/>
      <c r="J110" s="109"/>
      <c r="K110" s="109">
        <v>6.4000000000000001E-2</v>
      </c>
      <c r="L110" s="109"/>
      <c r="M110" s="109"/>
      <c r="N110" s="109"/>
      <c r="O110" s="210">
        <f t="shared" si="2"/>
        <v>38869</v>
      </c>
      <c r="Q110" s="206">
        <f t="shared" si="3"/>
        <v>-1.9999999999999185E-4</v>
      </c>
    </row>
    <row r="111" spans="1:17">
      <c r="A111" s="106">
        <v>38887</v>
      </c>
      <c r="B111" t="s">
        <v>153</v>
      </c>
      <c r="C111" s="109">
        <v>6.1899999999999997E-2</v>
      </c>
      <c r="D111" s="109">
        <v>6.4299999999999996E-2</v>
      </c>
      <c r="E111" s="109">
        <v>6.6400000000000001E-2</v>
      </c>
      <c r="F111" s="109">
        <v>6.4199999999999993E-2</v>
      </c>
      <c r="G111" s="208"/>
      <c r="H111" s="109"/>
      <c r="I111" s="109"/>
      <c r="J111" s="109"/>
      <c r="K111" s="109">
        <v>6.4100000000000004E-2</v>
      </c>
      <c r="L111" s="109"/>
      <c r="M111" s="109"/>
      <c r="N111" s="109"/>
      <c r="O111" s="210">
        <f t="shared" si="2"/>
        <v>38869</v>
      </c>
      <c r="Q111" s="206">
        <f t="shared" si="3"/>
        <v>-1.9999999999999185E-4</v>
      </c>
    </row>
    <row r="112" spans="1:17">
      <c r="A112" s="106">
        <v>38888</v>
      </c>
      <c r="B112" t="s">
        <v>153</v>
      </c>
      <c r="C112" s="109">
        <v>6.2E-2</v>
      </c>
      <c r="D112" s="109">
        <v>6.4399999999999999E-2</v>
      </c>
      <c r="E112" s="109">
        <v>6.6500000000000004E-2</v>
      </c>
      <c r="F112" s="109">
        <v>6.4299999999999996E-2</v>
      </c>
      <c r="G112" s="208"/>
      <c r="H112" s="109"/>
      <c r="I112" s="109"/>
      <c r="J112" s="109"/>
      <c r="K112" s="109">
        <v>6.4299999999999996E-2</v>
      </c>
      <c r="L112" s="109"/>
      <c r="M112" s="109"/>
      <c r="N112" s="109"/>
      <c r="O112" s="210">
        <f t="shared" si="2"/>
        <v>38869</v>
      </c>
      <c r="Q112" s="206">
        <f t="shared" si="3"/>
        <v>-1.0000000000000286E-4</v>
      </c>
    </row>
    <row r="113" spans="1:17">
      <c r="A113" s="106">
        <v>38889</v>
      </c>
      <c r="B113" t="s">
        <v>153</v>
      </c>
      <c r="C113" s="109">
        <v>6.2E-2</v>
      </c>
      <c r="D113" s="109">
        <v>6.4500000000000002E-2</v>
      </c>
      <c r="E113" s="109">
        <v>6.6699999999999995E-2</v>
      </c>
      <c r="F113" s="109">
        <v>6.4399999999999999E-2</v>
      </c>
      <c r="G113" s="208"/>
      <c r="H113" s="109"/>
      <c r="I113" s="109"/>
      <c r="J113" s="109"/>
      <c r="K113" s="109">
        <v>6.4399999999999999E-2</v>
      </c>
      <c r="L113" s="109"/>
      <c r="M113" s="109"/>
      <c r="N113" s="109"/>
      <c r="O113" s="210">
        <f t="shared" si="2"/>
        <v>38869</v>
      </c>
      <c r="Q113" s="206">
        <f t="shared" si="3"/>
        <v>-1.0000000000000286E-4</v>
      </c>
    </row>
    <row r="114" spans="1:17">
      <c r="A114" s="106">
        <v>38890</v>
      </c>
      <c r="B114" t="s">
        <v>153</v>
      </c>
      <c r="C114" s="109">
        <v>6.2399999999999997E-2</v>
      </c>
      <c r="D114" s="109">
        <v>6.4899999999999999E-2</v>
      </c>
      <c r="E114" s="109">
        <v>6.7199999999999996E-2</v>
      </c>
      <c r="F114" s="109">
        <v>6.4799999999999996E-2</v>
      </c>
      <c r="G114" s="208"/>
      <c r="H114" s="109"/>
      <c r="I114" s="109"/>
      <c r="J114" s="109"/>
      <c r="K114" s="109">
        <v>6.480000000000001E-2</v>
      </c>
      <c r="L114" s="109"/>
      <c r="M114" s="109"/>
      <c r="N114" s="109"/>
      <c r="O114" s="210">
        <f t="shared" si="2"/>
        <v>38869</v>
      </c>
      <c r="Q114" s="206">
        <f t="shared" si="3"/>
        <v>-9.9999999999988987E-5</v>
      </c>
    </row>
    <row r="115" spans="1:17">
      <c r="A115" s="106">
        <v>38891</v>
      </c>
      <c r="B115" t="s">
        <v>153</v>
      </c>
      <c r="C115" s="109">
        <v>6.2700000000000006E-2</v>
      </c>
      <c r="D115" s="109">
        <v>6.5199999999999994E-2</v>
      </c>
      <c r="E115" s="109">
        <v>6.7500000000000004E-2</v>
      </c>
      <c r="F115" s="109">
        <v>6.5100000000000005E-2</v>
      </c>
      <c r="G115" s="208"/>
      <c r="H115" s="109"/>
      <c r="I115" s="109"/>
      <c r="J115" s="109"/>
      <c r="K115" s="109">
        <v>6.5099999999999991E-2</v>
      </c>
      <c r="L115" s="109"/>
      <c r="M115" s="109"/>
      <c r="N115" s="109"/>
      <c r="O115" s="210">
        <f t="shared" si="2"/>
        <v>38869</v>
      </c>
      <c r="Q115" s="206">
        <f t="shared" si="3"/>
        <v>-1.0000000000000286E-4</v>
      </c>
    </row>
    <row r="116" spans="1:17">
      <c r="A116" s="106">
        <v>38894</v>
      </c>
      <c r="B116" t="s">
        <v>153</v>
      </c>
      <c r="C116" s="109">
        <v>6.2899999999999998E-2</v>
      </c>
      <c r="D116" s="109">
        <v>6.54E-2</v>
      </c>
      <c r="E116" s="109">
        <v>6.7699999999999996E-2</v>
      </c>
      <c r="F116" s="109">
        <v>6.5299999999999997E-2</v>
      </c>
      <c r="G116" s="208"/>
      <c r="H116" s="109"/>
      <c r="I116" s="109"/>
      <c r="J116" s="109"/>
      <c r="K116" s="109">
        <v>6.5299999999999997E-2</v>
      </c>
      <c r="L116" s="109"/>
      <c r="M116" s="109"/>
      <c r="N116" s="109"/>
      <c r="O116" s="210">
        <f t="shared" si="2"/>
        <v>38869</v>
      </c>
      <c r="Q116" s="206">
        <f t="shared" si="3"/>
        <v>-1.0000000000000286E-4</v>
      </c>
    </row>
    <row r="117" spans="1:17">
      <c r="A117" s="106">
        <v>38896</v>
      </c>
      <c r="B117" t="s">
        <v>153</v>
      </c>
      <c r="C117" s="109">
        <v>6.2899999999999998E-2</v>
      </c>
      <c r="D117" s="109">
        <v>6.54E-2</v>
      </c>
      <c r="E117" s="109">
        <v>6.7799999999999999E-2</v>
      </c>
      <c r="F117" s="109">
        <v>6.54E-2</v>
      </c>
      <c r="G117" s="208"/>
      <c r="H117" s="109"/>
      <c r="I117" s="109"/>
      <c r="J117" s="109"/>
      <c r="K117" s="109">
        <v>6.5299999999999997E-2</v>
      </c>
      <c r="L117" s="109"/>
      <c r="M117" s="109"/>
      <c r="N117" s="109"/>
      <c r="O117" s="210">
        <f t="shared" si="2"/>
        <v>38869</v>
      </c>
      <c r="Q117" s="206">
        <f t="shared" si="3"/>
        <v>-1.0000000000000286E-4</v>
      </c>
    </row>
    <row r="118" spans="1:17">
      <c r="A118" s="106">
        <v>38897</v>
      </c>
      <c r="B118" t="s">
        <v>153</v>
      </c>
      <c r="C118" s="109">
        <v>6.2600000000000003E-2</v>
      </c>
      <c r="D118" s="109">
        <v>6.5100000000000005E-2</v>
      </c>
      <c r="E118" s="109">
        <v>6.7500000000000004E-2</v>
      </c>
      <c r="F118" s="109">
        <v>6.5100000000000005E-2</v>
      </c>
      <c r="G118" s="208"/>
      <c r="H118" s="109"/>
      <c r="I118" s="109"/>
      <c r="J118" s="109"/>
      <c r="K118" s="109">
        <v>6.5000000000000002E-2</v>
      </c>
      <c r="L118" s="109"/>
      <c r="M118" s="109"/>
      <c r="N118" s="109"/>
      <c r="O118" s="210">
        <f t="shared" si="2"/>
        <v>38869</v>
      </c>
      <c r="Q118" s="206">
        <f t="shared" si="3"/>
        <v>-1.0000000000000286E-4</v>
      </c>
    </row>
    <row r="119" spans="1:17">
      <c r="A119" s="106">
        <v>38901</v>
      </c>
      <c r="B119" t="s">
        <v>153</v>
      </c>
      <c r="C119" s="109">
        <v>6.2E-2</v>
      </c>
      <c r="D119" s="109">
        <v>6.4399999999999999E-2</v>
      </c>
      <c r="E119" s="109">
        <v>6.6799999999999998E-2</v>
      </c>
      <c r="F119" s="109">
        <v>6.4399999999999999E-2</v>
      </c>
      <c r="G119" s="208"/>
      <c r="H119" s="109"/>
      <c r="I119" s="109"/>
      <c r="J119" s="109"/>
      <c r="K119" s="109">
        <v>6.4299999999999996E-2</v>
      </c>
      <c r="L119" s="109"/>
      <c r="M119" s="109"/>
      <c r="N119" s="109"/>
      <c r="O119" s="210">
        <f t="shared" si="2"/>
        <v>38899</v>
      </c>
      <c r="Q119" s="206">
        <f t="shared" si="3"/>
        <v>-1.0000000000000286E-4</v>
      </c>
    </row>
    <row r="120" spans="1:17">
      <c r="A120" s="106">
        <v>38903</v>
      </c>
      <c r="B120" t="s">
        <v>153</v>
      </c>
      <c r="C120" s="109">
        <v>6.2700000000000006E-2</v>
      </c>
      <c r="D120" s="109">
        <v>6.5100000000000005E-2</v>
      </c>
      <c r="E120" s="109">
        <v>6.7500000000000004E-2</v>
      </c>
      <c r="F120" s="109">
        <v>6.5100000000000005E-2</v>
      </c>
      <c r="G120" s="208"/>
      <c r="H120" s="109"/>
      <c r="I120" s="109"/>
      <c r="J120" s="109"/>
      <c r="K120" s="109">
        <v>6.5000000000000002E-2</v>
      </c>
      <c r="L120" s="109"/>
      <c r="M120" s="109"/>
      <c r="N120" s="109"/>
      <c r="O120" s="210">
        <f t="shared" si="2"/>
        <v>38899</v>
      </c>
      <c r="Q120" s="206">
        <f t="shared" si="3"/>
        <v>-1.0000000000000286E-4</v>
      </c>
    </row>
    <row r="121" spans="1:17">
      <c r="A121" s="106">
        <v>38904</v>
      </c>
      <c r="B121" t="s">
        <v>153</v>
      </c>
      <c r="C121" s="109">
        <v>6.2199999999999998E-2</v>
      </c>
      <c r="D121" s="109">
        <v>6.4600000000000005E-2</v>
      </c>
      <c r="E121" s="109">
        <v>6.7000000000000004E-2</v>
      </c>
      <c r="F121" s="109">
        <v>6.4600000000000005E-2</v>
      </c>
      <c r="G121" s="208"/>
      <c r="H121" s="109"/>
      <c r="I121" s="109"/>
      <c r="J121" s="109"/>
      <c r="K121" s="109">
        <v>6.4500000000000002E-2</v>
      </c>
      <c r="L121" s="109"/>
      <c r="M121" s="109"/>
      <c r="N121" s="109"/>
      <c r="O121" s="210">
        <f t="shared" si="2"/>
        <v>38899</v>
      </c>
      <c r="Q121" s="206">
        <f t="shared" si="3"/>
        <v>-1.0000000000000286E-4</v>
      </c>
    </row>
    <row r="122" spans="1:17">
      <c r="A122" s="106">
        <v>38905</v>
      </c>
      <c r="B122" t="s">
        <v>153</v>
      </c>
      <c r="C122" s="109">
        <v>6.1600000000000002E-2</v>
      </c>
      <c r="D122" s="109">
        <v>6.4100000000000004E-2</v>
      </c>
      <c r="E122" s="109">
        <v>6.6500000000000004E-2</v>
      </c>
      <c r="F122" s="109">
        <v>6.4100000000000004E-2</v>
      </c>
      <c r="G122" s="208"/>
      <c r="H122" s="109"/>
      <c r="I122" s="109"/>
      <c r="J122" s="109"/>
      <c r="K122" s="109">
        <v>6.4000000000000001E-2</v>
      </c>
      <c r="L122" s="109"/>
      <c r="M122" s="109"/>
      <c r="N122" s="109"/>
      <c r="O122" s="210">
        <f t="shared" si="2"/>
        <v>38899</v>
      </c>
      <c r="Q122" s="206">
        <f t="shared" si="3"/>
        <v>-1.0000000000000286E-4</v>
      </c>
    </row>
    <row r="123" spans="1:17">
      <c r="A123" s="106">
        <v>38908</v>
      </c>
      <c r="B123" t="s">
        <v>153</v>
      </c>
      <c r="C123" s="109">
        <v>6.1600000000000002E-2</v>
      </c>
      <c r="D123" s="109">
        <v>6.4000000000000001E-2</v>
      </c>
      <c r="E123" s="109">
        <v>6.6400000000000001E-2</v>
      </c>
      <c r="F123" s="109">
        <v>6.4000000000000001E-2</v>
      </c>
      <c r="G123" s="208"/>
      <c r="H123" s="109"/>
      <c r="I123" s="109"/>
      <c r="J123" s="109"/>
      <c r="K123" s="109">
        <v>6.3899999999999998E-2</v>
      </c>
      <c r="L123" s="109"/>
      <c r="M123" s="109"/>
      <c r="N123" s="109"/>
      <c r="O123" s="210">
        <f t="shared" si="2"/>
        <v>38899</v>
      </c>
      <c r="Q123" s="206">
        <f t="shared" si="3"/>
        <v>-1.0000000000000286E-4</v>
      </c>
    </row>
    <row r="124" spans="1:17">
      <c r="A124" s="106">
        <v>38909</v>
      </c>
      <c r="B124" t="s">
        <v>153</v>
      </c>
      <c r="C124" s="109">
        <v>6.13E-2</v>
      </c>
      <c r="D124" s="109">
        <v>6.3700000000000007E-2</v>
      </c>
      <c r="E124" s="109">
        <v>6.6199999999999995E-2</v>
      </c>
      <c r="F124" s="109">
        <v>6.3700000000000007E-2</v>
      </c>
      <c r="G124" s="208"/>
      <c r="H124" s="109"/>
      <c r="I124" s="109"/>
      <c r="J124" s="109"/>
      <c r="K124" s="109">
        <v>6.3600000000000004E-2</v>
      </c>
      <c r="L124" s="109"/>
      <c r="M124" s="109"/>
      <c r="N124" s="109"/>
      <c r="O124" s="210">
        <f t="shared" si="2"/>
        <v>38899</v>
      </c>
      <c r="Q124" s="206">
        <f t="shared" si="3"/>
        <v>-1.0000000000000286E-4</v>
      </c>
    </row>
    <row r="125" spans="1:17">
      <c r="A125" s="106">
        <v>38910</v>
      </c>
      <c r="B125" t="s">
        <v>153</v>
      </c>
      <c r="C125" s="109">
        <v>6.1199999999999997E-2</v>
      </c>
      <c r="D125" s="109">
        <v>6.3700000000000007E-2</v>
      </c>
      <c r="E125" s="109">
        <v>6.6000000000000003E-2</v>
      </c>
      <c r="F125" s="109">
        <v>6.3600000000000004E-2</v>
      </c>
      <c r="G125" s="208"/>
      <c r="H125" s="109"/>
      <c r="I125" s="109"/>
      <c r="J125" s="109"/>
      <c r="K125" s="109">
        <v>6.3600000000000004E-2</v>
      </c>
      <c r="L125" s="109"/>
      <c r="M125" s="109"/>
      <c r="N125" s="109"/>
      <c r="O125" s="210">
        <f t="shared" si="2"/>
        <v>38899</v>
      </c>
      <c r="Q125" s="206">
        <f t="shared" si="3"/>
        <v>-1.0000000000000286E-4</v>
      </c>
    </row>
    <row r="126" spans="1:17">
      <c r="A126" s="106">
        <v>38912</v>
      </c>
      <c r="B126" t="s">
        <v>153</v>
      </c>
      <c r="C126" s="109">
        <v>6.0999999999999999E-2</v>
      </c>
      <c r="D126" s="109">
        <v>6.3500000000000001E-2</v>
      </c>
      <c r="E126" s="109">
        <v>6.59E-2</v>
      </c>
      <c r="F126" s="109">
        <v>6.3500000000000001E-2</v>
      </c>
      <c r="G126" s="208"/>
      <c r="H126" s="109"/>
      <c r="I126" s="109"/>
      <c r="J126" s="109"/>
      <c r="K126" s="109">
        <v>6.3399999999999998E-2</v>
      </c>
      <c r="L126" s="109"/>
      <c r="M126" s="109"/>
      <c r="N126" s="109"/>
      <c r="O126" s="210">
        <f t="shared" si="2"/>
        <v>38899</v>
      </c>
      <c r="Q126" s="206">
        <f t="shared" si="3"/>
        <v>-1.0000000000000286E-4</v>
      </c>
    </row>
    <row r="127" spans="1:17">
      <c r="A127" s="106">
        <v>38915</v>
      </c>
      <c r="B127" t="s">
        <v>153</v>
      </c>
      <c r="C127" s="109">
        <v>6.0999999999999999E-2</v>
      </c>
      <c r="D127" s="109">
        <v>6.3500000000000001E-2</v>
      </c>
      <c r="E127" s="109">
        <v>6.59E-2</v>
      </c>
      <c r="F127" s="109">
        <v>6.3500000000000001E-2</v>
      </c>
      <c r="G127" s="208"/>
      <c r="H127" s="109"/>
      <c r="I127" s="109"/>
      <c r="J127" s="109"/>
      <c r="K127" s="109">
        <v>6.3399999999999998E-2</v>
      </c>
      <c r="L127" s="109"/>
      <c r="M127" s="109"/>
      <c r="N127" s="109"/>
      <c r="O127" s="210">
        <f t="shared" si="2"/>
        <v>38899</v>
      </c>
      <c r="Q127" s="206">
        <f t="shared" si="3"/>
        <v>-1.0000000000000286E-4</v>
      </c>
    </row>
    <row r="128" spans="1:17">
      <c r="A128" s="106">
        <v>38916</v>
      </c>
      <c r="B128" t="s">
        <v>153</v>
      </c>
      <c r="C128" s="109">
        <v>6.1499999999999999E-2</v>
      </c>
      <c r="D128" s="109">
        <v>6.4100000000000004E-2</v>
      </c>
      <c r="E128" s="109">
        <v>6.6500000000000004E-2</v>
      </c>
      <c r="F128" s="109">
        <v>6.4000000000000001E-2</v>
      </c>
      <c r="G128" s="208"/>
      <c r="H128" s="109"/>
      <c r="I128" s="109"/>
      <c r="J128" s="109"/>
      <c r="K128" s="109">
        <v>6.4000000000000001E-2</v>
      </c>
      <c r="L128" s="109"/>
      <c r="M128" s="109"/>
      <c r="N128" s="109"/>
      <c r="O128" s="210">
        <f t="shared" si="2"/>
        <v>38899</v>
      </c>
      <c r="Q128" s="206">
        <f t="shared" si="3"/>
        <v>-1.0000000000000286E-4</v>
      </c>
    </row>
    <row r="129" spans="1:17">
      <c r="A129" s="106">
        <v>38917</v>
      </c>
      <c r="B129" t="s">
        <v>153</v>
      </c>
      <c r="C129" s="109">
        <v>6.0900000000000003E-2</v>
      </c>
      <c r="D129" s="109">
        <v>6.3500000000000001E-2</v>
      </c>
      <c r="E129" s="109">
        <v>6.5799999999999997E-2</v>
      </c>
      <c r="F129" s="109">
        <v>6.3399999999999998E-2</v>
      </c>
      <c r="G129" s="208"/>
      <c r="H129" s="109"/>
      <c r="I129" s="109"/>
      <c r="J129" s="109"/>
      <c r="K129" s="109">
        <v>6.3399999999999998E-2</v>
      </c>
      <c r="L129" s="109"/>
      <c r="M129" s="109"/>
      <c r="N129" s="109"/>
      <c r="O129" s="210">
        <f t="shared" si="2"/>
        <v>38899</v>
      </c>
      <c r="Q129" s="206">
        <f t="shared" si="3"/>
        <v>-1.0000000000000286E-4</v>
      </c>
    </row>
    <row r="130" spans="1:17">
      <c r="A130" s="106">
        <v>38918</v>
      </c>
      <c r="B130" t="s">
        <v>153</v>
      </c>
      <c r="C130" s="109">
        <v>6.0699999999999997E-2</v>
      </c>
      <c r="D130" s="109">
        <v>6.3200000000000006E-2</v>
      </c>
      <c r="E130" s="109">
        <v>6.5600000000000006E-2</v>
      </c>
      <c r="F130" s="109">
        <v>6.3200000000000006E-2</v>
      </c>
      <c r="G130" s="208"/>
      <c r="H130" s="109"/>
      <c r="I130" s="109"/>
      <c r="J130" s="109"/>
      <c r="K130" s="109">
        <v>6.3099999999999989E-2</v>
      </c>
      <c r="L130" s="109"/>
      <c r="M130" s="109"/>
      <c r="N130" s="109"/>
      <c r="O130" s="210">
        <f t="shared" si="2"/>
        <v>38899</v>
      </c>
      <c r="Q130" s="206">
        <f t="shared" si="3"/>
        <v>-1.0000000000001674E-4</v>
      </c>
    </row>
    <row r="131" spans="1:17">
      <c r="A131" s="106">
        <v>38919</v>
      </c>
      <c r="B131" t="s">
        <v>153</v>
      </c>
      <c r="C131" s="109">
        <v>6.1100000000000002E-2</v>
      </c>
      <c r="D131" s="109">
        <v>6.3200000000000006E-2</v>
      </c>
      <c r="E131" s="109">
        <v>6.5799999999999997E-2</v>
      </c>
      <c r="F131" s="109">
        <v>6.3399999999999998E-2</v>
      </c>
      <c r="G131" s="208"/>
      <c r="H131" s="109"/>
      <c r="I131" s="109"/>
      <c r="J131" s="109"/>
      <c r="K131" s="109">
        <v>6.3200000000000006E-2</v>
      </c>
      <c r="L131" s="109"/>
      <c r="M131" s="109"/>
      <c r="N131" s="109"/>
      <c r="O131" s="210">
        <f t="shared" si="2"/>
        <v>38899</v>
      </c>
      <c r="Q131" s="206">
        <f t="shared" si="3"/>
        <v>0</v>
      </c>
    </row>
    <row r="132" spans="1:17">
      <c r="A132" s="106">
        <v>38922</v>
      </c>
      <c r="B132" t="s">
        <v>153</v>
      </c>
      <c r="C132" s="109">
        <v>6.1100000000000002E-2</v>
      </c>
      <c r="D132" s="109">
        <v>6.3200000000000006E-2</v>
      </c>
      <c r="E132" s="109">
        <v>6.5799999999999997E-2</v>
      </c>
      <c r="F132" s="109">
        <v>6.3399999999999998E-2</v>
      </c>
      <c r="G132" s="208"/>
      <c r="H132" s="109"/>
      <c r="I132" s="109"/>
      <c r="J132" s="109"/>
      <c r="K132" s="109">
        <v>6.3200000000000006E-2</v>
      </c>
      <c r="L132" s="109"/>
      <c r="M132" s="109"/>
      <c r="N132" s="109"/>
      <c r="O132" s="210">
        <f t="shared" si="2"/>
        <v>38899</v>
      </c>
      <c r="Q132" s="206">
        <f t="shared" si="3"/>
        <v>0</v>
      </c>
    </row>
    <row r="133" spans="1:17">
      <c r="A133" s="106">
        <v>38923</v>
      </c>
      <c r="B133" t="s">
        <v>153</v>
      </c>
      <c r="C133" s="109">
        <v>6.1400000000000003E-2</v>
      </c>
      <c r="D133" s="109">
        <v>6.3600000000000004E-2</v>
      </c>
      <c r="E133" s="109">
        <v>6.59E-2</v>
      </c>
      <c r="F133" s="109">
        <v>6.3600000000000004E-2</v>
      </c>
      <c r="G133" s="208"/>
      <c r="H133" s="109"/>
      <c r="I133" s="109"/>
      <c r="J133" s="109"/>
      <c r="K133" s="109">
        <v>6.3500000000000001E-2</v>
      </c>
      <c r="L133" s="109"/>
      <c r="M133" s="109"/>
      <c r="N133" s="109"/>
      <c r="O133" s="210">
        <f t="shared" ref="O133:O196" si="4">DATE(YEAR(A133),MONTH(A133),1)</f>
        <v>38899</v>
      </c>
      <c r="Q133" s="206">
        <f t="shared" ref="Q133:Q196" si="5">K133-D133</f>
        <v>-1.0000000000000286E-4</v>
      </c>
    </row>
    <row r="134" spans="1:17">
      <c r="A134" s="106">
        <v>38924</v>
      </c>
      <c r="B134" t="s">
        <v>153</v>
      </c>
      <c r="C134" s="109">
        <v>6.1100000000000002E-2</v>
      </c>
      <c r="D134" s="109">
        <v>6.3299999999999995E-2</v>
      </c>
      <c r="E134" s="109">
        <v>6.5600000000000006E-2</v>
      </c>
      <c r="F134" s="109">
        <v>6.3299999999999995E-2</v>
      </c>
      <c r="G134" s="208"/>
      <c r="H134" s="109"/>
      <c r="I134" s="109"/>
      <c r="J134" s="109"/>
      <c r="K134" s="109">
        <v>6.3299999999999995E-2</v>
      </c>
      <c r="L134" s="109"/>
      <c r="M134" s="109"/>
      <c r="N134" s="109"/>
      <c r="O134" s="210">
        <f t="shared" si="4"/>
        <v>38899</v>
      </c>
      <c r="Q134" s="206">
        <f t="shared" si="5"/>
        <v>0</v>
      </c>
    </row>
    <row r="135" spans="1:17">
      <c r="A135" s="106">
        <v>38925</v>
      </c>
      <c r="B135" t="s">
        <v>153</v>
      </c>
      <c r="C135" s="109">
        <v>6.1199999999999997E-2</v>
      </c>
      <c r="D135" s="109">
        <v>6.3399999999999998E-2</v>
      </c>
      <c r="E135" s="109">
        <v>6.5699999999999995E-2</v>
      </c>
      <c r="F135" s="109">
        <v>6.3399999999999998E-2</v>
      </c>
      <c r="G135" s="208"/>
      <c r="H135" s="109"/>
      <c r="I135" s="109"/>
      <c r="J135" s="109"/>
      <c r="K135" s="109">
        <v>6.3299999999999995E-2</v>
      </c>
      <c r="L135" s="109"/>
      <c r="M135" s="109"/>
      <c r="N135" s="109"/>
      <c r="O135" s="210">
        <f t="shared" si="4"/>
        <v>38899</v>
      </c>
      <c r="Q135" s="206">
        <f t="shared" si="5"/>
        <v>-1.0000000000000286E-4</v>
      </c>
    </row>
    <row r="136" spans="1:17">
      <c r="A136" s="106">
        <v>38926</v>
      </c>
      <c r="B136" t="s">
        <v>153</v>
      </c>
      <c r="C136" s="109">
        <v>6.0699999999999997E-2</v>
      </c>
      <c r="D136" s="109">
        <v>6.2899999999999998E-2</v>
      </c>
      <c r="E136" s="109">
        <v>6.5199999999999994E-2</v>
      </c>
      <c r="F136" s="109">
        <v>6.2899999999999998E-2</v>
      </c>
      <c r="G136" s="208"/>
      <c r="H136" s="109"/>
      <c r="I136" s="109"/>
      <c r="J136" s="109"/>
      <c r="K136" s="109">
        <v>6.2899999999999998E-2</v>
      </c>
      <c r="L136" s="109"/>
      <c r="M136" s="109"/>
      <c r="N136" s="109"/>
      <c r="O136" s="210">
        <f t="shared" si="4"/>
        <v>38899</v>
      </c>
      <c r="Q136" s="206">
        <f t="shared" si="5"/>
        <v>0</v>
      </c>
    </row>
    <row r="137" spans="1:17">
      <c r="A137" s="106">
        <v>38929</v>
      </c>
      <c r="B137" t="s">
        <v>153</v>
      </c>
      <c r="C137" s="109">
        <v>6.08E-2</v>
      </c>
      <c r="D137" s="109">
        <v>6.2899999999999998E-2</v>
      </c>
      <c r="E137" s="109">
        <v>6.5199999999999994E-2</v>
      </c>
      <c r="F137" s="109">
        <v>6.3E-2</v>
      </c>
      <c r="G137" s="208"/>
      <c r="H137" s="109"/>
      <c r="I137" s="109"/>
      <c r="J137" s="109"/>
      <c r="K137" s="109">
        <v>6.2800000000000009E-2</v>
      </c>
      <c r="L137" s="109"/>
      <c r="M137" s="109"/>
      <c r="N137" s="109"/>
      <c r="O137" s="210">
        <f t="shared" si="4"/>
        <v>38899</v>
      </c>
      <c r="Q137" s="206">
        <f t="shared" si="5"/>
        <v>-9.9999999999988987E-5</v>
      </c>
    </row>
    <row r="138" spans="1:17">
      <c r="A138" s="106">
        <v>38930</v>
      </c>
      <c r="B138" t="s">
        <v>153</v>
      </c>
      <c r="C138" s="109">
        <v>6.0600000000000001E-2</v>
      </c>
      <c r="D138" s="109">
        <v>6.2899999999999998E-2</v>
      </c>
      <c r="E138" s="109">
        <v>6.5199999999999994E-2</v>
      </c>
      <c r="F138" s="109">
        <v>6.2899999999999998E-2</v>
      </c>
      <c r="G138" s="208"/>
      <c r="H138" s="109"/>
      <c r="I138" s="109"/>
      <c r="J138" s="109"/>
      <c r="K138" s="109">
        <v>6.2800000000000009E-2</v>
      </c>
      <c r="L138" s="109"/>
      <c r="M138" s="109"/>
      <c r="N138" s="109"/>
      <c r="O138" s="210">
        <f t="shared" si="4"/>
        <v>38930</v>
      </c>
      <c r="Q138" s="206">
        <f t="shared" si="5"/>
        <v>-9.9999999999988987E-5</v>
      </c>
    </row>
    <row r="139" spans="1:17">
      <c r="A139" s="106">
        <v>38931</v>
      </c>
      <c r="B139" t="s">
        <v>153</v>
      </c>
      <c r="C139" s="109">
        <v>6.0400000000000002E-2</v>
      </c>
      <c r="D139" s="109">
        <v>6.2700000000000006E-2</v>
      </c>
      <c r="E139" s="109">
        <v>6.5000000000000002E-2</v>
      </c>
      <c r="F139" s="109">
        <v>6.2700000000000006E-2</v>
      </c>
      <c r="G139" s="208"/>
      <c r="H139" s="109"/>
      <c r="I139" s="109"/>
      <c r="J139" s="109"/>
      <c r="K139" s="109">
        <v>6.2600000000000003E-2</v>
      </c>
      <c r="L139" s="109"/>
      <c r="M139" s="109"/>
      <c r="N139" s="109"/>
      <c r="O139" s="210">
        <f t="shared" si="4"/>
        <v>38930</v>
      </c>
      <c r="Q139" s="206">
        <f t="shared" si="5"/>
        <v>-1.0000000000000286E-4</v>
      </c>
    </row>
    <row r="140" spans="1:17">
      <c r="A140" s="106">
        <v>38932</v>
      </c>
      <c r="B140" t="s">
        <v>153</v>
      </c>
      <c r="C140" s="109">
        <v>6.0199999999999997E-2</v>
      </c>
      <c r="D140" s="109">
        <v>6.25E-2</v>
      </c>
      <c r="E140" s="109">
        <v>6.4899999999999999E-2</v>
      </c>
      <c r="F140" s="109">
        <v>6.25E-2</v>
      </c>
      <c r="G140" s="208"/>
      <c r="H140" s="109"/>
      <c r="I140" s="109"/>
      <c r="J140" s="109"/>
      <c r="K140" s="109">
        <v>6.2400000000000004E-2</v>
      </c>
      <c r="L140" s="109"/>
      <c r="M140" s="109"/>
      <c r="N140" s="109"/>
      <c r="O140" s="210">
        <f t="shared" si="4"/>
        <v>38930</v>
      </c>
      <c r="Q140" s="206">
        <f t="shared" si="5"/>
        <v>-9.9999999999995925E-5</v>
      </c>
    </row>
    <row r="141" spans="1:17">
      <c r="A141" s="106">
        <v>38933</v>
      </c>
      <c r="B141" t="s">
        <v>153</v>
      </c>
      <c r="C141" s="109">
        <v>5.9799999999999999E-2</v>
      </c>
      <c r="D141" s="109">
        <v>6.2100000000000002E-2</v>
      </c>
      <c r="E141" s="109">
        <v>6.4399999999999999E-2</v>
      </c>
      <c r="F141" s="109">
        <v>6.2100000000000002E-2</v>
      </c>
      <c r="G141" s="208"/>
      <c r="H141" s="109"/>
      <c r="I141" s="109"/>
      <c r="J141" s="109"/>
      <c r="K141" s="109">
        <v>6.2E-2</v>
      </c>
      <c r="L141" s="109"/>
      <c r="M141" s="109"/>
      <c r="N141" s="109"/>
      <c r="O141" s="210">
        <f t="shared" si="4"/>
        <v>38930</v>
      </c>
      <c r="Q141" s="206">
        <f t="shared" si="5"/>
        <v>-1.0000000000000286E-4</v>
      </c>
    </row>
    <row r="142" spans="1:17">
      <c r="A142" s="106">
        <v>38936</v>
      </c>
      <c r="B142" t="s">
        <v>153</v>
      </c>
      <c r="C142" s="109">
        <v>5.9900000000000002E-2</v>
      </c>
      <c r="D142" s="109">
        <v>6.2100000000000002E-2</v>
      </c>
      <c r="E142" s="109">
        <v>6.4500000000000002E-2</v>
      </c>
      <c r="F142" s="109">
        <v>6.2199999999999998E-2</v>
      </c>
      <c r="G142" s="208"/>
      <c r="H142" s="109"/>
      <c r="I142" s="109"/>
      <c r="J142" s="109"/>
      <c r="K142" s="109">
        <v>6.2100000000000002E-2</v>
      </c>
      <c r="L142" s="109"/>
      <c r="M142" s="109"/>
      <c r="N142" s="109"/>
      <c r="O142" s="210">
        <f t="shared" si="4"/>
        <v>38930</v>
      </c>
      <c r="Q142" s="206">
        <f t="shared" si="5"/>
        <v>0</v>
      </c>
    </row>
    <row r="143" spans="1:17">
      <c r="A143" s="106">
        <v>38937</v>
      </c>
      <c r="B143" t="s">
        <v>153</v>
      </c>
      <c r="C143" s="109">
        <v>6.0100000000000001E-2</v>
      </c>
      <c r="D143" s="109">
        <v>6.2399999999999997E-2</v>
      </c>
      <c r="E143" s="109">
        <v>6.4699999999999994E-2</v>
      </c>
      <c r="F143" s="109">
        <v>6.2399999999999997E-2</v>
      </c>
      <c r="G143" s="208"/>
      <c r="H143" s="109"/>
      <c r="I143" s="109"/>
      <c r="J143" s="109"/>
      <c r="K143" s="109">
        <v>6.2300000000000001E-2</v>
      </c>
      <c r="L143" s="109"/>
      <c r="M143" s="109"/>
      <c r="N143" s="109"/>
      <c r="O143" s="210">
        <f t="shared" si="4"/>
        <v>38930</v>
      </c>
      <c r="Q143" s="206">
        <f t="shared" si="5"/>
        <v>-9.9999999999995925E-5</v>
      </c>
    </row>
    <row r="144" spans="1:17">
      <c r="A144" s="106">
        <v>38938</v>
      </c>
      <c r="B144" t="s">
        <v>153</v>
      </c>
      <c r="C144" s="109">
        <v>6.0299999999999999E-2</v>
      </c>
      <c r="D144" s="109">
        <v>6.2600000000000003E-2</v>
      </c>
      <c r="E144" s="109">
        <v>6.4899999999999999E-2</v>
      </c>
      <c r="F144" s="109">
        <v>6.2600000000000003E-2</v>
      </c>
      <c r="G144" s="208"/>
      <c r="H144" s="109"/>
      <c r="I144" s="109"/>
      <c r="J144" s="109"/>
      <c r="K144" s="109">
        <v>6.25E-2</v>
      </c>
      <c r="L144" s="109"/>
      <c r="M144" s="109"/>
      <c r="N144" s="109"/>
      <c r="O144" s="210">
        <f t="shared" si="4"/>
        <v>38930</v>
      </c>
      <c r="Q144" s="206">
        <f t="shared" si="5"/>
        <v>-1.0000000000000286E-4</v>
      </c>
    </row>
    <row r="145" spans="1:17">
      <c r="A145" s="106">
        <v>38940</v>
      </c>
      <c r="B145" t="s">
        <v>153</v>
      </c>
      <c r="C145" s="109">
        <v>6.08E-2</v>
      </c>
      <c r="D145" s="109">
        <v>6.3100000000000003E-2</v>
      </c>
      <c r="E145" s="109">
        <v>6.5299999999999997E-2</v>
      </c>
      <c r="F145" s="109">
        <v>6.3100000000000003E-2</v>
      </c>
      <c r="G145" s="208"/>
      <c r="H145" s="109"/>
      <c r="I145" s="109"/>
      <c r="J145" s="109"/>
      <c r="K145" s="109">
        <v>6.3E-2</v>
      </c>
      <c r="L145" s="109"/>
      <c r="M145" s="109"/>
      <c r="N145" s="109"/>
      <c r="O145" s="210">
        <f t="shared" si="4"/>
        <v>38930</v>
      </c>
      <c r="Q145" s="206">
        <f t="shared" si="5"/>
        <v>-1.0000000000000286E-4</v>
      </c>
    </row>
    <row r="146" spans="1:17">
      <c r="A146" s="106">
        <v>38943</v>
      </c>
      <c r="B146" t="s">
        <v>153</v>
      </c>
      <c r="C146" s="109">
        <v>6.08E-2</v>
      </c>
      <c r="D146" s="109">
        <v>6.3100000000000003E-2</v>
      </c>
      <c r="E146" s="109">
        <v>6.5299999999999997E-2</v>
      </c>
      <c r="F146" s="109">
        <v>6.3100000000000003E-2</v>
      </c>
      <c r="G146" s="208"/>
      <c r="H146" s="109"/>
      <c r="I146" s="109"/>
      <c r="J146" s="109"/>
      <c r="K146" s="109">
        <v>6.3E-2</v>
      </c>
      <c r="L146" s="109"/>
      <c r="M146" s="109"/>
      <c r="N146" s="109"/>
      <c r="O146" s="210">
        <f t="shared" si="4"/>
        <v>38930</v>
      </c>
      <c r="Q146" s="206">
        <f t="shared" si="5"/>
        <v>-1.0000000000000286E-4</v>
      </c>
    </row>
    <row r="147" spans="1:17">
      <c r="A147" s="106">
        <v>38944</v>
      </c>
      <c r="B147" t="s">
        <v>153</v>
      </c>
      <c r="C147" s="109">
        <v>6.0100000000000001E-2</v>
      </c>
      <c r="D147" s="109">
        <v>6.2399999999999997E-2</v>
      </c>
      <c r="E147" s="109">
        <v>6.4699999999999994E-2</v>
      </c>
      <c r="F147" s="109">
        <v>6.2399999999999997E-2</v>
      </c>
      <c r="G147" s="208"/>
      <c r="H147" s="109"/>
      <c r="I147" s="109"/>
      <c r="J147" s="109"/>
      <c r="K147" s="109">
        <v>6.2300000000000001E-2</v>
      </c>
      <c r="L147" s="109"/>
      <c r="M147" s="109"/>
      <c r="N147" s="109"/>
      <c r="O147" s="210">
        <f t="shared" si="4"/>
        <v>38930</v>
      </c>
      <c r="Q147" s="206">
        <f t="shared" si="5"/>
        <v>-9.9999999999995925E-5</v>
      </c>
    </row>
    <row r="148" spans="1:17">
      <c r="A148" s="106">
        <v>38945</v>
      </c>
      <c r="B148" t="s">
        <v>153</v>
      </c>
      <c r="C148" s="109">
        <v>5.9700000000000003E-2</v>
      </c>
      <c r="D148" s="109">
        <v>6.2E-2</v>
      </c>
      <c r="E148" s="109">
        <v>6.4299999999999996E-2</v>
      </c>
      <c r="F148" s="109">
        <v>6.2E-2</v>
      </c>
      <c r="G148" s="208"/>
      <c r="H148" s="109"/>
      <c r="I148" s="109"/>
      <c r="J148" s="109"/>
      <c r="K148" s="109">
        <v>6.1799999999999994E-2</v>
      </c>
      <c r="L148" s="109"/>
      <c r="M148" s="109"/>
      <c r="N148" s="109"/>
      <c r="O148" s="210">
        <f t="shared" si="4"/>
        <v>38930</v>
      </c>
      <c r="Q148" s="206">
        <f t="shared" si="5"/>
        <v>-2.0000000000000573E-4</v>
      </c>
    </row>
    <row r="149" spans="1:17">
      <c r="A149" s="106">
        <v>38946</v>
      </c>
      <c r="B149" t="s">
        <v>153</v>
      </c>
      <c r="C149" s="109">
        <v>5.96E-2</v>
      </c>
      <c r="D149" s="109">
        <v>6.1899999999999997E-2</v>
      </c>
      <c r="E149" s="109">
        <v>6.4199999999999993E-2</v>
      </c>
      <c r="F149" s="109">
        <v>6.1899999999999997E-2</v>
      </c>
      <c r="G149" s="208"/>
      <c r="H149" s="109"/>
      <c r="I149" s="109"/>
      <c r="J149" s="109"/>
      <c r="K149" s="109">
        <v>6.1799999999999994E-2</v>
      </c>
      <c r="L149" s="109"/>
      <c r="M149" s="109"/>
      <c r="N149" s="109"/>
      <c r="O149" s="210">
        <f t="shared" si="4"/>
        <v>38930</v>
      </c>
      <c r="Q149" s="206">
        <f t="shared" si="5"/>
        <v>-1.0000000000000286E-4</v>
      </c>
    </row>
    <row r="150" spans="1:17">
      <c r="A150" s="106">
        <v>38950</v>
      </c>
      <c r="B150" t="s">
        <v>153</v>
      </c>
      <c r="C150" s="109">
        <v>5.9299999999999999E-2</v>
      </c>
      <c r="D150" s="109">
        <v>6.1499999999999999E-2</v>
      </c>
      <c r="E150" s="109">
        <v>6.3799999999999996E-2</v>
      </c>
      <c r="F150" s="109">
        <v>6.1499999999999999E-2</v>
      </c>
      <c r="G150" s="208"/>
      <c r="H150" s="109"/>
      <c r="I150" s="109"/>
      <c r="J150" s="109"/>
      <c r="K150" s="109">
        <v>6.1399999999999996E-2</v>
      </c>
      <c r="L150" s="109"/>
      <c r="M150" s="109"/>
      <c r="N150" s="109"/>
      <c r="O150" s="210">
        <f t="shared" si="4"/>
        <v>38930</v>
      </c>
      <c r="Q150" s="206">
        <f t="shared" si="5"/>
        <v>-1.0000000000000286E-4</v>
      </c>
    </row>
    <row r="151" spans="1:17">
      <c r="A151" s="106">
        <v>38952</v>
      </c>
      <c r="B151" t="s">
        <v>153</v>
      </c>
      <c r="C151" s="109">
        <v>5.91E-2</v>
      </c>
      <c r="D151" s="109">
        <v>6.1400000000000003E-2</v>
      </c>
      <c r="E151" s="109">
        <v>6.3700000000000007E-2</v>
      </c>
      <c r="F151" s="109">
        <v>6.1400000000000003E-2</v>
      </c>
      <c r="G151" s="208"/>
      <c r="H151" s="109"/>
      <c r="I151" s="109"/>
      <c r="J151" s="109"/>
      <c r="K151" s="109">
        <v>6.1399999999999996E-2</v>
      </c>
      <c r="L151" s="109"/>
      <c r="M151" s="109"/>
      <c r="N151" s="109"/>
      <c r="O151" s="210">
        <f t="shared" si="4"/>
        <v>38930</v>
      </c>
      <c r="Q151" s="206">
        <f t="shared" si="5"/>
        <v>0</v>
      </c>
    </row>
    <row r="152" spans="1:17">
      <c r="A152" s="106">
        <v>38953</v>
      </c>
      <c r="B152" t="s">
        <v>153</v>
      </c>
      <c r="C152" s="109">
        <v>5.8999999999999997E-2</v>
      </c>
      <c r="D152" s="109">
        <v>6.13E-2</v>
      </c>
      <c r="E152" s="109">
        <v>6.3600000000000004E-2</v>
      </c>
      <c r="F152" s="109">
        <v>6.13E-2</v>
      </c>
      <c r="G152" s="208"/>
      <c r="H152" s="109"/>
      <c r="I152" s="109"/>
      <c r="J152" s="109"/>
      <c r="K152" s="109">
        <v>6.13E-2</v>
      </c>
      <c r="L152" s="109"/>
      <c r="M152" s="109"/>
      <c r="N152" s="109"/>
      <c r="O152" s="210">
        <f t="shared" si="4"/>
        <v>38930</v>
      </c>
      <c r="Q152" s="206">
        <f t="shared" si="5"/>
        <v>0</v>
      </c>
    </row>
    <row r="153" spans="1:17">
      <c r="A153" s="106">
        <v>38957</v>
      </c>
      <c r="B153" t="s">
        <v>153</v>
      </c>
      <c r="C153" s="109">
        <v>5.8999999999999997E-2</v>
      </c>
      <c r="D153" s="109">
        <v>6.13E-2</v>
      </c>
      <c r="E153" s="109">
        <v>6.3600000000000004E-2</v>
      </c>
      <c r="F153" s="109">
        <v>6.13E-2</v>
      </c>
      <c r="G153" s="208"/>
      <c r="H153" s="109"/>
      <c r="I153" s="109"/>
      <c r="J153" s="109"/>
      <c r="K153" s="109">
        <v>6.13E-2</v>
      </c>
      <c r="L153" s="109"/>
      <c r="M153" s="109"/>
      <c r="N153" s="109"/>
      <c r="O153" s="210">
        <f t="shared" si="4"/>
        <v>38930</v>
      </c>
      <c r="Q153" s="206">
        <f t="shared" si="5"/>
        <v>0</v>
      </c>
    </row>
    <row r="154" spans="1:17">
      <c r="A154" s="106">
        <v>38958</v>
      </c>
      <c r="B154" t="s">
        <v>153</v>
      </c>
      <c r="C154" s="109">
        <v>5.8900000000000001E-2</v>
      </c>
      <c r="D154" s="109">
        <v>6.1199999999999997E-2</v>
      </c>
      <c r="E154" s="109">
        <v>6.3600000000000004E-2</v>
      </c>
      <c r="F154" s="109">
        <v>6.1199999999999997E-2</v>
      </c>
      <c r="G154" s="208"/>
      <c r="H154" s="109"/>
      <c r="I154" s="109"/>
      <c r="J154" s="109"/>
      <c r="K154" s="109">
        <v>6.1200000000000004E-2</v>
      </c>
      <c r="L154" s="109"/>
      <c r="M154" s="109"/>
      <c r="N154" s="109"/>
      <c r="O154" s="210">
        <f t="shared" si="4"/>
        <v>38930</v>
      </c>
      <c r="Q154" s="206">
        <f t="shared" si="5"/>
        <v>0</v>
      </c>
    </row>
    <row r="155" spans="1:17">
      <c r="A155" s="106">
        <v>38959</v>
      </c>
      <c r="B155" t="s">
        <v>153</v>
      </c>
      <c r="C155" s="109">
        <v>5.8799999999999998E-2</v>
      </c>
      <c r="D155" s="109">
        <v>6.0999999999999999E-2</v>
      </c>
      <c r="E155" s="109">
        <v>6.3399999999999998E-2</v>
      </c>
      <c r="F155" s="109">
        <v>6.1100000000000002E-2</v>
      </c>
      <c r="G155" s="208"/>
      <c r="H155" s="109"/>
      <c r="I155" s="109"/>
      <c r="J155" s="109"/>
      <c r="K155" s="109">
        <v>6.0999999999999999E-2</v>
      </c>
      <c r="L155" s="109"/>
      <c r="M155" s="109"/>
      <c r="N155" s="109"/>
      <c r="O155" s="210">
        <f t="shared" si="4"/>
        <v>38930</v>
      </c>
      <c r="Q155" s="206">
        <f t="shared" si="5"/>
        <v>0</v>
      </c>
    </row>
    <row r="156" spans="1:17">
      <c r="A156" s="106">
        <v>38961</v>
      </c>
      <c r="B156" t="s">
        <v>153</v>
      </c>
      <c r="C156" s="109">
        <v>5.8400000000000001E-2</v>
      </c>
      <c r="D156" s="109">
        <v>6.0600000000000001E-2</v>
      </c>
      <c r="E156" s="109">
        <v>6.3E-2</v>
      </c>
      <c r="F156" s="109">
        <v>6.0699999999999997E-2</v>
      </c>
      <c r="G156" s="208"/>
      <c r="H156" s="109"/>
      <c r="I156" s="109"/>
      <c r="J156" s="109"/>
      <c r="K156" s="109">
        <v>6.0599999999999994E-2</v>
      </c>
      <c r="L156" s="109"/>
      <c r="M156" s="109"/>
      <c r="N156" s="109"/>
      <c r="O156" s="210">
        <f t="shared" si="4"/>
        <v>38961</v>
      </c>
      <c r="Q156" s="206">
        <f t="shared" si="5"/>
        <v>0</v>
      </c>
    </row>
    <row r="157" spans="1:17">
      <c r="A157" s="106">
        <v>38965</v>
      </c>
      <c r="B157" t="s">
        <v>153</v>
      </c>
      <c r="C157" s="109">
        <v>5.8900000000000001E-2</v>
      </c>
      <c r="D157" s="109">
        <v>6.08E-2</v>
      </c>
      <c r="E157" s="109">
        <v>6.3500000000000001E-2</v>
      </c>
      <c r="F157" s="109">
        <v>6.1100000000000002E-2</v>
      </c>
      <c r="G157" s="208"/>
      <c r="H157" s="109"/>
      <c r="I157" s="109"/>
      <c r="J157" s="109"/>
      <c r="K157" s="109">
        <v>6.0700000000000004E-2</v>
      </c>
      <c r="L157" s="109"/>
      <c r="M157" s="109"/>
      <c r="N157" s="109"/>
      <c r="O157" s="210">
        <f t="shared" si="4"/>
        <v>38961</v>
      </c>
      <c r="Q157" s="206">
        <f t="shared" si="5"/>
        <v>-9.9999999999995925E-5</v>
      </c>
    </row>
    <row r="158" spans="1:17">
      <c r="A158" s="106">
        <v>38966</v>
      </c>
      <c r="B158" t="s">
        <v>153</v>
      </c>
      <c r="C158" s="109">
        <v>5.91E-2</v>
      </c>
      <c r="D158" s="109">
        <v>6.0999999999999999E-2</v>
      </c>
      <c r="E158" s="109">
        <v>6.3700000000000007E-2</v>
      </c>
      <c r="F158" s="109">
        <v>6.13E-2</v>
      </c>
      <c r="G158" s="208"/>
      <c r="H158" s="109"/>
      <c r="I158" s="109"/>
      <c r="J158" s="109"/>
      <c r="K158" s="109">
        <v>6.0899999999999996E-2</v>
      </c>
      <c r="L158" s="109"/>
      <c r="M158" s="109"/>
      <c r="N158" s="109"/>
      <c r="O158" s="210">
        <f t="shared" si="4"/>
        <v>38961</v>
      </c>
      <c r="Q158" s="206">
        <f t="shared" si="5"/>
        <v>-1.0000000000000286E-4</v>
      </c>
    </row>
    <row r="159" spans="1:17">
      <c r="A159" s="106">
        <v>38967</v>
      </c>
      <c r="B159" t="s">
        <v>153</v>
      </c>
      <c r="C159" s="109">
        <v>5.8999999999999997E-2</v>
      </c>
      <c r="D159" s="109">
        <v>6.0900000000000003E-2</v>
      </c>
      <c r="E159" s="109">
        <v>6.3600000000000004E-2</v>
      </c>
      <c r="F159" s="109">
        <v>6.1199999999999997E-2</v>
      </c>
      <c r="G159" s="208"/>
      <c r="H159" s="109"/>
      <c r="I159" s="109"/>
      <c r="J159" s="109"/>
      <c r="K159" s="109">
        <v>6.08E-2</v>
      </c>
      <c r="L159" s="109"/>
      <c r="M159" s="109"/>
      <c r="N159" s="109"/>
      <c r="O159" s="210">
        <f t="shared" si="4"/>
        <v>38961</v>
      </c>
      <c r="Q159" s="206">
        <f t="shared" si="5"/>
        <v>-1.0000000000000286E-4</v>
      </c>
    </row>
    <row r="160" spans="1:17">
      <c r="A160" s="106">
        <v>38968</v>
      </c>
      <c r="B160" t="s">
        <v>153</v>
      </c>
      <c r="C160" s="109">
        <v>5.8799999999999998E-2</v>
      </c>
      <c r="D160" s="109">
        <v>6.0699999999999997E-2</v>
      </c>
      <c r="E160" s="109">
        <v>6.3399999999999998E-2</v>
      </c>
      <c r="F160" s="109">
        <v>6.0999999999999999E-2</v>
      </c>
      <c r="G160" s="208"/>
      <c r="H160" s="109"/>
      <c r="I160" s="109"/>
      <c r="J160" s="109"/>
      <c r="K160" s="109">
        <v>6.0599999999999994E-2</v>
      </c>
      <c r="L160" s="109"/>
      <c r="M160" s="109"/>
      <c r="N160" s="109"/>
      <c r="O160" s="210">
        <f t="shared" si="4"/>
        <v>38961</v>
      </c>
      <c r="Q160" s="206">
        <f t="shared" si="5"/>
        <v>-1.0000000000000286E-4</v>
      </c>
    </row>
    <row r="161" spans="1:17">
      <c r="A161" s="106">
        <v>38971</v>
      </c>
      <c r="B161" t="s">
        <v>153</v>
      </c>
      <c r="C161" s="109">
        <v>5.8999999999999997E-2</v>
      </c>
      <c r="D161" s="109">
        <v>6.0900000000000003E-2</v>
      </c>
      <c r="E161" s="109">
        <v>6.3600000000000004E-2</v>
      </c>
      <c r="F161" s="109">
        <v>6.1199999999999997E-2</v>
      </c>
      <c r="G161" s="208"/>
      <c r="H161" s="109"/>
      <c r="I161" s="109"/>
      <c r="J161" s="109"/>
      <c r="K161" s="109">
        <v>6.08E-2</v>
      </c>
      <c r="L161" s="109"/>
      <c r="M161" s="109"/>
      <c r="N161" s="109"/>
      <c r="O161" s="210">
        <f t="shared" si="4"/>
        <v>38961</v>
      </c>
      <c r="Q161" s="206">
        <f t="shared" si="5"/>
        <v>-1.0000000000000286E-4</v>
      </c>
    </row>
    <row r="162" spans="1:17">
      <c r="A162" s="106">
        <v>38972</v>
      </c>
      <c r="B162" t="s">
        <v>153</v>
      </c>
      <c r="C162" s="109">
        <v>5.8700000000000002E-2</v>
      </c>
      <c r="D162" s="109">
        <v>6.0499999999999998E-2</v>
      </c>
      <c r="E162" s="109">
        <v>6.3200000000000006E-2</v>
      </c>
      <c r="F162" s="109">
        <v>6.08E-2</v>
      </c>
      <c r="G162" s="208"/>
      <c r="H162" s="109"/>
      <c r="I162" s="109"/>
      <c r="J162" s="109"/>
      <c r="K162" s="109">
        <v>6.0400000000000002E-2</v>
      </c>
      <c r="L162" s="109"/>
      <c r="M162" s="109"/>
      <c r="N162" s="109"/>
      <c r="O162" s="210">
        <f t="shared" si="4"/>
        <v>38961</v>
      </c>
      <c r="Q162" s="206">
        <f t="shared" si="5"/>
        <v>-9.9999999999995925E-5</v>
      </c>
    </row>
    <row r="163" spans="1:17">
      <c r="A163" s="106">
        <v>38974</v>
      </c>
      <c r="B163" t="s">
        <v>153</v>
      </c>
      <c r="C163" s="109">
        <v>5.8799999999999998E-2</v>
      </c>
      <c r="D163" s="109">
        <v>6.0600000000000001E-2</v>
      </c>
      <c r="E163" s="109">
        <v>6.3299999999999995E-2</v>
      </c>
      <c r="F163" s="109">
        <v>6.0900000000000003E-2</v>
      </c>
      <c r="G163" s="208"/>
      <c r="H163" s="109"/>
      <c r="I163" s="109"/>
      <c r="J163" s="109"/>
      <c r="K163" s="109">
        <v>6.0499999999999998E-2</v>
      </c>
      <c r="L163" s="109"/>
      <c r="M163" s="109"/>
      <c r="N163" s="109"/>
      <c r="O163" s="210">
        <f t="shared" si="4"/>
        <v>38961</v>
      </c>
      <c r="Q163" s="206">
        <f t="shared" si="5"/>
        <v>-1.0000000000000286E-4</v>
      </c>
    </row>
    <row r="164" spans="1:17">
      <c r="A164" s="106">
        <v>38975</v>
      </c>
      <c r="B164" t="s">
        <v>153</v>
      </c>
      <c r="C164" s="109">
        <v>5.8799999999999998E-2</v>
      </c>
      <c r="D164" s="109">
        <v>6.0600000000000001E-2</v>
      </c>
      <c r="E164" s="109">
        <v>6.3200000000000006E-2</v>
      </c>
      <c r="F164" s="109">
        <v>6.0900000000000003E-2</v>
      </c>
      <c r="G164" s="208"/>
      <c r="H164" s="109"/>
      <c r="I164" s="109"/>
      <c r="J164" s="109"/>
      <c r="K164" s="109">
        <v>6.0499999999999998E-2</v>
      </c>
      <c r="L164" s="109"/>
      <c r="M164" s="109"/>
      <c r="N164" s="109"/>
      <c r="O164" s="210">
        <f t="shared" si="4"/>
        <v>38961</v>
      </c>
      <c r="Q164" s="206">
        <f t="shared" si="5"/>
        <v>-1.0000000000000286E-4</v>
      </c>
    </row>
    <row r="165" spans="1:17">
      <c r="A165" s="106">
        <v>38978</v>
      </c>
      <c r="B165" t="s">
        <v>153</v>
      </c>
      <c r="C165" s="109">
        <v>5.8900000000000001E-2</v>
      </c>
      <c r="D165" s="109">
        <v>6.0699999999999997E-2</v>
      </c>
      <c r="E165" s="109">
        <v>6.3299999999999995E-2</v>
      </c>
      <c r="F165" s="109">
        <v>6.0999999999999999E-2</v>
      </c>
      <c r="G165" s="208"/>
      <c r="H165" s="109"/>
      <c r="I165" s="109"/>
      <c r="J165" s="109"/>
      <c r="K165" s="109">
        <v>6.0499999999999998E-2</v>
      </c>
      <c r="L165" s="109"/>
      <c r="M165" s="109"/>
      <c r="N165" s="109"/>
      <c r="O165" s="210">
        <f t="shared" si="4"/>
        <v>38961</v>
      </c>
      <c r="Q165" s="206">
        <f t="shared" si="5"/>
        <v>-1.9999999999999879E-4</v>
      </c>
    </row>
    <row r="166" spans="1:17">
      <c r="A166" s="106">
        <v>38979</v>
      </c>
      <c r="B166" t="s">
        <v>153</v>
      </c>
      <c r="C166" s="109">
        <v>5.8200000000000002E-2</v>
      </c>
      <c r="D166" s="109">
        <v>0.06</v>
      </c>
      <c r="E166" s="109">
        <v>6.2600000000000003E-2</v>
      </c>
      <c r="F166" s="109">
        <v>6.0299999999999999E-2</v>
      </c>
      <c r="G166" s="208"/>
      <c r="H166" s="109"/>
      <c r="I166" s="109"/>
      <c r="J166" s="109"/>
      <c r="K166" s="109">
        <v>5.9699999999999996E-2</v>
      </c>
      <c r="L166" s="109"/>
      <c r="M166" s="109"/>
      <c r="N166" s="109"/>
      <c r="O166" s="210">
        <f t="shared" si="4"/>
        <v>38961</v>
      </c>
      <c r="Q166" s="206">
        <f t="shared" si="5"/>
        <v>-3.0000000000000165E-4</v>
      </c>
    </row>
    <row r="167" spans="1:17">
      <c r="A167" s="106">
        <v>38980</v>
      </c>
      <c r="B167" t="s">
        <v>153</v>
      </c>
      <c r="C167" s="109">
        <v>5.8099999999999999E-2</v>
      </c>
      <c r="D167" s="109">
        <v>5.9900000000000002E-2</v>
      </c>
      <c r="E167" s="109">
        <v>6.25E-2</v>
      </c>
      <c r="F167" s="109">
        <v>6.0199999999999997E-2</v>
      </c>
      <c r="G167" s="208"/>
      <c r="H167" s="109"/>
      <c r="I167" s="109"/>
      <c r="J167" s="109"/>
      <c r="K167" s="109">
        <v>5.9699999999999996E-2</v>
      </c>
      <c r="L167" s="109"/>
      <c r="M167" s="109"/>
      <c r="N167" s="109"/>
      <c r="O167" s="210">
        <f t="shared" si="4"/>
        <v>38961</v>
      </c>
      <c r="Q167" s="206">
        <f t="shared" si="5"/>
        <v>-2.0000000000000573E-4</v>
      </c>
    </row>
    <row r="168" spans="1:17">
      <c r="A168" s="106">
        <v>38981</v>
      </c>
      <c r="B168" t="s">
        <v>153</v>
      </c>
      <c r="C168" s="109">
        <v>5.74E-2</v>
      </c>
      <c r="D168" s="109">
        <v>5.9200000000000003E-2</v>
      </c>
      <c r="E168" s="109">
        <v>6.1899999999999997E-2</v>
      </c>
      <c r="F168" s="109">
        <v>5.9499999999999997E-2</v>
      </c>
      <c r="G168" s="208"/>
      <c r="H168" s="109"/>
      <c r="I168" s="109"/>
      <c r="J168" s="109"/>
      <c r="K168" s="109">
        <v>5.9000000000000004E-2</v>
      </c>
      <c r="L168" s="109"/>
      <c r="M168" s="109"/>
      <c r="N168" s="109"/>
      <c r="O168" s="210">
        <f t="shared" si="4"/>
        <v>38961</v>
      </c>
      <c r="Q168" s="206">
        <f t="shared" si="5"/>
        <v>-1.9999999999999879E-4</v>
      </c>
    </row>
    <row r="169" spans="1:17">
      <c r="A169" s="106">
        <v>38985</v>
      </c>
      <c r="B169" t="s">
        <v>153</v>
      </c>
      <c r="C169" s="109">
        <v>5.6500000000000002E-2</v>
      </c>
      <c r="D169" s="109">
        <v>5.8400000000000001E-2</v>
      </c>
      <c r="E169" s="109">
        <v>6.1100000000000002E-2</v>
      </c>
      <c r="F169" s="109">
        <v>5.8700000000000002E-2</v>
      </c>
      <c r="G169" s="208"/>
      <c r="H169" s="109"/>
      <c r="I169" s="109"/>
      <c r="J169" s="109"/>
      <c r="K169" s="109">
        <v>5.8200000000000002E-2</v>
      </c>
      <c r="L169" s="109"/>
      <c r="M169" s="109"/>
      <c r="N169" s="109"/>
      <c r="O169" s="210">
        <f t="shared" si="4"/>
        <v>38961</v>
      </c>
      <c r="Q169" s="206">
        <f t="shared" si="5"/>
        <v>-1.9999999999999879E-4</v>
      </c>
    </row>
    <row r="170" spans="1:17">
      <c r="A170" s="106">
        <v>38986</v>
      </c>
      <c r="B170" t="s">
        <v>153</v>
      </c>
      <c r="C170" s="109">
        <v>5.67E-2</v>
      </c>
      <c r="D170" s="109">
        <v>5.8500000000000003E-2</v>
      </c>
      <c r="E170" s="109">
        <v>6.13E-2</v>
      </c>
      <c r="F170" s="109">
        <v>5.8799999999999998E-2</v>
      </c>
      <c r="G170" s="208"/>
      <c r="H170" s="109"/>
      <c r="I170" s="109"/>
      <c r="J170" s="109"/>
      <c r="K170" s="109">
        <v>5.8100000000000006E-2</v>
      </c>
      <c r="L170" s="109"/>
      <c r="M170" s="109"/>
      <c r="N170" s="109"/>
      <c r="O170" s="210">
        <f t="shared" si="4"/>
        <v>38961</v>
      </c>
      <c r="Q170" s="206">
        <f t="shared" si="5"/>
        <v>-3.9999999999999758E-4</v>
      </c>
    </row>
    <row r="171" spans="1:17">
      <c r="A171" s="106">
        <v>38988</v>
      </c>
      <c r="B171" t="s">
        <v>153</v>
      </c>
      <c r="C171" s="109">
        <v>5.7200000000000001E-2</v>
      </c>
      <c r="D171" s="109">
        <v>5.8999999999999997E-2</v>
      </c>
      <c r="E171" s="109">
        <v>6.1800000000000001E-2</v>
      </c>
      <c r="F171" s="109">
        <v>5.9299999999999999E-2</v>
      </c>
      <c r="G171" s="208"/>
      <c r="H171" s="109"/>
      <c r="I171" s="109"/>
      <c r="J171" s="109"/>
      <c r="K171" s="109">
        <v>5.8700000000000002E-2</v>
      </c>
      <c r="L171" s="109"/>
      <c r="M171" s="109"/>
      <c r="N171" s="109"/>
      <c r="O171" s="210">
        <f t="shared" si="4"/>
        <v>38961</v>
      </c>
      <c r="Q171" s="206">
        <f t="shared" si="5"/>
        <v>-2.9999999999999472E-4</v>
      </c>
    </row>
    <row r="172" spans="1:17">
      <c r="A172" s="106">
        <v>38989</v>
      </c>
      <c r="B172" t="s">
        <v>153</v>
      </c>
      <c r="C172" s="109">
        <v>5.7200000000000001E-2</v>
      </c>
      <c r="D172" s="109">
        <v>5.8999999999999997E-2</v>
      </c>
      <c r="E172" s="109">
        <v>6.1699999999999998E-2</v>
      </c>
      <c r="F172" s="109">
        <v>5.9299999999999999E-2</v>
      </c>
      <c r="G172" s="208"/>
      <c r="H172" s="109"/>
      <c r="I172" s="109"/>
      <c r="J172" s="109"/>
      <c r="K172" s="109">
        <v>5.8700000000000002E-2</v>
      </c>
      <c r="L172" s="109"/>
      <c r="M172" s="109"/>
      <c r="N172" s="109"/>
      <c r="O172" s="210">
        <f t="shared" si="4"/>
        <v>38961</v>
      </c>
      <c r="Q172" s="206">
        <f t="shared" si="5"/>
        <v>-2.9999999999999472E-4</v>
      </c>
    </row>
    <row r="173" spans="1:17">
      <c r="A173" s="106">
        <v>38992</v>
      </c>
      <c r="B173" t="s">
        <v>153</v>
      </c>
      <c r="C173" s="109">
        <v>5.7200000000000001E-2</v>
      </c>
      <c r="D173" s="109">
        <v>5.8900000000000001E-2</v>
      </c>
      <c r="E173" s="109">
        <v>6.1600000000000002E-2</v>
      </c>
      <c r="F173" s="109">
        <v>5.9200000000000003E-2</v>
      </c>
      <c r="G173" s="208"/>
      <c r="H173" s="109"/>
      <c r="I173" s="109"/>
      <c r="J173" s="109"/>
      <c r="K173" s="109">
        <v>5.8600000000000006E-2</v>
      </c>
      <c r="L173" s="109"/>
      <c r="M173" s="109"/>
      <c r="N173" s="109"/>
      <c r="O173" s="210">
        <f t="shared" si="4"/>
        <v>38991</v>
      </c>
      <c r="Q173" s="206">
        <f t="shared" si="5"/>
        <v>-2.9999999999999472E-4</v>
      </c>
    </row>
    <row r="174" spans="1:17">
      <c r="A174" s="106">
        <v>38993</v>
      </c>
      <c r="B174" t="s">
        <v>153</v>
      </c>
      <c r="C174" s="109">
        <v>5.7099999999999998E-2</v>
      </c>
      <c r="D174" s="109">
        <v>5.8799999999999998E-2</v>
      </c>
      <c r="E174" s="109">
        <v>6.1499999999999999E-2</v>
      </c>
      <c r="F174" s="109">
        <v>5.91E-2</v>
      </c>
      <c r="G174" s="208"/>
      <c r="H174" s="109"/>
      <c r="I174" s="109"/>
      <c r="J174" s="109"/>
      <c r="K174" s="109">
        <v>5.8499999999999996E-2</v>
      </c>
      <c r="L174" s="109"/>
      <c r="M174" s="109"/>
      <c r="N174" s="109"/>
      <c r="O174" s="210">
        <f t="shared" si="4"/>
        <v>38991</v>
      </c>
      <c r="Q174" s="206">
        <f t="shared" si="5"/>
        <v>-3.0000000000000165E-4</v>
      </c>
    </row>
    <row r="175" spans="1:17">
      <c r="A175" s="106">
        <v>38994</v>
      </c>
      <c r="B175" t="s">
        <v>153</v>
      </c>
      <c r="C175" s="109">
        <v>5.6800000000000003E-2</v>
      </c>
      <c r="D175" s="109">
        <v>5.8500000000000003E-2</v>
      </c>
      <c r="E175" s="109">
        <v>6.1199999999999997E-2</v>
      </c>
      <c r="F175" s="109">
        <v>5.8799999999999998E-2</v>
      </c>
      <c r="G175" s="208"/>
      <c r="H175" s="109"/>
      <c r="I175" s="109"/>
      <c r="J175" s="109"/>
      <c r="K175" s="109">
        <v>5.7999999999999996E-2</v>
      </c>
      <c r="L175" s="109"/>
      <c r="M175" s="109"/>
      <c r="N175" s="109"/>
      <c r="O175" s="210">
        <f t="shared" si="4"/>
        <v>38991</v>
      </c>
      <c r="Q175" s="206">
        <f t="shared" si="5"/>
        <v>-5.0000000000000738E-4</v>
      </c>
    </row>
    <row r="176" spans="1:17">
      <c r="A176" s="106">
        <v>38995</v>
      </c>
      <c r="B176" t="s">
        <v>153</v>
      </c>
      <c r="C176" s="109">
        <v>5.7099999999999998E-2</v>
      </c>
      <c r="D176" s="109">
        <v>5.8900000000000001E-2</v>
      </c>
      <c r="E176" s="109">
        <v>6.1600000000000002E-2</v>
      </c>
      <c r="F176" s="109">
        <v>5.9200000000000003E-2</v>
      </c>
      <c r="G176" s="208"/>
      <c r="H176" s="109"/>
      <c r="I176" s="109"/>
      <c r="J176" s="109"/>
      <c r="K176" s="109">
        <v>5.8499999999999996E-2</v>
      </c>
      <c r="L176" s="109"/>
      <c r="M176" s="109"/>
      <c r="N176" s="109"/>
      <c r="O176" s="210">
        <f t="shared" si="4"/>
        <v>38991</v>
      </c>
      <c r="Q176" s="206">
        <f t="shared" si="5"/>
        <v>-4.0000000000000452E-4</v>
      </c>
    </row>
    <row r="177" spans="1:17">
      <c r="A177" s="106">
        <v>38996</v>
      </c>
      <c r="B177" t="s">
        <v>153</v>
      </c>
      <c r="C177" s="109">
        <v>5.79E-2</v>
      </c>
      <c r="D177" s="109">
        <v>5.9700000000000003E-2</v>
      </c>
      <c r="E177" s="109">
        <v>6.2399999999999997E-2</v>
      </c>
      <c r="F177" s="109">
        <v>0.06</v>
      </c>
      <c r="G177" s="208"/>
      <c r="H177" s="109"/>
      <c r="I177" s="109"/>
      <c r="J177" s="109"/>
      <c r="K177" s="109">
        <v>5.9200000000000003E-2</v>
      </c>
      <c r="L177" s="109"/>
      <c r="M177" s="109"/>
      <c r="N177" s="109"/>
      <c r="O177" s="210">
        <f t="shared" si="4"/>
        <v>38991</v>
      </c>
      <c r="Q177" s="206">
        <f t="shared" si="5"/>
        <v>-5.0000000000000044E-4</v>
      </c>
    </row>
    <row r="178" spans="1:17">
      <c r="A178" s="106">
        <v>39000</v>
      </c>
      <c r="B178" t="s">
        <v>153</v>
      </c>
      <c r="C178" s="109">
        <v>5.8299999999999998E-2</v>
      </c>
      <c r="D178" s="109">
        <v>6.0100000000000001E-2</v>
      </c>
      <c r="E178" s="109">
        <v>6.2700000000000006E-2</v>
      </c>
      <c r="F178" s="109">
        <v>6.0400000000000002E-2</v>
      </c>
      <c r="G178" s="208"/>
      <c r="H178" s="109"/>
      <c r="I178" s="109"/>
      <c r="J178" s="109"/>
      <c r="K178" s="109">
        <v>5.9699999999999996E-2</v>
      </c>
      <c r="L178" s="109"/>
      <c r="M178" s="109"/>
      <c r="N178" s="109"/>
      <c r="O178" s="210">
        <f t="shared" si="4"/>
        <v>38991</v>
      </c>
      <c r="Q178" s="206">
        <f t="shared" si="5"/>
        <v>-4.0000000000000452E-4</v>
      </c>
    </row>
    <row r="179" spans="1:17">
      <c r="A179" s="106">
        <v>39001</v>
      </c>
      <c r="B179" t="s">
        <v>153</v>
      </c>
      <c r="C179" s="109">
        <v>5.8599999999999999E-2</v>
      </c>
      <c r="D179" s="109">
        <v>6.0400000000000002E-2</v>
      </c>
      <c r="E179" s="109">
        <v>6.3100000000000003E-2</v>
      </c>
      <c r="F179" s="109">
        <v>6.0699999999999997E-2</v>
      </c>
      <c r="G179" s="208"/>
      <c r="H179" s="109"/>
      <c r="I179" s="109"/>
      <c r="J179" s="109"/>
      <c r="K179" s="109">
        <v>0.06</v>
      </c>
      <c r="L179" s="109"/>
      <c r="M179" s="109"/>
      <c r="N179" s="109"/>
      <c r="O179" s="210">
        <f t="shared" si="4"/>
        <v>38991</v>
      </c>
      <c r="Q179" s="206">
        <f t="shared" si="5"/>
        <v>-4.0000000000000452E-4</v>
      </c>
    </row>
    <row r="180" spans="1:17">
      <c r="A180" s="106">
        <v>39003</v>
      </c>
      <c r="B180" t="s">
        <v>153</v>
      </c>
      <c r="C180" s="109">
        <v>5.8900000000000001E-2</v>
      </c>
      <c r="D180" s="109">
        <v>6.0600000000000001E-2</v>
      </c>
      <c r="E180" s="109">
        <v>6.3299999999999995E-2</v>
      </c>
      <c r="F180" s="109">
        <v>6.0900000000000003E-2</v>
      </c>
      <c r="G180" s="208"/>
      <c r="H180" s="109"/>
      <c r="I180" s="109"/>
      <c r="J180" s="109"/>
      <c r="K180" s="109">
        <v>6.0299999999999999E-2</v>
      </c>
      <c r="L180" s="109"/>
      <c r="M180" s="109"/>
      <c r="N180" s="109"/>
      <c r="O180" s="210">
        <f t="shared" si="4"/>
        <v>38991</v>
      </c>
      <c r="Q180" s="206">
        <f t="shared" si="5"/>
        <v>-3.0000000000000165E-4</v>
      </c>
    </row>
    <row r="181" spans="1:17">
      <c r="A181" s="106">
        <v>39007</v>
      </c>
      <c r="B181" t="s">
        <v>153</v>
      </c>
      <c r="C181" s="109">
        <v>5.8599999999999999E-2</v>
      </c>
      <c r="D181" s="109">
        <v>6.0400000000000002E-2</v>
      </c>
      <c r="E181" s="109">
        <v>6.3E-2</v>
      </c>
      <c r="F181" s="109">
        <v>6.0699999999999997E-2</v>
      </c>
      <c r="G181" s="208"/>
      <c r="H181" s="109"/>
      <c r="I181" s="109"/>
      <c r="J181" s="109"/>
      <c r="K181" s="109">
        <v>0.06</v>
      </c>
      <c r="L181" s="109"/>
      <c r="M181" s="109"/>
      <c r="N181" s="109"/>
      <c r="O181" s="210">
        <f t="shared" si="4"/>
        <v>38991</v>
      </c>
      <c r="Q181" s="206">
        <f t="shared" si="5"/>
        <v>-4.0000000000000452E-4</v>
      </c>
    </row>
    <row r="182" spans="1:17">
      <c r="A182" s="106">
        <v>39008</v>
      </c>
      <c r="B182" t="s">
        <v>153</v>
      </c>
      <c r="C182" s="109">
        <v>5.8400000000000001E-2</v>
      </c>
      <c r="D182" s="109">
        <v>6.0199999999999997E-2</v>
      </c>
      <c r="E182" s="109">
        <v>6.2799999999999995E-2</v>
      </c>
      <c r="F182" s="109">
        <v>6.0499999999999998E-2</v>
      </c>
      <c r="G182" s="208"/>
      <c r="H182" s="109"/>
      <c r="I182" s="109"/>
      <c r="J182" s="109"/>
      <c r="K182" s="109">
        <v>5.9800000000000006E-2</v>
      </c>
      <c r="L182" s="109"/>
      <c r="M182" s="109"/>
      <c r="N182" s="109"/>
      <c r="O182" s="210">
        <f t="shared" si="4"/>
        <v>38991</v>
      </c>
      <c r="Q182" s="206">
        <f t="shared" si="5"/>
        <v>-3.9999999999999064E-4</v>
      </c>
    </row>
    <row r="183" spans="1:17">
      <c r="A183" s="106">
        <v>39009</v>
      </c>
      <c r="B183" t="s">
        <v>153</v>
      </c>
      <c r="C183" s="109">
        <v>5.8599999999999999E-2</v>
      </c>
      <c r="D183" s="109">
        <v>6.0400000000000002E-2</v>
      </c>
      <c r="E183" s="109">
        <v>6.3E-2</v>
      </c>
      <c r="F183" s="109">
        <v>6.0699999999999997E-2</v>
      </c>
      <c r="G183" s="208"/>
      <c r="H183" s="109"/>
      <c r="I183" s="109"/>
      <c r="J183" s="109"/>
      <c r="K183" s="109">
        <v>0.06</v>
      </c>
      <c r="L183" s="109"/>
      <c r="M183" s="109"/>
      <c r="N183" s="109"/>
      <c r="O183" s="210">
        <f t="shared" si="4"/>
        <v>38991</v>
      </c>
      <c r="Q183" s="206">
        <f t="shared" si="5"/>
        <v>-4.0000000000000452E-4</v>
      </c>
    </row>
    <row r="184" spans="1:17">
      <c r="A184" s="106">
        <v>39013</v>
      </c>
      <c r="B184" t="s">
        <v>153</v>
      </c>
      <c r="C184" s="109">
        <v>5.8999999999999997E-2</v>
      </c>
      <c r="D184" s="109">
        <v>6.08E-2</v>
      </c>
      <c r="E184" s="109">
        <v>6.3399999999999998E-2</v>
      </c>
      <c r="F184" s="109">
        <v>6.1100000000000002E-2</v>
      </c>
      <c r="G184" s="208"/>
      <c r="H184" s="109"/>
      <c r="I184" s="109"/>
      <c r="J184" s="109"/>
      <c r="K184" s="109">
        <v>6.0400000000000002E-2</v>
      </c>
      <c r="L184" s="109"/>
      <c r="M184" s="109"/>
      <c r="N184" s="109"/>
      <c r="O184" s="210">
        <f t="shared" si="4"/>
        <v>38991</v>
      </c>
      <c r="Q184" s="206">
        <f t="shared" si="5"/>
        <v>-3.9999999999999758E-4</v>
      </c>
    </row>
    <row r="185" spans="1:17">
      <c r="A185" s="106">
        <v>39014</v>
      </c>
      <c r="B185" t="s">
        <v>153</v>
      </c>
      <c r="C185" s="109">
        <v>5.8900000000000001E-2</v>
      </c>
      <c r="D185" s="109">
        <v>6.0699999999999997E-2</v>
      </c>
      <c r="E185" s="109">
        <v>6.3299999999999995E-2</v>
      </c>
      <c r="F185" s="109">
        <v>6.0999999999999999E-2</v>
      </c>
      <c r="G185" s="208"/>
      <c r="H185" s="109"/>
      <c r="I185" s="109"/>
      <c r="J185" s="109"/>
      <c r="K185" s="109">
        <v>6.0299999999999999E-2</v>
      </c>
      <c r="L185" s="109"/>
      <c r="M185" s="109"/>
      <c r="N185" s="109"/>
      <c r="O185" s="210">
        <f t="shared" si="4"/>
        <v>38991</v>
      </c>
      <c r="Q185" s="206">
        <f t="shared" si="5"/>
        <v>-3.9999999999999758E-4</v>
      </c>
    </row>
    <row r="186" spans="1:17">
      <c r="A186" s="106">
        <v>39016</v>
      </c>
      <c r="B186" t="s">
        <v>153</v>
      </c>
      <c r="C186" s="109">
        <v>5.79E-2</v>
      </c>
      <c r="D186" s="109">
        <v>5.96E-2</v>
      </c>
      <c r="E186" s="109">
        <v>6.2199999999999998E-2</v>
      </c>
      <c r="F186" s="109">
        <v>5.9900000000000002E-2</v>
      </c>
      <c r="G186" s="208"/>
      <c r="H186" s="109"/>
      <c r="I186" s="109"/>
      <c r="J186" s="109"/>
      <c r="K186" s="109">
        <v>5.9200000000000003E-2</v>
      </c>
      <c r="L186" s="109"/>
      <c r="M186" s="109"/>
      <c r="N186" s="109"/>
      <c r="O186" s="210">
        <f t="shared" si="4"/>
        <v>38991</v>
      </c>
      <c r="Q186" s="206">
        <f t="shared" si="5"/>
        <v>-3.9999999999999758E-4</v>
      </c>
    </row>
    <row r="187" spans="1:17">
      <c r="A187" s="106">
        <v>39017</v>
      </c>
      <c r="B187" t="s">
        <v>153</v>
      </c>
      <c r="C187" s="109">
        <v>5.74E-2</v>
      </c>
      <c r="D187" s="109">
        <v>5.9200000000000003E-2</v>
      </c>
      <c r="E187" s="109">
        <v>6.1699999999999998E-2</v>
      </c>
      <c r="F187" s="109">
        <v>5.9400000000000001E-2</v>
      </c>
      <c r="G187" s="208"/>
      <c r="H187" s="109"/>
      <c r="I187" s="109"/>
      <c r="J187" s="109"/>
      <c r="K187" s="109">
        <v>5.8799999999999998E-2</v>
      </c>
      <c r="L187" s="109"/>
      <c r="M187" s="109"/>
      <c r="N187" s="109"/>
      <c r="O187" s="210">
        <f t="shared" si="4"/>
        <v>38991</v>
      </c>
      <c r="Q187" s="206">
        <f t="shared" si="5"/>
        <v>-4.0000000000000452E-4</v>
      </c>
    </row>
    <row r="188" spans="1:17">
      <c r="A188" s="106">
        <v>39020</v>
      </c>
      <c r="B188" t="s">
        <v>153</v>
      </c>
      <c r="C188" s="109">
        <v>5.7099999999999998E-2</v>
      </c>
      <c r="D188" s="109">
        <v>5.91E-2</v>
      </c>
      <c r="E188" s="109">
        <v>6.1600000000000002E-2</v>
      </c>
      <c r="F188" s="109">
        <v>5.9299999999999999E-2</v>
      </c>
      <c r="G188" s="208"/>
      <c r="H188" s="109"/>
      <c r="I188" s="109"/>
      <c r="J188" s="109"/>
      <c r="K188" s="109">
        <v>5.8700000000000002E-2</v>
      </c>
      <c r="L188" s="109"/>
      <c r="M188" s="109"/>
      <c r="N188" s="109"/>
      <c r="O188" s="210">
        <f t="shared" si="4"/>
        <v>38991</v>
      </c>
      <c r="Q188" s="206">
        <f t="shared" si="5"/>
        <v>-3.9999999999999758E-4</v>
      </c>
    </row>
    <row r="189" spans="1:17">
      <c r="A189" s="106">
        <v>39021</v>
      </c>
      <c r="B189" t="s">
        <v>153</v>
      </c>
      <c r="C189" s="109">
        <v>5.6399999999999999E-2</v>
      </c>
      <c r="D189" s="109">
        <v>5.8400000000000001E-2</v>
      </c>
      <c r="E189" s="109">
        <v>6.0900000000000003E-2</v>
      </c>
      <c r="F189" s="109">
        <v>5.8599999999999999E-2</v>
      </c>
      <c r="G189" s="208"/>
      <c r="H189" s="109"/>
      <c r="I189" s="109"/>
      <c r="J189" s="109"/>
      <c r="K189" s="109">
        <v>5.7999999999999996E-2</v>
      </c>
      <c r="L189" s="109"/>
      <c r="M189" s="109"/>
      <c r="N189" s="109"/>
      <c r="O189" s="210">
        <f t="shared" si="4"/>
        <v>38991</v>
      </c>
      <c r="Q189" s="206">
        <f t="shared" si="5"/>
        <v>-4.0000000000000452E-4</v>
      </c>
    </row>
    <row r="190" spans="1:17">
      <c r="A190" s="106">
        <v>39022</v>
      </c>
      <c r="B190" t="s">
        <v>153</v>
      </c>
      <c r="C190" s="109">
        <v>5.6000000000000001E-2</v>
      </c>
      <c r="D190" s="109">
        <v>5.8000000000000003E-2</v>
      </c>
      <c r="E190" s="109">
        <v>6.0499999999999998E-2</v>
      </c>
      <c r="F190" s="109">
        <v>5.8200000000000002E-2</v>
      </c>
      <c r="G190" s="208"/>
      <c r="H190" s="109"/>
      <c r="I190" s="109"/>
      <c r="J190" s="109"/>
      <c r="K190" s="109">
        <v>5.7599999999999998E-2</v>
      </c>
      <c r="L190" s="109"/>
      <c r="M190" s="109"/>
      <c r="N190" s="109"/>
      <c r="O190" s="210">
        <f t="shared" si="4"/>
        <v>39022</v>
      </c>
      <c r="Q190" s="206">
        <f t="shared" si="5"/>
        <v>-4.0000000000000452E-4</v>
      </c>
    </row>
    <row r="191" spans="1:17">
      <c r="A191" s="106">
        <v>39024</v>
      </c>
      <c r="B191" t="s">
        <v>153</v>
      </c>
      <c r="C191" s="109">
        <v>5.7299999999999997E-2</v>
      </c>
      <c r="D191" s="109">
        <v>5.9299999999999999E-2</v>
      </c>
      <c r="E191" s="109">
        <v>6.1600000000000002E-2</v>
      </c>
      <c r="F191" s="109">
        <v>5.9400000000000001E-2</v>
      </c>
      <c r="G191" s="208"/>
      <c r="H191" s="109"/>
      <c r="I191" s="109"/>
      <c r="J191" s="109"/>
      <c r="K191" s="109">
        <v>5.8899999999999994E-2</v>
      </c>
      <c r="L191" s="109"/>
      <c r="M191" s="109"/>
      <c r="N191" s="109"/>
      <c r="O191" s="210">
        <f t="shared" si="4"/>
        <v>39022</v>
      </c>
      <c r="Q191" s="206">
        <f t="shared" si="5"/>
        <v>-4.0000000000000452E-4</v>
      </c>
    </row>
    <row r="192" spans="1:17">
      <c r="A192" s="106">
        <v>39027</v>
      </c>
      <c r="B192" t="s">
        <v>153</v>
      </c>
      <c r="C192" s="109">
        <v>5.7200000000000001E-2</v>
      </c>
      <c r="D192" s="109">
        <v>5.91E-2</v>
      </c>
      <c r="E192" s="109">
        <v>6.1499999999999999E-2</v>
      </c>
      <c r="F192" s="109">
        <v>5.9299999999999999E-2</v>
      </c>
      <c r="G192" s="208"/>
      <c r="H192" s="109"/>
      <c r="I192" s="109"/>
      <c r="J192" s="109"/>
      <c r="K192" s="109">
        <v>5.8700000000000002E-2</v>
      </c>
      <c r="L192" s="109"/>
      <c r="M192" s="109"/>
      <c r="N192" s="109"/>
      <c r="O192" s="210">
        <f t="shared" si="4"/>
        <v>39022</v>
      </c>
      <c r="Q192" s="206">
        <f t="shared" si="5"/>
        <v>-3.9999999999999758E-4</v>
      </c>
    </row>
    <row r="193" spans="1:17">
      <c r="A193" s="106">
        <v>39028</v>
      </c>
      <c r="B193" t="s">
        <v>153</v>
      </c>
      <c r="C193" s="109">
        <v>5.6800000000000003E-2</v>
      </c>
      <c r="D193" s="109">
        <v>5.8700000000000002E-2</v>
      </c>
      <c r="E193" s="109">
        <v>6.0999999999999999E-2</v>
      </c>
      <c r="F193" s="109">
        <v>5.8799999999999998E-2</v>
      </c>
      <c r="G193" s="208"/>
      <c r="H193" s="109"/>
      <c r="I193" s="109"/>
      <c r="J193" s="109"/>
      <c r="K193" s="109">
        <v>5.8299999999999998E-2</v>
      </c>
      <c r="L193" s="109"/>
      <c r="M193" s="109"/>
      <c r="N193" s="109"/>
      <c r="O193" s="210">
        <f t="shared" si="4"/>
        <v>39022</v>
      </c>
      <c r="Q193" s="206">
        <f t="shared" si="5"/>
        <v>-4.0000000000000452E-4</v>
      </c>
    </row>
    <row r="194" spans="1:17">
      <c r="A194" s="106">
        <v>39030</v>
      </c>
      <c r="B194" t="s">
        <v>153</v>
      </c>
      <c r="C194" s="109">
        <v>5.6500000000000002E-2</v>
      </c>
      <c r="D194" s="109">
        <v>5.8500000000000003E-2</v>
      </c>
      <c r="E194" s="109">
        <v>6.08E-2</v>
      </c>
      <c r="F194" s="109">
        <v>5.8599999999999999E-2</v>
      </c>
      <c r="G194" s="208"/>
      <c r="H194" s="109"/>
      <c r="I194" s="109"/>
      <c r="J194" s="109"/>
      <c r="K194" s="109">
        <v>5.7999999999999996E-2</v>
      </c>
      <c r="L194" s="109"/>
      <c r="M194" s="109"/>
      <c r="N194" s="109"/>
      <c r="O194" s="210">
        <f t="shared" si="4"/>
        <v>39022</v>
      </c>
      <c r="Q194" s="206">
        <f t="shared" si="5"/>
        <v>-5.0000000000000738E-4</v>
      </c>
    </row>
    <row r="195" spans="1:17">
      <c r="A195" s="106">
        <v>39031</v>
      </c>
      <c r="B195" t="s">
        <v>153</v>
      </c>
      <c r="C195" s="109">
        <v>5.6099999999999997E-2</v>
      </c>
      <c r="D195" s="109">
        <v>5.8000000000000003E-2</v>
      </c>
      <c r="E195" s="109">
        <v>6.0400000000000002E-2</v>
      </c>
      <c r="F195" s="109">
        <v>5.8200000000000002E-2</v>
      </c>
      <c r="G195" s="208"/>
      <c r="H195" s="109"/>
      <c r="I195" s="109"/>
      <c r="J195" s="109"/>
      <c r="K195" s="109">
        <v>5.7500000000000002E-2</v>
      </c>
      <c r="L195" s="109"/>
      <c r="M195" s="109"/>
      <c r="N195" s="109"/>
      <c r="O195" s="210">
        <f t="shared" si="4"/>
        <v>39022</v>
      </c>
      <c r="Q195" s="206">
        <f t="shared" si="5"/>
        <v>-5.0000000000000044E-4</v>
      </c>
    </row>
    <row r="196" spans="1:17">
      <c r="A196" s="106">
        <v>39034</v>
      </c>
      <c r="B196" t="s">
        <v>153</v>
      </c>
      <c r="C196" s="109">
        <v>5.62E-2</v>
      </c>
      <c r="D196" s="109">
        <v>5.8099999999999999E-2</v>
      </c>
      <c r="E196" s="109">
        <v>6.0499999999999998E-2</v>
      </c>
      <c r="F196" s="109">
        <v>5.8299999999999998E-2</v>
      </c>
      <c r="G196" s="208"/>
      <c r="H196" s="109"/>
      <c r="I196" s="109"/>
      <c r="J196" s="109"/>
      <c r="K196" s="109">
        <v>5.7599999999999998E-2</v>
      </c>
      <c r="L196" s="109"/>
      <c r="M196" s="109"/>
      <c r="N196" s="109"/>
      <c r="O196" s="210">
        <f t="shared" si="4"/>
        <v>39022</v>
      </c>
      <c r="Q196" s="206">
        <f t="shared" si="5"/>
        <v>-5.0000000000000044E-4</v>
      </c>
    </row>
    <row r="197" spans="1:17">
      <c r="A197" s="106">
        <v>39036</v>
      </c>
      <c r="B197" t="s">
        <v>153</v>
      </c>
      <c r="C197" s="109">
        <v>5.6099999999999997E-2</v>
      </c>
      <c r="D197" s="109">
        <v>5.8099999999999999E-2</v>
      </c>
      <c r="E197" s="109">
        <v>6.0600000000000001E-2</v>
      </c>
      <c r="F197" s="109">
        <v>5.8299999999999998E-2</v>
      </c>
      <c r="G197" s="208"/>
      <c r="H197" s="109"/>
      <c r="I197" s="109"/>
      <c r="J197" s="109"/>
      <c r="K197" s="109">
        <v>5.7599999999999998E-2</v>
      </c>
      <c r="L197" s="109"/>
      <c r="M197" s="109"/>
      <c r="N197" s="109"/>
      <c r="O197" s="210">
        <f t="shared" ref="O197:O260" si="6">DATE(YEAR(A197),MONTH(A197),1)</f>
        <v>39022</v>
      </c>
      <c r="Q197" s="206">
        <f t="shared" ref="Q197:Q260" si="7">K197-D197</f>
        <v>-5.0000000000000044E-4</v>
      </c>
    </row>
    <row r="198" spans="1:17">
      <c r="A198" s="106">
        <v>39037</v>
      </c>
      <c r="B198" t="s">
        <v>153</v>
      </c>
      <c r="C198" s="109">
        <v>5.6599999999999998E-2</v>
      </c>
      <c r="D198" s="109">
        <v>5.8500000000000003E-2</v>
      </c>
      <c r="E198" s="109">
        <v>6.0900000000000003E-2</v>
      </c>
      <c r="F198" s="109">
        <v>5.8700000000000002E-2</v>
      </c>
      <c r="G198" s="208"/>
      <c r="H198" s="109"/>
      <c r="I198" s="109"/>
      <c r="J198" s="109"/>
      <c r="K198" s="109">
        <v>5.7999999999999996E-2</v>
      </c>
      <c r="L198" s="109"/>
      <c r="M198" s="109"/>
      <c r="N198" s="109"/>
      <c r="O198" s="210">
        <f t="shared" si="6"/>
        <v>39022</v>
      </c>
      <c r="Q198" s="206">
        <f t="shared" si="7"/>
        <v>-5.0000000000000738E-4</v>
      </c>
    </row>
    <row r="199" spans="1:17">
      <c r="A199" s="106">
        <v>39038</v>
      </c>
      <c r="B199" t="s">
        <v>153</v>
      </c>
      <c r="C199" s="109">
        <v>5.6099999999999997E-2</v>
      </c>
      <c r="D199" s="109">
        <v>5.8000000000000003E-2</v>
      </c>
      <c r="E199" s="109">
        <v>6.0499999999999998E-2</v>
      </c>
      <c r="F199" s="109">
        <v>5.8200000000000002E-2</v>
      </c>
      <c r="G199" s="208"/>
      <c r="H199" s="109"/>
      <c r="I199" s="109"/>
      <c r="J199" s="109"/>
      <c r="K199" s="109">
        <v>5.7500000000000002E-2</v>
      </c>
      <c r="L199" s="109"/>
      <c r="M199" s="109"/>
      <c r="N199" s="109"/>
      <c r="O199" s="210">
        <f t="shared" si="6"/>
        <v>39022</v>
      </c>
      <c r="Q199" s="206">
        <f t="shared" si="7"/>
        <v>-5.0000000000000044E-4</v>
      </c>
    </row>
    <row r="200" spans="1:17">
      <c r="A200" s="106">
        <v>39041</v>
      </c>
      <c r="B200" t="s">
        <v>153</v>
      </c>
      <c r="C200" s="109">
        <v>5.6000000000000001E-2</v>
      </c>
      <c r="D200" s="109">
        <v>5.79E-2</v>
      </c>
      <c r="E200" s="109">
        <v>6.0400000000000002E-2</v>
      </c>
      <c r="F200" s="109">
        <v>5.8099999999999999E-2</v>
      </c>
      <c r="G200" s="208"/>
      <c r="H200" s="109"/>
      <c r="I200" s="109"/>
      <c r="J200" s="109"/>
      <c r="K200" s="109">
        <v>5.74E-2</v>
      </c>
      <c r="L200" s="109"/>
      <c r="M200" s="109"/>
      <c r="N200" s="109"/>
      <c r="O200" s="210">
        <f t="shared" si="6"/>
        <v>39022</v>
      </c>
      <c r="Q200" s="206">
        <f t="shared" si="7"/>
        <v>-5.0000000000000044E-4</v>
      </c>
    </row>
    <row r="201" spans="1:17">
      <c r="A201" s="106">
        <v>39042</v>
      </c>
      <c r="B201" t="s">
        <v>153</v>
      </c>
      <c r="C201" s="109">
        <v>5.5899999999999998E-2</v>
      </c>
      <c r="D201" s="109">
        <v>5.7799999999999997E-2</v>
      </c>
      <c r="E201" s="109">
        <v>6.0199999999999997E-2</v>
      </c>
      <c r="F201" s="109">
        <v>5.8000000000000003E-2</v>
      </c>
      <c r="G201" s="208"/>
      <c r="H201" s="109"/>
      <c r="I201" s="109"/>
      <c r="J201" s="109"/>
      <c r="K201" s="109">
        <v>5.7500000000000002E-2</v>
      </c>
      <c r="L201" s="109"/>
      <c r="M201" s="109"/>
      <c r="N201" s="109"/>
      <c r="O201" s="210">
        <f t="shared" si="6"/>
        <v>39022</v>
      </c>
      <c r="Q201" s="206">
        <f t="shared" si="7"/>
        <v>-2.9999999999999472E-4</v>
      </c>
    </row>
    <row r="202" spans="1:17">
      <c r="A202" s="106">
        <v>39045</v>
      </c>
      <c r="B202" t="s">
        <v>153</v>
      </c>
      <c r="C202" s="109">
        <v>5.5599999999999997E-2</v>
      </c>
      <c r="D202" s="109">
        <v>5.7500000000000002E-2</v>
      </c>
      <c r="E202" s="109">
        <v>5.9900000000000002E-2</v>
      </c>
      <c r="F202" s="109">
        <v>5.7700000000000001E-2</v>
      </c>
      <c r="G202" s="208"/>
      <c r="H202" s="109"/>
      <c r="I202" s="109"/>
      <c r="J202" s="109"/>
      <c r="K202" s="109">
        <v>5.7200000000000001E-2</v>
      </c>
      <c r="L202" s="109"/>
      <c r="M202" s="109"/>
      <c r="N202" s="109"/>
      <c r="O202" s="210">
        <f t="shared" si="6"/>
        <v>39022</v>
      </c>
      <c r="Q202" s="206">
        <f t="shared" si="7"/>
        <v>-3.0000000000000165E-4</v>
      </c>
    </row>
    <row r="203" spans="1:17">
      <c r="A203" s="106">
        <v>39048</v>
      </c>
      <c r="B203" t="s">
        <v>153</v>
      </c>
      <c r="C203" s="109">
        <v>5.5500000000000001E-2</v>
      </c>
      <c r="D203" s="109">
        <v>5.74E-2</v>
      </c>
      <c r="E203" s="109">
        <v>5.9900000000000002E-2</v>
      </c>
      <c r="F203" s="109">
        <v>5.7599999999999998E-2</v>
      </c>
      <c r="G203" s="208"/>
      <c r="H203" s="109"/>
      <c r="I203" s="109"/>
      <c r="J203" s="109"/>
      <c r="K203" s="109">
        <v>5.7099999999999998E-2</v>
      </c>
      <c r="L203" s="109"/>
      <c r="M203" s="109"/>
      <c r="N203" s="109"/>
      <c r="O203" s="210">
        <f t="shared" si="6"/>
        <v>39022</v>
      </c>
      <c r="Q203" s="206">
        <f t="shared" si="7"/>
        <v>-3.0000000000000165E-4</v>
      </c>
    </row>
    <row r="204" spans="1:17">
      <c r="A204" s="106">
        <v>39049</v>
      </c>
      <c r="B204" t="s">
        <v>153</v>
      </c>
      <c r="C204" s="109">
        <v>5.5399999999999998E-2</v>
      </c>
      <c r="D204" s="109">
        <v>5.7200000000000001E-2</v>
      </c>
      <c r="E204" s="109">
        <v>5.9700000000000003E-2</v>
      </c>
      <c r="F204" s="109">
        <v>5.74E-2</v>
      </c>
      <c r="G204" s="208"/>
      <c r="H204" s="109"/>
      <c r="I204" s="109"/>
      <c r="J204" s="109"/>
      <c r="K204" s="109">
        <v>5.6899999999999992E-2</v>
      </c>
      <c r="L204" s="109"/>
      <c r="M204" s="109"/>
      <c r="N204" s="109"/>
      <c r="O204" s="210">
        <f t="shared" si="6"/>
        <v>39022</v>
      </c>
      <c r="Q204" s="206">
        <f t="shared" si="7"/>
        <v>-3.0000000000000859E-4</v>
      </c>
    </row>
    <row r="205" spans="1:17">
      <c r="A205" s="106">
        <v>39051</v>
      </c>
      <c r="B205" t="s">
        <v>153</v>
      </c>
      <c r="C205" s="109">
        <v>5.5E-2</v>
      </c>
      <c r="D205" s="109">
        <v>5.6800000000000003E-2</v>
      </c>
      <c r="E205" s="109">
        <v>5.9299999999999999E-2</v>
      </c>
      <c r="F205" s="109">
        <v>5.7000000000000002E-2</v>
      </c>
      <c r="G205" s="208"/>
      <c r="H205" s="109"/>
      <c r="I205" s="109"/>
      <c r="J205" s="109"/>
      <c r="K205" s="109">
        <v>5.6500000000000002E-2</v>
      </c>
      <c r="L205" s="109"/>
      <c r="M205" s="109"/>
      <c r="N205" s="109"/>
      <c r="O205" s="210">
        <f t="shared" si="6"/>
        <v>39022</v>
      </c>
      <c r="Q205" s="206">
        <f t="shared" si="7"/>
        <v>-3.0000000000000165E-4</v>
      </c>
    </row>
    <row r="206" spans="1:17">
      <c r="A206" s="106">
        <v>39055</v>
      </c>
      <c r="B206" t="s">
        <v>153</v>
      </c>
      <c r="C206" s="109">
        <v>5.4899999999999997E-2</v>
      </c>
      <c r="D206" s="109">
        <v>5.6800000000000003E-2</v>
      </c>
      <c r="E206" s="109">
        <v>5.9200000000000003E-2</v>
      </c>
      <c r="F206" s="109">
        <v>5.7000000000000002E-2</v>
      </c>
      <c r="G206" s="208"/>
      <c r="H206" s="109"/>
      <c r="I206" s="109"/>
      <c r="J206" s="109"/>
      <c r="K206" s="109">
        <v>5.6500000000000002E-2</v>
      </c>
      <c r="L206" s="109"/>
      <c r="M206" s="109"/>
      <c r="N206" s="109"/>
      <c r="O206" s="210">
        <f t="shared" si="6"/>
        <v>39052</v>
      </c>
      <c r="Q206" s="206">
        <f t="shared" si="7"/>
        <v>-3.0000000000000165E-4</v>
      </c>
    </row>
    <row r="207" spans="1:17">
      <c r="A207" s="106">
        <v>39056</v>
      </c>
      <c r="B207" t="s">
        <v>153</v>
      </c>
      <c r="C207" s="109">
        <v>5.5E-2</v>
      </c>
      <c r="D207" s="109">
        <v>5.7000000000000002E-2</v>
      </c>
      <c r="E207" s="109">
        <v>5.9400000000000001E-2</v>
      </c>
      <c r="F207" s="109">
        <v>5.7099999999999998E-2</v>
      </c>
      <c r="G207" s="208"/>
      <c r="H207" s="109"/>
      <c r="I207" s="109"/>
      <c r="J207" s="109"/>
      <c r="K207" s="109">
        <v>5.67E-2</v>
      </c>
      <c r="L207" s="109"/>
      <c r="M207" s="109"/>
      <c r="N207" s="109"/>
      <c r="O207" s="210">
        <f t="shared" si="6"/>
        <v>39052</v>
      </c>
      <c r="Q207" s="206">
        <f t="shared" si="7"/>
        <v>-3.0000000000000165E-4</v>
      </c>
    </row>
    <row r="208" spans="1:17">
      <c r="A208" s="106">
        <v>39058</v>
      </c>
      <c r="B208" t="s">
        <v>153</v>
      </c>
      <c r="C208" s="109">
        <v>5.5399999999999998E-2</v>
      </c>
      <c r="D208" s="109">
        <v>5.7299999999999997E-2</v>
      </c>
      <c r="E208" s="109">
        <v>5.9700000000000003E-2</v>
      </c>
      <c r="F208" s="109">
        <v>5.7500000000000002E-2</v>
      </c>
      <c r="G208" s="208"/>
      <c r="H208" s="109"/>
      <c r="I208" s="109"/>
      <c r="J208" s="109"/>
      <c r="K208" s="109">
        <v>5.7000000000000002E-2</v>
      </c>
      <c r="L208" s="109"/>
      <c r="M208" s="109"/>
      <c r="N208" s="109"/>
      <c r="O208" s="210">
        <f t="shared" si="6"/>
        <v>39052</v>
      </c>
      <c r="Q208" s="206">
        <f t="shared" si="7"/>
        <v>-2.9999999999999472E-4</v>
      </c>
    </row>
    <row r="209" spans="1:17">
      <c r="A209" s="106">
        <v>39059</v>
      </c>
      <c r="B209" t="s">
        <v>153</v>
      </c>
      <c r="C209" s="109">
        <v>5.6000000000000001E-2</v>
      </c>
      <c r="D209" s="109">
        <v>5.79E-2</v>
      </c>
      <c r="E209" s="109">
        <v>6.0299999999999999E-2</v>
      </c>
      <c r="F209" s="109">
        <v>5.8099999999999999E-2</v>
      </c>
      <c r="G209" s="208"/>
      <c r="H209" s="109"/>
      <c r="I209" s="109"/>
      <c r="J209" s="109"/>
      <c r="K209" s="109">
        <v>5.7599999999999998E-2</v>
      </c>
      <c r="L209" s="109"/>
      <c r="M209" s="109"/>
      <c r="N209" s="109"/>
      <c r="O209" s="210">
        <f t="shared" si="6"/>
        <v>39052</v>
      </c>
      <c r="Q209" s="206">
        <f t="shared" si="7"/>
        <v>-3.0000000000000165E-4</v>
      </c>
    </row>
    <row r="210" spans="1:17">
      <c r="A210" s="106">
        <v>39062</v>
      </c>
      <c r="B210" t="s">
        <v>153</v>
      </c>
      <c r="C210" s="109">
        <v>5.5599999999999997E-2</v>
      </c>
      <c r="D210" s="109">
        <v>5.7599999999999998E-2</v>
      </c>
      <c r="E210" s="109">
        <v>0.06</v>
      </c>
      <c r="F210" s="109">
        <v>5.7700000000000001E-2</v>
      </c>
      <c r="G210" s="208"/>
      <c r="H210" s="109"/>
      <c r="I210" s="109"/>
      <c r="J210" s="109"/>
      <c r="K210" s="109">
        <v>5.7300000000000004E-2</v>
      </c>
      <c r="L210" s="109"/>
      <c r="M210" s="109"/>
      <c r="N210" s="109"/>
      <c r="O210" s="210">
        <f t="shared" si="6"/>
        <v>39052</v>
      </c>
      <c r="Q210" s="206">
        <f t="shared" si="7"/>
        <v>-2.9999999999999472E-4</v>
      </c>
    </row>
    <row r="211" spans="1:17">
      <c r="A211" s="106">
        <v>39063</v>
      </c>
      <c r="B211" t="s">
        <v>153</v>
      </c>
      <c r="C211" s="109">
        <v>5.5399999999999998E-2</v>
      </c>
      <c r="D211" s="109">
        <v>5.74E-2</v>
      </c>
      <c r="E211" s="109">
        <v>5.9799999999999999E-2</v>
      </c>
      <c r="F211" s="109">
        <v>5.7500000000000002E-2</v>
      </c>
      <c r="G211" s="208"/>
      <c r="H211" s="109"/>
      <c r="I211" s="109"/>
      <c r="J211" s="109"/>
      <c r="K211" s="109">
        <v>5.7099999999999998E-2</v>
      </c>
      <c r="L211" s="109"/>
      <c r="M211" s="109"/>
      <c r="N211" s="109"/>
      <c r="O211" s="210">
        <f t="shared" si="6"/>
        <v>39052</v>
      </c>
      <c r="Q211" s="206">
        <f t="shared" si="7"/>
        <v>-3.0000000000000165E-4</v>
      </c>
    </row>
    <row r="212" spans="1:17">
      <c r="A212" s="106">
        <v>39065</v>
      </c>
      <c r="B212" t="s">
        <v>153</v>
      </c>
      <c r="C212" s="109">
        <v>5.6500000000000002E-2</v>
      </c>
      <c r="D212" s="109">
        <v>5.8500000000000003E-2</v>
      </c>
      <c r="E212" s="109">
        <v>6.0900000000000003E-2</v>
      </c>
      <c r="F212" s="109">
        <v>5.8599999999999999E-2</v>
      </c>
      <c r="G212" s="208"/>
      <c r="H212" s="109"/>
      <c r="I212" s="109"/>
      <c r="J212" s="109"/>
      <c r="K212" s="109">
        <v>5.8200000000000002E-2</v>
      </c>
      <c r="L212" s="109"/>
      <c r="M212" s="109"/>
      <c r="N212" s="109"/>
      <c r="O212" s="210">
        <f t="shared" si="6"/>
        <v>39052</v>
      </c>
      <c r="Q212" s="206">
        <f t="shared" si="7"/>
        <v>-3.0000000000000165E-4</v>
      </c>
    </row>
    <row r="213" spans="1:17">
      <c r="A213" s="106">
        <v>39066</v>
      </c>
      <c r="B213" t="s">
        <v>153</v>
      </c>
      <c r="C213" s="109">
        <v>5.6500000000000002E-2</v>
      </c>
      <c r="D213" s="109">
        <v>5.8500000000000003E-2</v>
      </c>
      <c r="E213" s="109">
        <v>6.0900000000000003E-2</v>
      </c>
      <c r="F213" s="109">
        <v>5.8599999999999999E-2</v>
      </c>
      <c r="G213" s="208"/>
      <c r="H213" s="109"/>
      <c r="I213" s="109"/>
      <c r="J213" s="109"/>
      <c r="K213" s="109">
        <v>5.8200000000000002E-2</v>
      </c>
      <c r="L213" s="109"/>
      <c r="M213" s="109"/>
      <c r="N213" s="109"/>
      <c r="O213" s="210">
        <f t="shared" si="6"/>
        <v>39052</v>
      </c>
      <c r="Q213" s="206">
        <f t="shared" si="7"/>
        <v>-3.0000000000000165E-4</v>
      </c>
    </row>
    <row r="214" spans="1:17">
      <c r="A214" s="106">
        <v>39069</v>
      </c>
      <c r="B214" t="s">
        <v>153</v>
      </c>
      <c r="C214" s="109">
        <v>5.6399999999999999E-2</v>
      </c>
      <c r="D214" s="109">
        <v>5.8400000000000001E-2</v>
      </c>
      <c r="E214" s="109">
        <v>6.0900000000000003E-2</v>
      </c>
      <c r="F214" s="109">
        <v>5.8599999999999999E-2</v>
      </c>
      <c r="G214" s="208"/>
      <c r="H214" s="109"/>
      <c r="I214" s="109"/>
      <c r="J214" s="109"/>
      <c r="K214" s="109">
        <v>5.8100000000000006E-2</v>
      </c>
      <c r="L214" s="109"/>
      <c r="M214" s="109"/>
      <c r="N214" s="109"/>
      <c r="O214" s="210">
        <f t="shared" si="6"/>
        <v>39052</v>
      </c>
      <c r="Q214" s="206">
        <f t="shared" si="7"/>
        <v>-2.9999999999999472E-4</v>
      </c>
    </row>
    <row r="215" spans="1:17">
      <c r="A215" s="106">
        <v>39070</v>
      </c>
      <c r="B215" t="s">
        <v>153</v>
      </c>
      <c r="C215" s="109">
        <v>5.6599999999999998E-2</v>
      </c>
      <c r="D215" s="109">
        <v>5.8599999999999999E-2</v>
      </c>
      <c r="E215" s="109">
        <v>6.0999999999999999E-2</v>
      </c>
      <c r="F215" s="109">
        <v>5.8700000000000002E-2</v>
      </c>
      <c r="G215" s="208"/>
      <c r="H215" s="109"/>
      <c r="I215" s="109"/>
      <c r="J215" s="109"/>
      <c r="K215" s="109">
        <v>5.8299999999999998E-2</v>
      </c>
      <c r="L215" s="109"/>
      <c r="M215" s="109"/>
      <c r="N215" s="109"/>
      <c r="O215" s="210">
        <f t="shared" si="6"/>
        <v>39052</v>
      </c>
      <c r="Q215" s="206">
        <f t="shared" si="7"/>
        <v>-3.0000000000000165E-4</v>
      </c>
    </row>
    <row r="216" spans="1:17">
      <c r="A216" s="106">
        <v>39071</v>
      </c>
      <c r="B216" t="s">
        <v>153</v>
      </c>
      <c r="C216" s="109">
        <v>5.6599999999999998E-2</v>
      </c>
      <c r="D216" s="109">
        <v>5.8599999999999999E-2</v>
      </c>
      <c r="E216" s="109">
        <v>6.0999999999999999E-2</v>
      </c>
      <c r="F216" s="109">
        <v>5.8700000000000002E-2</v>
      </c>
      <c r="G216" s="208"/>
      <c r="H216" s="109"/>
      <c r="I216" s="109"/>
      <c r="J216" s="109"/>
      <c r="K216" s="109">
        <v>5.8299999999999998E-2</v>
      </c>
      <c r="L216" s="109"/>
      <c r="M216" s="109"/>
      <c r="N216" s="109"/>
      <c r="O216" s="210">
        <f t="shared" si="6"/>
        <v>39052</v>
      </c>
      <c r="Q216" s="206">
        <f t="shared" si="7"/>
        <v>-3.0000000000000165E-4</v>
      </c>
    </row>
    <row r="217" spans="1:17">
      <c r="A217" s="106">
        <v>39072</v>
      </c>
      <c r="B217" t="s">
        <v>153</v>
      </c>
      <c r="C217" s="109">
        <v>5.62E-2</v>
      </c>
      <c r="D217" s="109">
        <v>5.8200000000000002E-2</v>
      </c>
      <c r="E217" s="109">
        <v>6.0600000000000001E-2</v>
      </c>
      <c r="F217" s="109">
        <v>5.8299999999999998E-2</v>
      </c>
      <c r="G217" s="208"/>
      <c r="H217" s="109"/>
      <c r="I217" s="109"/>
      <c r="J217" s="109"/>
      <c r="K217" s="109">
        <v>5.79E-2</v>
      </c>
      <c r="L217" s="109"/>
      <c r="M217" s="109"/>
      <c r="N217" s="109"/>
      <c r="O217" s="210">
        <f t="shared" si="6"/>
        <v>39052</v>
      </c>
      <c r="Q217" s="206">
        <f t="shared" si="7"/>
        <v>-3.0000000000000165E-4</v>
      </c>
    </row>
    <row r="218" spans="1:17">
      <c r="A218" s="106">
        <v>39077</v>
      </c>
      <c r="B218" t="s">
        <v>153</v>
      </c>
      <c r="C218" s="109">
        <v>5.67E-2</v>
      </c>
      <c r="D218" s="109">
        <v>5.8599999999999999E-2</v>
      </c>
      <c r="E218" s="109">
        <v>6.0999999999999999E-2</v>
      </c>
      <c r="F218" s="109">
        <v>5.8799999999999998E-2</v>
      </c>
      <c r="G218" s="208"/>
      <c r="H218" s="109"/>
      <c r="I218" s="109"/>
      <c r="J218" s="109"/>
      <c r="K218" s="109">
        <v>5.8299999999999998E-2</v>
      </c>
      <c r="L218" s="109"/>
      <c r="M218" s="109"/>
      <c r="N218" s="109"/>
      <c r="O218" s="210">
        <f t="shared" si="6"/>
        <v>39052</v>
      </c>
      <c r="Q218" s="206">
        <f t="shared" si="7"/>
        <v>-3.0000000000000165E-4</v>
      </c>
    </row>
    <row r="219" spans="1:17">
      <c r="A219" s="106">
        <v>39079</v>
      </c>
      <c r="B219" t="s">
        <v>153</v>
      </c>
      <c r="C219" s="109">
        <v>5.74E-2</v>
      </c>
      <c r="D219" s="109">
        <v>5.9400000000000001E-2</v>
      </c>
      <c r="E219" s="109">
        <v>6.1800000000000001E-2</v>
      </c>
      <c r="F219" s="109">
        <v>5.9499999999999997E-2</v>
      </c>
      <c r="G219" s="208"/>
      <c r="H219" s="109"/>
      <c r="I219" s="109"/>
      <c r="J219" s="109"/>
      <c r="K219" s="109">
        <v>5.91E-2</v>
      </c>
      <c r="L219" s="109"/>
      <c r="M219" s="109"/>
      <c r="N219" s="109"/>
      <c r="O219" s="210">
        <f t="shared" si="6"/>
        <v>39052</v>
      </c>
      <c r="Q219" s="206">
        <f t="shared" si="7"/>
        <v>-3.0000000000000165E-4</v>
      </c>
    </row>
    <row r="220" spans="1:17">
      <c r="A220" s="106">
        <v>39080</v>
      </c>
      <c r="B220" t="s">
        <v>153</v>
      </c>
      <c r="C220" s="109">
        <v>5.7500000000000002E-2</v>
      </c>
      <c r="D220" s="109">
        <v>5.9499999999999997E-2</v>
      </c>
      <c r="E220" s="109">
        <v>6.1800000000000001E-2</v>
      </c>
      <c r="F220" s="109">
        <v>5.96E-2</v>
      </c>
      <c r="G220" s="208"/>
      <c r="H220" s="109"/>
      <c r="I220" s="109"/>
      <c r="J220" s="109"/>
      <c r="K220" s="109">
        <v>5.9200000000000003E-2</v>
      </c>
      <c r="L220" s="109"/>
      <c r="M220" s="109"/>
      <c r="N220" s="109"/>
      <c r="O220" s="210">
        <f t="shared" si="6"/>
        <v>39052</v>
      </c>
      <c r="Q220" s="206">
        <f t="shared" si="7"/>
        <v>-2.9999999999999472E-4</v>
      </c>
    </row>
    <row r="221" spans="1:17">
      <c r="A221" s="106">
        <v>39084</v>
      </c>
      <c r="B221" t="s">
        <v>153</v>
      </c>
      <c r="C221" s="109">
        <v>5.7200000000000001E-2</v>
      </c>
      <c r="D221" s="109">
        <v>5.9200000000000003E-2</v>
      </c>
      <c r="E221" s="109">
        <v>6.1499999999999999E-2</v>
      </c>
      <c r="F221" s="109">
        <v>5.9299999999999999E-2</v>
      </c>
      <c r="G221" s="208"/>
      <c r="H221" s="109"/>
      <c r="I221" s="109"/>
      <c r="J221" s="109"/>
      <c r="K221" s="109">
        <v>5.8899999999999994E-2</v>
      </c>
      <c r="L221" s="109"/>
      <c r="M221" s="109"/>
      <c r="N221" s="109"/>
      <c r="O221" s="210">
        <f t="shared" si="6"/>
        <v>39083</v>
      </c>
      <c r="Q221" s="206">
        <f t="shared" si="7"/>
        <v>-3.0000000000000859E-4</v>
      </c>
    </row>
    <row r="222" spans="1:17">
      <c r="A222" s="106">
        <v>39085</v>
      </c>
      <c r="B222" t="s">
        <v>153</v>
      </c>
      <c r="C222" s="109">
        <v>5.7000000000000002E-2</v>
      </c>
      <c r="D222" s="109">
        <v>5.8799999999999998E-2</v>
      </c>
      <c r="E222" s="109">
        <v>6.0999999999999999E-2</v>
      </c>
      <c r="F222" s="109">
        <v>5.8900000000000001E-2</v>
      </c>
      <c r="G222" s="208"/>
      <c r="H222" s="109"/>
      <c r="I222" s="109"/>
      <c r="J222" s="109"/>
      <c r="K222" s="109">
        <v>5.8600000000000006E-2</v>
      </c>
      <c r="L222" s="109"/>
      <c r="M222" s="109"/>
      <c r="N222" s="109"/>
      <c r="O222" s="210">
        <f t="shared" si="6"/>
        <v>39083</v>
      </c>
      <c r="Q222" s="206">
        <f t="shared" si="7"/>
        <v>-1.9999999999999185E-4</v>
      </c>
    </row>
    <row r="223" spans="1:17">
      <c r="A223" s="106">
        <v>39086</v>
      </c>
      <c r="B223" t="s">
        <v>153</v>
      </c>
      <c r="C223" s="109">
        <v>5.6599999999999998E-2</v>
      </c>
      <c r="D223" s="109">
        <v>5.8400000000000001E-2</v>
      </c>
      <c r="E223" s="109">
        <v>6.0600000000000001E-2</v>
      </c>
      <c r="F223" s="109">
        <v>5.8500000000000003E-2</v>
      </c>
      <c r="G223" s="208"/>
      <c r="H223" s="109"/>
      <c r="I223" s="109"/>
      <c r="J223" s="109"/>
      <c r="K223" s="109">
        <v>5.8200000000000002E-2</v>
      </c>
      <c r="L223" s="109"/>
      <c r="M223" s="109"/>
      <c r="N223" s="109"/>
      <c r="O223" s="210">
        <f t="shared" si="6"/>
        <v>39083</v>
      </c>
      <c r="Q223" s="206">
        <f t="shared" si="7"/>
        <v>-1.9999999999999879E-4</v>
      </c>
    </row>
    <row r="224" spans="1:17">
      <c r="A224" s="106">
        <v>39087</v>
      </c>
      <c r="B224" t="s">
        <v>153</v>
      </c>
      <c r="C224" s="109">
        <v>5.67E-2</v>
      </c>
      <c r="D224" s="109">
        <v>5.8500000000000003E-2</v>
      </c>
      <c r="E224" s="109">
        <v>6.0699999999999997E-2</v>
      </c>
      <c r="F224" s="109">
        <v>5.8599999999999999E-2</v>
      </c>
      <c r="G224" s="208"/>
      <c r="H224" s="109"/>
      <c r="I224" s="109"/>
      <c r="J224" s="109"/>
      <c r="K224" s="109">
        <v>5.8299999999999998E-2</v>
      </c>
      <c r="L224" s="109"/>
      <c r="M224" s="109"/>
      <c r="N224" s="109"/>
      <c r="O224" s="210">
        <f t="shared" si="6"/>
        <v>39083</v>
      </c>
      <c r="Q224" s="206">
        <f t="shared" si="7"/>
        <v>-2.0000000000000573E-4</v>
      </c>
    </row>
    <row r="225" spans="1:17">
      <c r="A225" s="106">
        <v>39090</v>
      </c>
      <c r="B225" t="s">
        <v>153</v>
      </c>
      <c r="C225" s="109">
        <v>5.67E-2</v>
      </c>
      <c r="D225" s="109">
        <v>5.8500000000000003E-2</v>
      </c>
      <c r="E225" s="109">
        <v>6.0699999999999997E-2</v>
      </c>
      <c r="F225" s="109">
        <v>5.8599999999999999E-2</v>
      </c>
      <c r="G225" s="208"/>
      <c r="H225" s="109"/>
      <c r="I225" s="109"/>
      <c r="J225" s="109"/>
      <c r="K225" s="109">
        <v>5.8299999999999998E-2</v>
      </c>
      <c r="L225" s="109"/>
      <c r="M225" s="109"/>
      <c r="N225" s="109"/>
      <c r="O225" s="210">
        <f t="shared" si="6"/>
        <v>39083</v>
      </c>
      <c r="Q225" s="206">
        <f t="shared" si="7"/>
        <v>-2.0000000000000573E-4</v>
      </c>
    </row>
    <row r="226" spans="1:17">
      <c r="A226" s="106">
        <v>39091</v>
      </c>
      <c r="B226" t="s">
        <v>153</v>
      </c>
      <c r="C226" s="109">
        <v>5.67E-2</v>
      </c>
      <c r="D226" s="109">
        <v>5.8500000000000003E-2</v>
      </c>
      <c r="E226" s="109">
        <v>6.0699999999999997E-2</v>
      </c>
      <c r="F226" s="109">
        <v>5.8599999999999999E-2</v>
      </c>
      <c r="G226" s="208"/>
      <c r="H226" s="109"/>
      <c r="I226" s="109"/>
      <c r="J226" s="109"/>
      <c r="K226" s="109">
        <v>5.8299999999999998E-2</v>
      </c>
      <c r="L226" s="109"/>
      <c r="M226" s="109"/>
      <c r="N226" s="109"/>
      <c r="O226" s="210">
        <f t="shared" si="6"/>
        <v>39083</v>
      </c>
      <c r="Q226" s="206">
        <f t="shared" si="7"/>
        <v>-2.0000000000000573E-4</v>
      </c>
    </row>
    <row r="227" spans="1:17">
      <c r="A227" s="106">
        <v>39093</v>
      </c>
      <c r="B227" t="s">
        <v>153</v>
      </c>
      <c r="C227" s="109">
        <v>5.7500000000000002E-2</v>
      </c>
      <c r="D227" s="109">
        <v>5.9299999999999999E-2</v>
      </c>
      <c r="E227" s="109">
        <v>6.1400000000000003E-2</v>
      </c>
      <c r="F227" s="109">
        <v>5.9400000000000001E-2</v>
      </c>
      <c r="G227" s="208"/>
      <c r="H227" s="109"/>
      <c r="I227" s="109"/>
      <c r="J227" s="109"/>
      <c r="K227" s="109">
        <v>5.91E-2</v>
      </c>
      <c r="L227" s="109"/>
      <c r="M227" s="109"/>
      <c r="N227" s="109"/>
      <c r="O227" s="210">
        <f t="shared" si="6"/>
        <v>39083</v>
      </c>
      <c r="Q227" s="206">
        <f t="shared" si="7"/>
        <v>-1.9999999999999879E-4</v>
      </c>
    </row>
    <row r="228" spans="1:17">
      <c r="A228" s="106">
        <v>39094</v>
      </c>
      <c r="B228" t="s">
        <v>153</v>
      </c>
      <c r="C228" s="109">
        <v>5.79E-2</v>
      </c>
      <c r="D228" s="109">
        <v>5.9700000000000003E-2</v>
      </c>
      <c r="E228" s="109">
        <v>6.1699999999999998E-2</v>
      </c>
      <c r="F228" s="109">
        <v>5.9799999999999999E-2</v>
      </c>
      <c r="G228" s="208"/>
      <c r="H228" s="109"/>
      <c r="I228" s="109"/>
      <c r="J228" s="109"/>
      <c r="K228" s="109">
        <v>5.9500000000000004E-2</v>
      </c>
      <c r="L228" s="109"/>
      <c r="M228" s="109"/>
      <c r="N228" s="109"/>
      <c r="O228" s="210">
        <f t="shared" si="6"/>
        <v>39083</v>
      </c>
      <c r="Q228" s="206">
        <f t="shared" si="7"/>
        <v>-1.9999999999999879E-4</v>
      </c>
    </row>
    <row r="229" spans="1:17">
      <c r="A229" s="106">
        <v>39099</v>
      </c>
      <c r="B229" t="s">
        <v>153</v>
      </c>
      <c r="C229" s="109">
        <v>5.8099999999999999E-2</v>
      </c>
      <c r="D229" s="109">
        <v>5.9900000000000002E-2</v>
      </c>
      <c r="E229" s="109">
        <v>6.1899999999999997E-2</v>
      </c>
      <c r="F229" s="109">
        <v>0.06</v>
      </c>
      <c r="G229" s="208"/>
      <c r="H229" s="109"/>
      <c r="I229" s="109"/>
      <c r="J229" s="109"/>
      <c r="K229" s="109">
        <v>5.96E-2</v>
      </c>
      <c r="L229" s="109"/>
      <c r="M229" s="109"/>
      <c r="N229" s="109"/>
      <c r="O229" s="210">
        <f t="shared" si="6"/>
        <v>39083</v>
      </c>
      <c r="Q229" s="206">
        <f t="shared" si="7"/>
        <v>-3.0000000000000165E-4</v>
      </c>
    </row>
    <row r="230" spans="1:17">
      <c r="A230" s="106">
        <v>39100</v>
      </c>
      <c r="B230" t="s">
        <v>153</v>
      </c>
      <c r="C230" s="109">
        <v>5.7799999999999997E-2</v>
      </c>
      <c r="D230" s="109">
        <v>5.9499999999999997E-2</v>
      </c>
      <c r="E230" s="109">
        <v>6.1499999999999999E-2</v>
      </c>
      <c r="F230" s="109">
        <v>5.96E-2</v>
      </c>
      <c r="G230" s="208"/>
      <c r="H230" s="109"/>
      <c r="I230" s="109"/>
      <c r="J230" s="109"/>
      <c r="K230" s="109">
        <v>5.9299999999999999E-2</v>
      </c>
      <c r="L230" s="109"/>
      <c r="M230" s="109"/>
      <c r="N230" s="109"/>
      <c r="O230" s="210">
        <f t="shared" si="6"/>
        <v>39083</v>
      </c>
      <c r="Q230" s="206">
        <f t="shared" si="7"/>
        <v>-1.9999999999999879E-4</v>
      </c>
    </row>
    <row r="231" spans="1:17">
      <c r="A231" s="106">
        <v>39101</v>
      </c>
      <c r="B231" t="s">
        <v>153</v>
      </c>
      <c r="C231" s="109">
        <v>5.79E-2</v>
      </c>
      <c r="D231" s="109">
        <v>5.9700000000000003E-2</v>
      </c>
      <c r="E231" s="109">
        <v>6.1600000000000002E-2</v>
      </c>
      <c r="F231" s="109">
        <v>5.9700000000000003E-2</v>
      </c>
      <c r="G231" s="208"/>
      <c r="H231" s="109"/>
      <c r="I231" s="109"/>
      <c r="J231" s="109"/>
      <c r="K231" s="109">
        <v>5.9399999999999994E-2</v>
      </c>
      <c r="L231" s="109"/>
      <c r="M231" s="109"/>
      <c r="N231" s="109"/>
      <c r="O231" s="210">
        <f t="shared" si="6"/>
        <v>39083</v>
      </c>
      <c r="Q231" s="206">
        <f t="shared" si="7"/>
        <v>-3.0000000000000859E-4</v>
      </c>
    </row>
    <row r="232" spans="1:17">
      <c r="A232" s="106">
        <v>39104</v>
      </c>
      <c r="B232" t="s">
        <v>153</v>
      </c>
      <c r="C232" s="109">
        <v>5.7700000000000001E-2</v>
      </c>
      <c r="D232" s="109">
        <v>5.9499999999999997E-2</v>
      </c>
      <c r="E232" s="109">
        <v>6.1400000000000003E-2</v>
      </c>
      <c r="F232" s="109">
        <v>5.9499999999999997E-2</v>
      </c>
      <c r="G232" s="208"/>
      <c r="H232" s="109"/>
      <c r="I232" s="109"/>
      <c r="J232" s="109"/>
      <c r="K232" s="109">
        <v>5.9200000000000003E-2</v>
      </c>
      <c r="L232" s="109"/>
      <c r="M232" s="109"/>
      <c r="N232" s="109"/>
      <c r="O232" s="210">
        <f t="shared" si="6"/>
        <v>39083</v>
      </c>
      <c r="Q232" s="206">
        <f t="shared" si="7"/>
        <v>-2.9999999999999472E-4</v>
      </c>
    </row>
    <row r="233" spans="1:17">
      <c r="A233" s="106">
        <v>39105</v>
      </c>
      <c r="B233" t="s">
        <v>153</v>
      </c>
      <c r="C233" s="109">
        <v>5.8200000000000002E-2</v>
      </c>
      <c r="D233" s="109">
        <v>0.06</v>
      </c>
      <c r="E233" s="109">
        <v>6.1899999999999997E-2</v>
      </c>
      <c r="F233" s="109">
        <v>0.06</v>
      </c>
      <c r="G233" s="208"/>
      <c r="H233" s="109"/>
      <c r="I233" s="109"/>
      <c r="J233" s="109"/>
      <c r="K233" s="109">
        <v>5.9699999999999996E-2</v>
      </c>
      <c r="L233" s="109"/>
      <c r="M233" s="109"/>
      <c r="N233" s="109"/>
      <c r="O233" s="210">
        <f t="shared" si="6"/>
        <v>39083</v>
      </c>
      <c r="Q233" s="206">
        <f t="shared" si="7"/>
        <v>-3.0000000000000165E-4</v>
      </c>
    </row>
    <row r="234" spans="1:17">
      <c r="A234" s="106">
        <v>39106</v>
      </c>
      <c r="B234" t="s">
        <v>153</v>
      </c>
      <c r="C234" s="109">
        <v>5.8299999999999998E-2</v>
      </c>
      <c r="D234" s="109">
        <v>6.0100000000000001E-2</v>
      </c>
      <c r="E234" s="109">
        <v>6.2E-2</v>
      </c>
      <c r="F234" s="109">
        <v>6.0100000000000001E-2</v>
      </c>
      <c r="G234" s="208"/>
      <c r="H234" s="109"/>
      <c r="I234" s="109"/>
      <c r="J234" s="109"/>
      <c r="K234" s="109">
        <v>5.9800000000000006E-2</v>
      </c>
      <c r="L234" s="109"/>
      <c r="M234" s="109"/>
      <c r="N234" s="109"/>
      <c r="O234" s="210">
        <f t="shared" si="6"/>
        <v>39083</v>
      </c>
      <c r="Q234" s="206">
        <f t="shared" si="7"/>
        <v>-2.9999999999999472E-4</v>
      </c>
    </row>
    <row r="235" spans="1:17">
      <c r="A235" s="106">
        <v>39108</v>
      </c>
      <c r="B235" t="s">
        <v>153</v>
      </c>
      <c r="C235" s="109">
        <v>5.8900000000000001E-2</v>
      </c>
      <c r="D235" s="109">
        <v>6.0699999999999997E-2</v>
      </c>
      <c r="E235" s="109">
        <v>6.2600000000000003E-2</v>
      </c>
      <c r="F235" s="109">
        <v>6.0699999999999997E-2</v>
      </c>
      <c r="G235" s="208"/>
      <c r="H235" s="109"/>
      <c r="I235" s="109"/>
      <c r="J235" s="109"/>
      <c r="K235" s="109">
        <v>6.0499999999999998E-2</v>
      </c>
      <c r="L235" s="109"/>
      <c r="M235" s="109"/>
      <c r="N235" s="109"/>
      <c r="O235" s="210">
        <f t="shared" si="6"/>
        <v>39083</v>
      </c>
      <c r="Q235" s="206">
        <f t="shared" si="7"/>
        <v>-1.9999999999999879E-4</v>
      </c>
    </row>
    <row r="236" spans="1:17">
      <c r="A236" s="106">
        <v>39112</v>
      </c>
      <c r="B236" t="s">
        <v>153</v>
      </c>
      <c r="C236" s="109">
        <v>5.8900000000000001E-2</v>
      </c>
      <c r="D236" s="109">
        <v>6.0600000000000001E-2</v>
      </c>
      <c r="E236" s="109">
        <v>6.2600000000000003E-2</v>
      </c>
      <c r="F236" s="109">
        <v>6.0699999999999997E-2</v>
      </c>
      <c r="G236" s="208"/>
      <c r="H236" s="109"/>
      <c r="I236" s="109"/>
      <c r="J236" s="109"/>
      <c r="K236" s="109">
        <v>6.0400000000000002E-2</v>
      </c>
      <c r="L236" s="109"/>
      <c r="M236" s="109"/>
      <c r="N236" s="109"/>
      <c r="O236" s="210">
        <f t="shared" si="6"/>
        <v>39083</v>
      </c>
      <c r="Q236" s="206">
        <f t="shared" si="7"/>
        <v>-1.9999999999999879E-4</v>
      </c>
    </row>
    <row r="237" spans="1:17">
      <c r="A237" s="106">
        <v>39113</v>
      </c>
      <c r="B237" t="s">
        <v>153</v>
      </c>
      <c r="C237" s="109">
        <v>5.8299999999999998E-2</v>
      </c>
      <c r="D237" s="109">
        <v>6.0100000000000001E-2</v>
      </c>
      <c r="E237" s="109">
        <v>6.2199999999999998E-2</v>
      </c>
      <c r="F237" s="109">
        <v>6.0199999999999997E-2</v>
      </c>
      <c r="G237" s="208"/>
      <c r="H237" s="109"/>
      <c r="I237" s="109"/>
      <c r="J237" s="109"/>
      <c r="K237" s="109">
        <v>5.9900000000000002E-2</v>
      </c>
      <c r="L237" s="109"/>
      <c r="M237" s="109"/>
      <c r="N237" s="109"/>
      <c r="O237" s="210">
        <f t="shared" si="6"/>
        <v>39083</v>
      </c>
      <c r="Q237" s="206">
        <f t="shared" si="7"/>
        <v>-1.9999999999999879E-4</v>
      </c>
    </row>
    <row r="238" spans="1:17">
      <c r="A238" s="106">
        <v>39114</v>
      </c>
      <c r="B238" t="s">
        <v>153</v>
      </c>
      <c r="C238" s="109">
        <v>5.8400000000000001E-2</v>
      </c>
      <c r="D238" s="109">
        <v>6.0199999999999997E-2</v>
      </c>
      <c r="E238" s="109">
        <v>6.2300000000000001E-2</v>
      </c>
      <c r="F238" s="109">
        <v>6.0299999999999999E-2</v>
      </c>
      <c r="G238" s="208"/>
      <c r="H238" s="109"/>
      <c r="I238" s="109"/>
      <c r="J238" s="109"/>
      <c r="K238" s="109">
        <v>0.06</v>
      </c>
      <c r="L238" s="109"/>
      <c r="M238" s="109"/>
      <c r="N238" s="109"/>
      <c r="O238" s="210">
        <f t="shared" si="6"/>
        <v>39114</v>
      </c>
      <c r="Q238" s="206">
        <f t="shared" si="7"/>
        <v>-1.9999999999999879E-4</v>
      </c>
    </row>
    <row r="239" spans="1:17">
      <c r="A239" s="106">
        <v>39115</v>
      </c>
      <c r="B239" t="s">
        <v>153</v>
      </c>
      <c r="C239" s="109">
        <v>5.8299999999999998E-2</v>
      </c>
      <c r="D239" s="109">
        <v>6.0100000000000001E-2</v>
      </c>
      <c r="E239" s="109">
        <v>6.2199999999999998E-2</v>
      </c>
      <c r="F239" s="109">
        <v>6.0199999999999997E-2</v>
      </c>
      <c r="G239" s="208"/>
      <c r="H239" s="109"/>
      <c r="I239" s="109"/>
      <c r="J239" s="109"/>
      <c r="K239" s="109">
        <v>5.9900000000000002E-2</v>
      </c>
      <c r="L239" s="109"/>
      <c r="M239" s="109"/>
      <c r="N239" s="109"/>
      <c r="O239" s="210">
        <f t="shared" si="6"/>
        <v>39114</v>
      </c>
      <c r="Q239" s="206">
        <f t="shared" si="7"/>
        <v>-1.9999999999999879E-4</v>
      </c>
    </row>
    <row r="240" spans="1:17">
      <c r="A240" s="106">
        <v>39119</v>
      </c>
      <c r="B240" t="s">
        <v>153</v>
      </c>
      <c r="C240" s="109">
        <v>5.7700000000000001E-2</v>
      </c>
      <c r="D240" s="109">
        <v>5.9400000000000001E-2</v>
      </c>
      <c r="E240" s="109">
        <v>6.1499999999999999E-2</v>
      </c>
      <c r="F240" s="109">
        <v>5.9499999999999997E-2</v>
      </c>
      <c r="G240" s="208"/>
      <c r="H240" s="109"/>
      <c r="I240" s="109"/>
      <c r="J240" s="109"/>
      <c r="K240" s="109">
        <v>5.9299999999999999E-2</v>
      </c>
      <c r="L240" s="109"/>
      <c r="M240" s="109"/>
      <c r="N240" s="109"/>
      <c r="O240" s="210">
        <f t="shared" si="6"/>
        <v>39114</v>
      </c>
      <c r="Q240" s="206">
        <f t="shared" si="7"/>
        <v>-1.0000000000000286E-4</v>
      </c>
    </row>
    <row r="241" spans="1:17">
      <c r="A241" s="106">
        <v>39120</v>
      </c>
      <c r="B241" t="s">
        <v>153</v>
      </c>
      <c r="C241" s="109">
        <v>5.7599999999999998E-2</v>
      </c>
      <c r="D241" s="109">
        <v>5.9200000000000003E-2</v>
      </c>
      <c r="E241" s="109">
        <v>6.1199999999999997E-2</v>
      </c>
      <c r="F241" s="109">
        <v>5.9299999999999999E-2</v>
      </c>
      <c r="G241" s="208"/>
      <c r="H241" s="109"/>
      <c r="I241" s="109"/>
      <c r="J241" s="109"/>
      <c r="K241" s="109">
        <v>5.91E-2</v>
      </c>
      <c r="L241" s="109"/>
      <c r="M241" s="109"/>
      <c r="N241" s="109"/>
      <c r="O241" s="210">
        <f t="shared" si="6"/>
        <v>39114</v>
      </c>
      <c r="Q241" s="206">
        <f t="shared" si="7"/>
        <v>-1.0000000000000286E-4</v>
      </c>
    </row>
    <row r="242" spans="1:17">
      <c r="A242" s="106">
        <v>39121</v>
      </c>
      <c r="B242" t="s">
        <v>153</v>
      </c>
      <c r="C242" s="109">
        <v>5.74E-2</v>
      </c>
      <c r="D242" s="109">
        <v>5.91E-2</v>
      </c>
      <c r="E242" s="109">
        <v>6.1100000000000002E-2</v>
      </c>
      <c r="F242" s="109">
        <v>5.9200000000000003E-2</v>
      </c>
      <c r="G242" s="208"/>
      <c r="H242" s="109"/>
      <c r="I242" s="109"/>
      <c r="J242" s="109"/>
      <c r="K242" s="109">
        <v>5.8899999999999994E-2</v>
      </c>
      <c r="L242" s="109"/>
      <c r="M242" s="109"/>
      <c r="N242" s="109"/>
      <c r="O242" s="210">
        <f t="shared" si="6"/>
        <v>39114</v>
      </c>
      <c r="Q242" s="206">
        <f t="shared" si="7"/>
        <v>-2.0000000000000573E-4</v>
      </c>
    </row>
    <row r="243" spans="1:17">
      <c r="A243" s="106">
        <v>39122</v>
      </c>
      <c r="B243" t="s">
        <v>153</v>
      </c>
      <c r="C243" s="109">
        <v>5.8000000000000003E-2</v>
      </c>
      <c r="D243" s="109">
        <v>5.96E-2</v>
      </c>
      <c r="E243" s="109">
        <v>6.1600000000000002E-2</v>
      </c>
      <c r="F243" s="109">
        <v>5.9700000000000003E-2</v>
      </c>
      <c r="G243" s="208"/>
      <c r="H243" s="109"/>
      <c r="I243" s="109"/>
      <c r="J243" s="109"/>
      <c r="K243" s="109">
        <v>5.9399999999999994E-2</v>
      </c>
      <c r="L243" s="109"/>
      <c r="M243" s="109"/>
      <c r="N243" s="109"/>
      <c r="O243" s="210">
        <f t="shared" si="6"/>
        <v>39114</v>
      </c>
      <c r="Q243" s="206">
        <f t="shared" si="7"/>
        <v>-2.0000000000000573E-4</v>
      </c>
    </row>
    <row r="244" spans="1:17">
      <c r="A244" s="106">
        <v>39125</v>
      </c>
      <c r="B244" t="s">
        <v>153</v>
      </c>
      <c r="C244" s="109">
        <v>5.8099999999999999E-2</v>
      </c>
      <c r="D244" s="109">
        <v>5.9700000000000003E-2</v>
      </c>
      <c r="E244" s="109">
        <v>6.1699999999999998E-2</v>
      </c>
      <c r="F244" s="109">
        <v>5.9799999999999999E-2</v>
      </c>
      <c r="G244" s="208"/>
      <c r="H244" s="109"/>
      <c r="I244" s="109"/>
      <c r="J244" s="109"/>
      <c r="K244" s="109">
        <v>5.96E-2</v>
      </c>
      <c r="L244" s="109"/>
      <c r="M244" s="109"/>
      <c r="N244" s="109"/>
      <c r="O244" s="210">
        <f t="shared" si="6"/>
        <v>39114</v>
      </c>
      <c r="Q244" s="206">
        <f t="shared" si="7"/>
        <v>-1.0000000000000286E-4</v>
      </c>
    </row>
    <row r="245" spans="1:17">
      <c r="A245" s="106">
        <v>39126</v>
      </c>
      <c r="B245" t="s">
        <v>153</v>
      </c>
      <c r="C245" s="109">
        <v>5.8299999999999998E-2</v>
      </c>
      <c r="D245" s="109">
        <v>5.9900000000000002E-2</v>
      </c>
      <c r="E245" s="109">
        <v>6.1899999999999997E-2</v>
      </c>
      <c r="F245" s="109">
        <v>0.06</v>
      </c>
      <c r="G245" s="208"/>
      <c r="H245" s="109"/>
      <c r="I245" s="109"/>
      <c r="J245" s="109"/>
      <c r="K245" s="109">
        <v>5.9699999999999996E-2</v>
      </c>
      <c r="L245" s="109"/>
      <c r="M245" s="109"/>
      <c r="N245" s="109"/>
      <c r="O245" s="210">
        <f t="shared" si="6"/>
        <v>39114</v>
      </c>
      <c r="Q245" s="206">
        <f t="shared" si="7"/>
        <v>-2.0000000000000573E-4</v>
      </c>
    </row>
    <row r="246" spans="1:17">
      <c r="A246" s="106">
        <v>39127</v>
      </c>
      <c r="B246" t="s">
        <v>153</v>
      </c>
      <c r="C246" s="109">
        <v>5.7500000000000002E-2</v>
      </c>
      <c r="D246" s="109">
        <v>5.91E-2</v>
      </c>
      <c r="E246" s="109">
        <v>6.1100000000000002E-2</v>
      </c>
      <c r="F246" s="109">
        <v>5.9200000000000003E-2</v>
      </c>
      <c r="G246" s="208"/>
      <c r="H246" s="109"/>
      <c r="I246" s="109"/>
      <c r="J246" s="109"/>
      <c r="K246" s="109">
        <v>5.9000000000000004E-2</v>
      </c>
      <c r="L246" s="109"/>
      <c r="M246" s="109"/>
      <c r="N246" s="109"/>
      <c r="O246" s="210">
        <f t="shared" si="6"/>
        <v>39114</v>
      </c>
      <c r="Q246" s="206">
        <f t="shared" si="7"/>
        <v>-9.9999999999995925E-5</v>
      </c>
    </row>
    <row r="247" spans="1:17">
      <c r="A247" s="106">
        <v>39128</v>
      </c>
      <c r="B247" t="s">
        <v>153</v>
      </c>
      <c r="C247" s="109">
        <v>5.7299999999999997E-2</v>
      </c>
      <c r="D247" s="109">
        <v>5.8900000000000001E-2</v>
      </c>
      <c r="E247" s="109">
        <v>6.08E-2</v>
      </c>
      <c r="F247" s="109">
        <v>5.8999999999999997E-2</v>
      </c>
      <c r="G247" s="208"/>
      <c r="H247" s="109"/>
      <c r="I247" s="109"/>
      <c r="J247" s="109"/>
      <c r="K247" s="109">
        <v>5.8700000000000002E-2</v>
      </c>
      <c r="L247" s="109"/>
      <c r="M247" s="109"/>
      <c r="N247" s="109"/>
      <c r="O247" s="210">
        <f t="shared" si="6"/>
        <v>39114</v>
      </c>
      <c r="Q247" s="206">
        <f t="shared" si="7"/>
        <v>-1.9999999999999879E-4</v>
      </c>
    </row>
    <row r="248" spans="1:17">
      <c r="A248" s="106">
        <v>39129</v>
      </c>
      <c r="B248" t="s">
        <v>153</v>
      </c>
      <c r="C248" s="109">
        <v>5.6899999999999999E-2</v>
      </c>
      <c r="D248" s="109">
        <v>5.8700000000000002E-2</v>
      </c>
      <c r="E248" s="109">
        <v>5.8799999999999998E-2</v>
      </c>
      <c r="F248" s="109">
        <v>5.8799999999999998E-2</v>
      </c>
      <c r="G248" s="208"/>
      <c r="H248" s="109"/>
      <c r="I248" s="109"/>
      <c r="J248" s="109"/>
      <c r="K248" s="109">
        <v>5.8499999999999996E-2</v>
      </c>
      <c r="L248" s="109"/>
      <c r="M248" s="109"/>
      <c r="N248" s="109"/>
      <c r="O248" s="210">
        <f t="shared" si="6"/>
        <v>39114</v>
      </c>
      <c r="Q248" s="206">
        <f t="shared" si="7"/>
        <v>-2.0000000000000573E-4</v>
      </c>
    </row>
    <row r="249" spans="1:17">
      <c r="A249" s="106">
        <v>39133</v>
      </c>
      <c r="B249" t="s">
        <v>153</v>
      </c>
      <c r="C249" s="109">
        <v>5.6800000000000003E-2</v>
      </c>
      <c r="D249" s="109">
        <v>5.8599999999999999E-2</v>
      </c>
      <c r="E249" s="109">
        <v>6.0499999999999998E-2</v>
      </c>
      <c r="F249" s="109">
        <v>5.8599999999999999E-2</v>
      </c>
      <c r="G249" s="208"/>
      <c r="H249" s="109"/>
      <c r="I249" s="109"/>
      <c r="J249" s="109"/>
      <c r="K249" s="109">
        <v>5.8400000000000001E-2</v>
      </c>
      <c r="L249" s="109"/>
      <c r="M249" s="109"/>
      <c r="N249" s="109"/>
      <c r="O249" s="210">
        <f t="shared" si="6"/>
        <v>39114</v>
      </c>
      <c r="Q249" s="206">
        <f t="shared" si="7"/>
        <v>-1.9999999999999879E-4</v>
      </c>
    </row>
    <row r="250" spans="1:17">
      <c r="A250" s="106">
        <v>39134</v>
      </c>
      <c r="B250" t="s">
        <v>153</v>
      </c>
      <c r="C250" s="109">
        <v>5.6899999999999999E-2</v>
      </c>
      <c r="D250" s="109">
        <v>5.8700000000000002E-2</v>
      </c>
      <c r="E250" s="109">
        <v>6.0600000000000001E-2</v>
      </c>
      <c r="F250" s="109">
        <v>5.8700000000000002E-2</v>
      </c>
      <c r="G250" s="208"/>
      <c r="H250" s="109"/>
      <c r="I250" s="109"/>
      <c r="J250" s="109"/>
      <c r="K250" s="109">
        <v>5.8499999999999996E-2</v>
      </c>
      <c r="L250" s="109"/>
      <c r="M250" s="109"/>
      <c r="N250" s="109"/>
      <c r="O250" s="210">
        <f t="shared" si="6"/>
        <v>39114</v>
      </c>
      <c r="Q250" s="206">
        <f t="shared" si="7"/>
        <v>-2.0000000000000573E-4</v>
      </c>
    </row>
    <row r="251" spans="1:17">
      <c r="A251" s="106">
        <v>39135</v>
      </c>
      <c r="B251" t="s">
        <v>153</v>
      </c>
      <c r="C251" s="109">
        <v>5.7299999999999997E-2</v>
      </c>
      <c r="D251" s="109">
        <v>5.8999999999999997E-2</v>
      </c>
      <c r="E251" s="109">
        <v>6.0900000000000003E-2</v>
      </c>
      <c r="F251" s="109">
        <v>5.91E-2</v>
      </c>
      <c r="G251" s="208"/>
      <c r="H251" s="109"/>
      <c r="I251" s="109"/>
      <c r="J251" s="109"/>
      <c r="K251" s="109">
        <v>5.8799999999999998E-2</v>
      </c>
      <c r="L251" s="109"/>
      <c r="M251" s="109"/>
      <c r="N251" s="109"/>
      <c r="O251" s="210">
        <f t="shared" si="6"/>
        <v>39114</v>
      </c>
      <c r="Q251" s="206">
        <f t="shared" si="7"/>
        <v>-1.9999999999999879E-4</v>
      </c>
    </row>
    <row r="252" spans="1:17">
      <c r="A252" s="106">
        <v>39139</v>
      </c>
      <c r="B252" t="s">
        <v>153</v>
      </c>
      <c r="C252" s="109">
        <v>5.6300000000000003E-2</v>
      </c>
      <c r="D252" s="109">
        <v>5.8000000000000003E-2</v>
      </c>
      <c r="E252" s="109">
        <v>0.06</v>
      </c>
      <c r="F252" s="109">
        <v>5.8099999999999999E-2</v>
      </c>
      <c r="G252" s="208"/>
      <c r="H252" s="109"/>
      <c r="I252" s="109"/>
      <c r="J252" s="109"/>
      <c r="K252" s="109">
        <v>5.7800000000000004E-2</v>
      </c>
      <c r="L252" s="109"/>
      <c r="M252" s="109"/>
      <c r="N252" s="109"/>
      <c r="O252" s="210">
        <f t="shared" si="6"/>
        <v>39114</v>
      </c>
      <c r="Q252" s="206">
        <f t="shared" si="7"/>
        <v>-1.9999999999999879E-4</v>
      </c>
    </row>
    <row r="253" spans="1:17">
      <c r="A253" s="106">
        <v>39140</v>
      </c>
      <c r="B253" t="s">
        <v>153</v>
      </c>
      <c r="C253" s="109">
        <v>5.5399999999999998E-2</v>
      </c>
      <c r="D253" s="109">
        <v>5.7000000000000002E-2</v>
      </c>
      <c r="E253" s="109">
        <v>5.91E-2</v>
      </c>
      <c r="F253" s="109">
        <v>5.7200000000000001E-2</v>
      </c>
      <c r="G253" s="208"/>
      <c r="H253" s="109"/>
      <c r="I253" s="109"/>
      <c r="J253" s="109"/>
      <c r="K253" s="109">
        <v>5.6899999999999992E-2</v>
      </c>
      <c r="L253" s="109"/>
      <c r="M253" s="109"/>
      <c r="N253" s="109"/>
      <c r="O253" s="210">
        <f t="shared" si="6"/>
        <v>39114</v>
      </c>
      <c r="Q253" s="206">
        <f t="shared" si="7"/>
        <v>-1.000000000000098E-4</v>
      </c>
    </row>
    <row r="254" spans="1:17">
      <c r="A254" s="106">
        <v>39141</v>
      </c>
      <c r="B254" t="s">
        <v>153</v>
      </c>
      <c r="C254" s="109">
        <v>5.6099999999999997E-2</v>
      </c>
      <c r="D254" s="109">
        <v>5.7799999999999997E-2</v>
      </c>
      <c r="E254" s="109">
        <v>6.0100000000000001E-2</v>
      </c>
      <c r="F254" s="109">
        <v>5.8000000000000003E-2</v>
      </c>
      <c r="G254" s="208"/>
      <c r="H254" s="109"/>
      <c r="I254" s="109"/>
      <c r="J254" s="109"/>
      <c r="K254" s="109">
        <v>5.7599999999999998E-2</v>
      </c>
      <c r="L254" s="109"/>
      <c r="M254" s="109"/>
      <c r="N254" s="109"/>
      <c r="O254" s="210">
        <f t="shared" si="6"/>
        <v>39114</v>
      </c>
      <c r="Q254" s="206">
        <f t="shared" si="7"/>
        <v>-1.9999999999999879E-4</v>
      </c>
    </row>
    <row r="255" spans="1:17">
      <c r="A255" s="106">
        <v>39142</v>
      </c>
      <c r="B255" t="s">
        <v>153</v>
      </c>
      <c r="C255" s="109">
        <v>5.62E-2</v>
      </c>
      <c r="D255" s="109">
        <v>5.8000000000000003E-2</v>
      </c>
      <c r="E255" s="109">
        <v>6.0199999999999997E-2</v>
      </c>
      <c r="F255" s="109">
        <v>5.8099999999999999E-2</v>
      </c>
      <c r="G255" s="208"/>
      <c r="H255" s="109"/>
      <c r="I255" s="109"/>
      <c r="J255" s="109"/>
      <c r="K255" s="109">
        <v>5.7699999999999994E-2</v>
      </c>
      <c r="L255" s="109"/>
      <c r="M255" s="109"/>
      <c r="N255" s="109"/>
      <c r="O255" s="210">
        <f t="shared" si="6"/>
        <v>39142</v>
      </c>
      <c r="Q255" s="206">
        <f t="shared" si="7"/>
        <v>-3.0000000000000859E-4</v>
      </c>
    </row>
    <row r="256" spans="1:17">
      <c r="A256" s="106">
        <v>39143</v>
      </c>
      <c r="B256" t="s">
        <v>153</v>
      </c>
      <c r="C256" s="109">
        <v>5.5899999999999998E-2</v>
      </c>
      <c r="D256" s="109">
        <v>5.7700000000000001E-2</v>
      </c>
      <c r="E256" s="109">
        <v>0.06</v>
      </c>
      <c r="F256" s="109">
        <v>5.79E-2</v>
      </c>
      <c r="G256" s="208"/>
      <c r="H256" s="109"/>
      <c r="I256" s="109"/>
      <c r="J256" s="109"/>
      <c r="K256" s="109">
        <v>5.74E-2</v>
      </c>
      <c r="L256" s="109"/>
      <c r="M256" s="109"/>
      <c r="N256" s="109"/>
      <c r="O256" s="210">
        <f t="shared" si="6"/>
        <v>39142</v>
      </c>
      <c r="Q256" s="206">
        <f t="shared" si="7"/>
        <v>-3.0000000000000165E-4</v>
      </c>
    </row>
    <row r="257" spans="1:17">
      <c r="A257" s="106">
        <v>39146</v>
      </c>
      <c r="B257" t="s">
        <v>153</v>
      </c>
      <c r="C257" s="109">
        <v>5.6000000000000001E-2</v>
      </c>
      <c r="D257" s="109">
        <v>5.79E-2</v>
      </c>
      <c r="E257" s="109">
        <v>6.0199999999999997E-2</v>
      </c>
      <c r="F257" s="109">
        <v>5.8000000000000003E-2</v>
      </c>
      <c r="G257" s="208"/>
      <c r="H257" s="109"/>
      <c r="I257" s="109"/>
      <c r="J257" s="109"/>
      <c r="K257" s="109">
        <v>5.7699999999999994E-2</v>
      </c>
      <c r="L257" s="109"/>
      <c r="M257" s="109"/>
      <c r="N257" s="109"/>
      <c r="O257" s="210">
        <f t="shared" si="6"/>
        <v>39142</v>
      </c>
      <c r="Q257" s="206">
        <f t="shared" si="7"/>
        <v>-2.0000000000000573E-4</v>
      </c>
    </row>
    <row r="258" spans="1:17">
      <c r="A258" s="106">
        <v>39148</v>
      </c>
      <c r="B258" t="s">
        <v>153</v>
      </c>
      <c r="C258" s="109">
        <v>5.5899999999999998E-2</v>
      </c>
      <c r="D258" s="109">
        <v>5.7700000000000001E-2</v>
      </c>
      <c r="E258" s="109">
        <v>0.06</v>
      </c>
      <c r="F258" s="109">
        <v>5.79E-2</v>
      </c>
      <c r="G258" s="208"/>
      <c r="H258" s="109"/>
      <c r="I258" s="109"/>
      <c r="J258" s="109"/>
      <c r="K258" s="109">
        <v>5.7500000000000002E-2</v>
      </c>
      <c r="L258" s="109"/>
      <c r="M258" s="109"/>
      <c r="N258" s="109"/>
      <c r="O258" s="210">
        <f t="shared" si="6"/>
        <v>39142</v>
      </c>
      <c r="Q258" s="206">
        <f t="shared" si="7"/>
        <v>-1.9999999999999879E-4</v>
      </c>
    </row>
    <row r="259" spans="1:17">
      <c r="A259" s="106">
        <v>39149</v>
      </c>
      <c r="B259" t="s">
        <v>153</v>
      </c>
      <c r="C259" s="109">
        <v>5.5899999999999998E-2</v>
      </c>
      <c r="D259" s="109">
        <v>5.7799999999999997E-2</v>
      </c>
      <c r="E259" s="109">
        <v>6.0199999999999997E-2</v>
      </c>
      <c r="F259" s="109">
        <v>5.8000000000000003E-2</v>
      </c>
      <c r="G259" s="208"/>
      <c r="H259" s="109"/>
      <c r="I259" s="109"/>
      <c r="J259" s="109"/>
      <c r="K259" s="109">
        <v>5.7599999999999998E-2</v>
      </c>
      <c r="L259" s="109"/>
      <c r="M259" s="109"/>
      <c r="N259" s="109"/>
      <c r="O259" s="210">
        <f t="shared" si="6"/>
        <v>39142</v>
      </c>
      <c r="Q259" s="206">
        <f t="shared" si="7"/>
        <v>-1.9999999999999879E-4</v>
      </c>
    </row>
    <row r="260" spans="1:17">
      <c r="A260" s="106">
        <v>39150</v>
      </c>
      <c r="B260" t="s">
        <v>153</v>
      </c>
      <c r="C260" s="109">
        <v>5.6599999999999998E-2</v>
      </c>
      <c r="D260" s="109">
        <v>5.8500000000000003E-2</v>
      </c>
      <c r="E260" s="109">
        <v>6.0900000000000003E-2</v>
      </c>
      <c r="F260" s="109">
        <v>5.8700000000000002E-2</v>
      </c>
      <c r="G260" s="208"/>
      <c r="H260" s="109"/>
      <c r="I260" s="109"/>
      <c r="J260" s="109"/>
      <c r="K260" s="109">
        <v>5.8299999999999998E-2</v>
      </c>
      <c r="L260" s="109"/>
      <c r="M260" s="109"/>
      <c r="N260" s="109"/>
      <c r="O260" s="210">
        <f t="shared" si="6"/>
        <v>39142</v>
      </c>
      <c r="Q260" s="206">
        <f t="shared" si="7"/>
        <v>-2.0000000000000573E-4</v>
      </c>
    </row>
    <row r="261" spans="1:17">
      <c r="A261" s="106">
        <v>39153</v>
      </c>
      <c r="B261" t="s">
        <v>153</v>
      </c>
      <c r="C261" s="109">
        <v>5.6300000000000003E-2</v>
      </c>
      <c r="D261" s="109">
        <v>5.8099999999999999E-2</v>
      </c>
      <c r="E261" s="109">
        <v>6.0499999999999998E-2</v>
      </c>
      <c r="F261" s="109">
        <v>5.8299999999999998E-2</v>
      </c>
      <c r="G261" s="208"/>
      <c r="H261" s="109"/>
      <c r="I261" s="109"/>
      <c r="J261" s="109"/>
      <c r="K261" s="109">
        <v>5.79E-2</v>
      </c>
      <c r="L261" s="109"/>
      <c r="M261" s="109"/>
      <c r="N261" s="109"/>
      <c r="O261" s="210">
        <f t="shared" ref="O261:O324" si="8">DATE(YEAR(A261),MONTH(A261),1)</f>
        <v>39142</v>
      </c>
      <c r="Q261" s="206">
        <f t="shared" ref="Q261:Q324" si="9">K261-D261</f>
        <v>-1.9999999999999879E-4</v>
      </c>
    </row>
    <row r="262" spans="1:17">
      <c r="A262" s="106">
        <v>39154</v>
      </c>
      <c r="B262" t="s">
        <v>153</v>
      </c>
      <c r="C262" s="109">
        <v>5.5899999999999998E-2</v>
      </c>
      <c r="D262" s="109">
        <v>5.79E-2</v>
      </c>
      <c r="E262" s="109">
        <v>6.0299999999999999E-2</v>
      </c>
      <c r="F262" s="109">
        <v>5.8000000000000003E-2</v>
      </c>
      <c r="G262" s="208"/>
      <c r="H262" s="109"/>
      <c r="I262" s="109"/>
      <c r="J262" s="109"/>
      <c r="K262" s="109">
        <v>5.7699999999999994E-2</v>
      </c>
      <c r="L262" s="109"/>
      <c r="M262" s="109"/>
      <c r="N262" s="109"/>
      <c r="O262" s="210">
        <f t="shared" si="8"/>
        <v>39142</v>
      </c>
      <c r="Q262" s="206">
        <f t="shared" si="9"/>
        <v>-2.0000000000000573E-4</v>
      </c>
    </row>
    <row r="263" spans="1:17">
      <c r="A263" s="106">
        <v>39156</v>
      </c>
      <c r="B263" t="s">
        <v>153</v>
      </c>
      <c r="C263" s="109">
        <v>5.6300000000000003E-2</v>
      </c>
      <c r="D263" s="109">
        <v>5.8200000000000002E-2</v>
      </c>
      <c r="E263" s="109">
        <v>6.08E-2</v>
      </c>
      <c r="F263" s="109">
        <v>5.8400000000000001E-2</v>
      </c>
      <c r="G263" s="208"/>
      <c r="H263" s="109"/>
      <c r="I263" s="109"/>
      <c r="J263" s="109"/>
      <c r="K263" s="109">
        <v>5.8100000000000006E-2</v>
      </c>
      <c r="L263" s="109"/>
      <c r="M263" s="109"/>
      <c r="N263" s="109"/>
      <c r="O263" s="210">
        <f t="shared" si="8"/>
        <v>39142</v>
      </c>
      <c r="Q263" s="206">
        <f t="shared" si="9"/>
        <v>-9.9999999999995925E-5</v>
      </c>
    </row>
    <row r="264" spans="1:17">
      <c r="A264" s="106">
        <v>39157</v>
      </c>
      <c r="B264" t="s">
        <v>153</v>
      </c>
      <c r="C264" s="109">
        <v>5.6300000000000003E-2</v>
      </c>
      <c r="D264" s="109">
        <v>5.8200000000000002E-2</v>
      </c>
      <c r="E264" s="109">
        <v>6.0900000000000003E-2</v>
      </c>
      <c r="F264" s="109">
        <v>5.8500000000000003E-2</v>
      </c>
      <c r="G264" s="208"/>
      <c r="H264" s="109"/>
      <c r="I264" s="109"/>
      <c r="J264" s="109"/>
      <c r="K264" s="109">
        <v>5.8100000000000006E-2</v>
      </c>
      <c r="L264" s="109"/>
      <c r="M264" s="109"/>
      <c r="N264" s="109"/>
      <c r="O264" s="210">
        <f t="shared" si="8"/>
        <v>39142</v>
      </c>
      <c r="Q264" s="206">
        <f t="shared" si="9"/>
        <v>-9.9999999999995925E-5</v>
      </c>
    </row>
    <row r="265" spans="1:17">
      <c r="A265" s="106">
        <v>39160</v>
      </c>
      <c r="B265" t="s">
        <v>153</v>
      </c>
      <c r="C265" s="109">
        <v>5.6500000000000002E-2</v>
      </c>
      <c r="D265" s="109">
        <v>5.8500000000000003E-2</v>
      </c>
      <c r="E265" s="109">
        <v>6.1100000000000002E-2</v>
      </c>
      <c r="F265" s="109">
        <v>5.8700000000000002E-2</v>
      </c>
      <c r="G265" s="208"/>
      <c r="H265" s="109"/>
      <c r="I265" s="109"/>
      <c r="J265" s="109"/>
      <c r="K265" s="109">
        <v>5.8400000000000001E-2</v>
      </c>
      <c r="L265" s="109"/>
      <c r="M265" s="109"/>
      <c r="N265" s="109"/>
      <c r="O265" s="210">
        <f t="shared" si="8"/>
        <v>39142</v>
      </c>
      <c r="Q265" s="206">
        <f t="shared" si="9"/>
        <v>-1.0000000000000286E-4</v>
      </c>
    </row>
    <row r="266" spans="1:17">
      <c r="A266" s="106">
        <v>39162</v>
      </c>
      <c r="B266" t="s">
        <v>153</v>
      </c>
      <c r="C266" s="109">
        <v>5.6300000000000003E-2</v>
      </c>
      <c r="D266" s="109">
        <v>5.8200000000000002E-2</v>
      </c>
      <c r="E266" s="109">
        <v>6.0900000000000003E-2</v>
      </c>
      <c r="F266" s="109">
        <v>5.8500000000000003E-2</v>
      </c>
      <c r="G266" s="208"/>
      <c r="H266" s="109"/>
      <c r="I266" s="109"/>
      <c r="J266" s="109"/>
      <c r="K266" s="109">
        <v>5.8200000000000002E-2</v>
      </c>
      <c r="L266" s="109"/>
      <c r="M266" s="109"/>
      <c r="N266" s="109"/>
      <c r="O266" s="210">
        <f t="shared" si="8"/>
        <v>39142</v>
      </c>
      <c r="Q266" s="206">
        <f t="shared" si="9"/>
        <v>0</v>
      </c>
    </row>
    <row r="267" spans="1:17">
      <c r="A267" s="106">
        <v>39163</v>
      </c>
      <c r="B267" t="s">
        <v>153</v>
      </c>
      <c r="C267" s="109">
        <v>5.7200000000000001E-2</v>
      </c>
      <c r="D267" s="109">
        <v>5.91E-2</v>
      </c>
      <c r="E267" s="109">
        <v>6.1800000000000001E-2</v>
      </c>
      <c r="F267" s="109">
        <v>5.9400000000000001E-2</v>
      </c>
      <c r="G267" s="208"/>
      <c r="H267" s="109"/>
      <c r="I267" s="109"/>
      <c r="J267" s="109"/>
      <c r="K267" s="109">
        <v>5.91E-2</v>
      </c>
      <c r="L267" s="109"/>
      <c r="M267" s="109"/>
      <c r="N267" s="109"/>
      <c r="O267" s="210">
        <f t="shared" si="8"/>
        <v>39142</v>
      </c>
      <c r="Q267" s="206">
        <f t="shared" si="9"/>
        <v>0</v>
      </c>
    </row>
    <row r="268" spans="1:17">
      <c r="A268" s="106">
        <v>39167</v>
      </c>
      <c r="B268" t="s">
        <v>153</v>
      </c>
      <c r="C268" s="109">
        <v>5.7200000000000001E-2</v>
      </c>
      <c r="D268" s="109">
        <v>5.91E-2</v>
      </c>
      <c r="E268" s="109">
        <v>6.1800000000000001E-2</v>
      </c>
      <c r="F268" s="109">
        <v>5.9400000000000001E-2</v>
      </c>
      <c r="G268" s="208"/>
      <c r="H268" s="109"/>
      <c r="I268" s="109"/>
      <c r="J268" s="109"/>
      <c r="K268" s="109">
        <v>5.91E-2</v>
      </c>
      <c r="L268" s="109"/>
      <c r="M268" s="109"/>
      <c r="N268" s="109"/>
      <c r="O268" s="210">
        <f t="shared" si="8"/>
        <v>39142</v>
      </c>
      <c r="Q268" s="206">
        <f t="shared" si="9"/>
        <v>0</v>
      </c>
    </row>
    <row r="269" spans="1:17">
      <c r="A269" s="106">
        <v>39169</v>
      </c>
      <c r="B269" t="s">
        <v>153</v>
      </c>
      <c r="C269" s="109">
        <v>5.7799999999999997E-2</v>
      </c>
      <c r="D269" s="109">
        <v>5.96E-2</v>
      </c>
      <c r="E269" s="109">
        <v>6.2300000000000001E-2</v>
      </c>
      <c r="F269" s="109">
        <v>5.9900000000000002E-2</v>
      </c>
      <c r="G269" s="208"/>
      <c r="H269" s="109"/>
      <c r="I269" s="109"/>
      <c r="J269" s="109"/>
      <c r="K269" s="109">
        <v>5.96E-2</v>
      </c>
      <c r="L269" s="109"/>
      <c r="M269" s="109"/>
      <c r="N269" s="109"/>
      <c r="O269" s="210">
        <f t="shared" si="8"/>
        <v>39142</v>
      </c>
      <c r="Q269" s="206">
        <f t="shared" si="9"/>
        <v>0</v>
      </c>
    </row>
    <row r="270" spans="1:17">
      <c r="A270" s="106">
        <v>39170</v>
      </c>
      <c r="B270" t="s">
        <v>153</v>
      </c>
      <c r="C270" s="109">
        <v>5.7799999999999997E-2</v>
      </c>
      <c r="D270" s="109">
        <v>5.9499999999999997E-2</v>
      </c>
      <c r="E270" s="109">
        <v>6.2199999999999998E-2</v>
      </c>
      <c r="F270" s="109">
        <v>5.9799999999999999E-2</v>
      </c>
      <c r="G270" s="208"/>
      <c r="H270" s="109"/>
      <c r="I270" s="109"/>
      <c r="J270" s="109"/>
      <c r="K270" s="109">
        <v>5.9699999999999996E-2</v>
      </c>
      <c r="L270" s="109"/>
      <c r="M270" s="109"/>
      <c r="N270" s="109"/>
      <c r="O270" s="210">
        <f t="shared" si="8"/>
        <v>39142</v>
      </c>
      <c r="Q270" s="206">
        <f t="shared" si="9"/>
        <v>1.9999999999999879E-4</v>
      </c>
    </row>
    <row r="271" spans="1:17">
      <c r="A271" s="106">
        <v>39171</v>
      </c>
      <c r="B271" t="s">
        <v>153</v>
      </c>
      <c r="C271" s="109">
        <v>5.8000000000000003E-2</v>
      </c>
      <c r="D271" s="109">
        <v>5.9700000000000003E-2</v>
      </c>
      <c r="E271" s="109">
        <v>6.25E-2</v>
      </c>
      <c r="F271" s="109">
        <v>6.0100000000000001E-2</v>
      </c>
      <c r="G271" s="208"/>
      <c r="H271" s="109"/>
      <c r="I271" s="109"/>
      <c r="J271" s="109"/>
      <c r="K271" s="109">
        <v>5.9900000000000002E-2</v>
      </c>
      <c r="L271" s="109"/>
      <c r="M271" s="109"/>
      <c r="N271" s="109"/>
      <c r="O271" s="210">
        <f t="shared" si="8"/>
        <v>39142</v>
      </c>
      <c r="Q271" s="206">
        <f t="shared" si="9"/>
        <v>1.9999999999999879E-4</v>
      </c>
    </row>
    <row r="272" spans="1:17">
      <c r="A272" s="106">
        <v>39175</v>
      </c>
      <c r="B272" t="s">
        <v>153</v>
      </c>
      <c r="C272" s="109">
        <v>5.8000000000000003E-2</v>
      </c>
      <c r="D272" s="109">
        <v>5.96E-2</v>
      </c>
      <c r="E272" s="109">
        <v>6.25E-2</v>
      </c>
      <c r="F272" s="109">
        <v>0.06</v>
      </c>
      <c r="G272" s="208"/>
      <c r="H272" s="109"/>
      <c r="I272" s="109"/>
      <c r="J272" s="109"/>
      <c r="K272" s="109">
        <v>5.9800000000000006E-2</v>
      </c>
      <c r="L272" s="109"/>
      <c r="M272" s="109"/>
      <c r="N272" s="109"/>
      <c r="O272" s="210">
        <f t="shared" si="8"/>
        <v>39173</v>
      </c>
      <c r="Q272" s="206">
        <f t="shared" si="9"/>
        <v>2.0000000000000573E-4</v>
      </c>
    </row>
    <row r="273" spans="1:17">
      <c r="A273" s="106">
        <v>39176</v>
      </c>
      <c r="B273" t="s">
        <v>153</v>
      </c>
      <c r="C273" s="109">
        <v>5.8000000000000003E-2</v>
      </c>
      <c r="D273" s="109">
        <v>5.96E-2</v>
      </c>
      <c r="E273" s="109">
        <v>6.25E-2</v>
      </c>
      <c r="F273" s="109">
        <v>0.06</v>
      </c>
      <c r="G273" s="208"/>
      <c r="H273" s="109"/>
      <c r="I273" s="109"/>
      <c r="J273" s="109"/>
      <c r="K273" s="109">
        <v>5.9800000000000006E-2</v>
      </c>
      <c r="L273" s="109"/>
      <c r="M273" s="109"/>
      <c r="N273" s="109"/>
      <c r="O273" s="210">
        <f t="shared" si="8"/>
        <v>39173</v>
      </c>
      <c r="Q273" s="206">
        <f t="shared" si="9"/>
        <v>2.0000000000000573E-4</v>
      </c>
    </row>
    <row r="274" spans="1:17">
      <c r="A274" s="106">
        <v>39177</v>
      </c>
      <c r="B274" t="s">
        <v>153</v>
      </c>
      <c r="C274" s="109">
        <v>5.8400000000000001E-2</v>
      </c>
      <c r="D274" s="109">
        <v>5.9900000000000002E-2</v>
      </c>
      <c r="E274" s="109">
        <v>6.2700000000000006E-2</v>
      </c>
      <c r="F274" s="109">
        <v>6.0299999999999999E-2</v>
      </c>
      <c r="G274" s="208"/>
      <c r="H274" s="109"/>
      <c r="I274" s="109"/>
      <c r="J274" s="109"/>
      <c r="K274" s="109">
        <v>6.0100000000000001E-2</v>
      </c>
      <c r="L274" s="109"/>
      <c r="M274" s="109"/>
      <c r="N274" s="109"/>
      <c r="O274" s="210">
        <f t="shared" si="8"/>
        <v>39173</v>
      </c>
      <c r="Q274" s="206">
        <f t="shared" si="9"/>
        <v>1.9999999999999879E-4</v>
      </c>
    </row>
    <row r="275" spans="1:17">
      <c r="A275" s="106">
        <v>39181</v>
      </c>
      <c r="B275" t="s">
        <v>153</v>
      </c>
      <c r="C275" s="109">
        <v>5.8900000000000001E-2</v>
      </c>
      <c r="D275" s="109">
        <v>6.0299999999999999E-2</v>
      </c>
      <c r="E275" s="109">
        <v>6.3200000000000006E-2</v>
      </c>
      <c r="F275" s="109">
        <v>6.08E-2</v>
      </c>
      <c r="G275" s="208"/>
      <c r="H275" s="109"/>
      <c r="I275" s="109"/>
      <c r="J275" s="109"/>
      <c r="K275" s="109">
        <v>6.0499999999999998E-2</v>
      </c>
      <c r="L275" s="109"/>
      <c r="M275" s="109"/>
      <c r="N275" s="109"/>
      <c r="O275" s="210">
        <f t="shared" si="8"/>
        <v>39173</v>
      </c>
      <c r="Q275" s="206">
        <f t="shared" si="9"/>
        <v>1.9999999999999879E-4</v>
      </c>
    </row>
    <row r="276" spans="1:17">
      <c r="A276" s="106">
        <v>39182</v>
      </c>
      <c r="B276" t="s">
        <v>153</v>
      </c>
      <c r="C276" s="109">
        <v>5.8599999999999999E-2</v>
      </c>
      <c r="D276" s="109">
        <v>6.0199999999999997E-2</v>
      </c>
      <c r="E276" s="109">
        <v>6.3E-2</v>
      </c>
      <c r="F276" s="109">
        <v>6.0600000000000001E-2</v>
      </c>
      <c r="G276" s="208"/>
      <c r="H276" s="109"/>
      <c r="I276" s="109"/>
      <c r="J276" s="109"/>
      <c r="K276" s="109">
        <v>6.0400000000000002E-2</v>
      </c>
      <c r="L276" s="109"/>
      <c r="M276" s="109"/>
      <c r="N276" s="109"/>
      <c r="O276" s="210">
        <f t="shared" si="8"/>
        <v>39173</v>
      </c>
      <c r="Q276" s="206">
        <f t="shared" si="9"/>
        <v>2.0000000000000573E-4</v>
      </c>
    </row>
    <row r="277" spans="1:17">
      <c r="A277" s="106">
        <v>39184</v>
      </c>
      <c r="B277" t="s">
        <v>153</v>
      </c>
      <c r="C277" s="109">
        <v>5.8799999999999998E-2</v>
      </c>
      <c r="D277" s="109">
        <v>6.0199999999999997E-2</v>
      </c>
      <c r="E277" s="109">
        <v>6.3E-2</v>
      </c>
      <c r="F277" s="109">
        <v>6.0699999999999997E-2</v>
      </c>
      <c r="G277" s="208"/>
      <c r="H277" s="109"/>
      <c r="I277" s="109"/>
      <c r="J277" s="109"/>
      <c r="K277" s="109">
        <v>6.0299999999999999E-2</v>
      </c>
      <c r="L277" s="109"/>
      <c r="M277" s="109"/>
      <c r="N277" s="109"/>
      <c r="O277" s="210">
        <f t="shared" si="8"/>
        <v>39173</v>
      </c>
      <c r="Q277" s="206">
        <f t="shared" si="9"/>
        <v>1.0000000000000286E-4</v>
      </c>
    </row>
    <row r="278" spans="1:17">
      <c r="A278" s="106">
        <v>39188</v>
      </c>
      <c r="B278" t="s">
        <v>153</v>
      </c>
      <c r="C278" s="109">
        <v>5.8599999999999999E-2</v>
      </c>
      <c r="D278" s="109">
        <v>0.06</v>
      </c>
      <c r="E278" s="109">
        <v>6.2700000000000006E-2</v>
      </c>
      <c r="F278" s="109">
        <v>6.0400000000000002E-2</v>
      </c>
      <c r="G278" s="208"/>
      <c r="H278" s="109"/>
      <c r="I278" s="109"/>
      <c r="J278" s="109"/>
      <c r="K278" s="109">
        <v>6.0100000000000001E-2</v>
      </c>
      <c r="L278" s="109"/>
      <c r="M278" s="109"/>
      <c r="N278" s="109"/>
      <c r="O278" s="210">
        <f t="shared" si="8"/>
        <v>39173</v>
      </c>
      <c r="Q278" s="206">
        <f t="shared" si="9"/>
        <v>1.0000000000000286E-4</v>
      </c>
    </row>
    <row r="279" spans="1:17">
      <c r="A279" s="106">
        <v>39189</v>
      </c>
      <c r="B279" t="s">
        <v>153</v>
      </c>
      <c r="C279" s="109">
        <v>5.8099999999999999E-2</v>
      </c>
      <c r="D279" s="109">
        <v>5.9499999999999997E-2</v>
      </c>
      <c r="E279" s="109">
        <v>6.2199999999999998E-2</v>
      </c>
      <c r="F279" s="109">
        <v>5.9900000000000002E-2</v>
      </c>
      <c r="G279" s="208"/>
      <c r="H279" s="109"/>
      <c r="I279" s="109"/>
      <c r="J279" s="109"/>
      <c r="K279" s="109">
        <v>5.9699999999999996E-2</v>
      </c>
      <c r="L279" s="109"/>
      <c r="M279" s="109"/>
      <c r="N279" s="109"/>
      <c r="O279" s="210">
        <f t="shared" si="8"/>
        <v>39173</v>
      </c>
      <c r="Q279" s="206">
        <f t="shared" si="9"/>
        <v>1.9999999999999879E-4</v>
      </c>
    </row>
    <row r="280" spans="1:17">
      <c r="A280" s="106">
        <v>39190</v>
      </c>
      <c r="B280" t="s">
        <v>153</v>
      </c>
      <c r="C280" s="109">
        <v>5.7799999999999997E-2</v>
      </c>
      <c r="D280" s="109">
        <v>5.9200000000000003E-2</v>
      </c>
      <c r="E280" s="109">
        <v>6.1800000000000001E-2</v>
      </c>
      <c r="F280" s="109">
        <v>5.96E-2</v>
      </c>
      <c r="G280" s="208"/>
      <c r="H280" s="109"/>
      <c r="I280" s="109"/>
      <c r="J280" s="109"/>
      <c r="K280" s="109">
        <v>5.9399999999999994E-2</v>
      </c>
      <c r="L280" s="109"/>
      <c r="M280" s="109"/>
      <c r="N280" s="109"/>
      <c r="O280" s="210">
        <f t="shared" si="8"/>
        <v>39173</v>
      </c>
      <c r="Q280" s="206">
        <f t="shared" si="9"/>
        <v>1.9999999999999185E-4</v>
      </c>
    </row>
    <row r="281" spans="1:17">
      <c r="A281" s="106">
        <v>39191</v>
      </c>
      <c r="B281" t="s">
        <v>153</v>
      </c>
      <c r="C281" s="109">
        <v>5.8000000000000003E-2</v>
      </c>
      <c r="D281" s="109">
        <v>5.9400000000000001E-2</v>
      </c>
      <c r="E281" s="109">
        <v>6.2E-2</v>
      </c>
      <c r="F281" s="109">
        <v>5.9799999999999999E-2</v>
      </c>
      <c r="G281" s="208"/>
      <c r="H281" s="109"/>
      <c r="I281" s="109"/>
      <c r="J281" s="109"/>
      <c r="K281" s="109">
        <v>5.96E-2</v>
      </c>
      <c r="L281" s="109"/>
      <c r="M281" s="109"/>
      <c r="N281" s="109"/>
      <c r="O281" s="210">
        <f t="shared" si="8"/>
        <v>39173</v>
      </c>
      <c r="Q281" s="206">
        <f t="shared" si="9"/>
        <v>1.9999999999999879E-4</v>
      </c>
    </row>
    <row r="282" spans="1:17">
      <c r="A282" s="106">
        <v>39192</v>
      </c>
      <c r="B282" t="s">
        <v>153</v>
      </c>
      <c r="C282" s="109">
        <v>5.8099999999999999E-2</v>
      </c>
      <c r="D282" s="109">
        <v>5.9400000000000001E-2</v>
      </c>
      <c r="E282" s="109">
        <v>6.2100000000000002E-2</v>
      </c>
      <c r="F282" s="109">
        <v>5.9900000000000002E-2</v>
      </c>
      <c r="G282" s="208"/>
      <c r="H282" s="109"/>
      <c r="I282" s="109"/>
      <c r="J282" s="109"/>
      <c r="K282" s="109">
        <v>5.96E-2</v>
      </c>
      <c r="L282" s="109"/>
      <c r="M282" s="109"/>
      <c r="N282" s="109"/>
      <c r="O282" s="210">
        <f t="shared" si="8"/>
        <v>39173</v>
      </c>
      <c r="Q282" s="206">
        <f t="shared" si="9"/>
        <v>1.9999999999999879E-4</v>
      </c>
    </row>
    <row r="283" spans="1:17">
      <c r="A283" s="106">
        <v>39195</v>
      </c>
      <c r="B283" t="s">
        <v>153</v>
      </c>
      <c r="C283" s="109">
        <v>5.79E-2</v>
      </c>
      <c r="D283" s="109">
        <v>5.9299999999999999E-2</v>
      </c>
      <c r="E283" s="109">
        <v>6.1800000000000001E-2</v>
      </c>
      <c r="F283" s="109">
        <v>5.9700000000000003E-2</v>
      </c>
      <c r="G283" s="208"/>
      <c r="H283" s="109"/>
      <c r="I283" s="109"/>
      <c r="J283" s="109"/>
      <c r="K283" s="109">
        <v>5.9500000000000004E-2</v>
      </c>
      <c r="L283" s="109"/>
      <c r="M283" s="109"/>
      <c r="N283" s="109"/>
      <c r="O283" s="210">
        <f t="shared" si="8"/>
        <v>39173</v>
      </c>
      <c r="Q283" s="206">
        <f t="shared" si="9"/>
        <v>2.0000000000000573E-4</v>
      </c>
    </row>
    <row r="284" spans="1:17">
      <c r="A284" s="106">
        <v>39197</v>
      </c>
      <c r="B284" t="s">
        <v>153</v>
      </c>
      <c r="C284" s="109">
        <v>5.79E-2</v>
      </c>
      <c r="D284" s="109">
        <v>5.9200000000000003E-2</v>
      </c>
      <c r="E284" s="109">
        <v>6.1699999999999998E-2</v>
      </c>
      <c r="F284" s="109">
        <v>5.96E-2</v>
      </c>
      <c r="G284" s="208"/>
      <c r="H284" s="109"/>
      <c r="I284" s="109"/>
      <c r="J284" s="109"/>
      <c r="K284" s="109">
        <v>5.9399999999999994E-2</v>
      </c>
      <c r="L284" s="109"/>
      <c r="M284" s="109"/>
      <c r="N284" s="109"/>
      <c r="O284" s="210">
        <f t="shared" si="8"/>
        <v>39173</v>
      </c>
      <c r="Q284" s="206">
        <f t="shared" si="9"/>
        <v>1.9999999999999185E-4</v>
      </c>
    </row>
    <row r="285" spans="1:17">
      <c r="A285" s="106">
        <v>39199</v>
      </c>
      <c r="B285" t="s">
        <v>153</v>
      </c>
      <c r="C285" s="109">
        <v>5.8500000000000003E-2</v>
      </c>
      <c r="D285" s="109">
        <v>5.9700000000000003E-2</v>
      </c>
      <c r="E285" s="109">
        <v>6.2199999999999998E-2</v>
      </c>
      <c r="F285" s="109">
        <v>6.0100000000000001E-2</v>
      </c>
      <c r="G285" s="208"/>
      <c r="H285" s="109"/>
      <c r="I285" s="109"/>
      <c r="J285" s="109"/>
      <c r="K285" s="109">
        <v>5.9900000000000002E-2</v>
      </c>
      <c r="L285" s="109"/>
      <c r="M285" s="109"/>
      <c r="N285" s="109"/>
      <c r="O285" s="210">
        <f t="shared" si="8"/>
        <v>39173</v>
      </c>
      <c r="Q285" s="206">
        <f t="shared" si="9"/>
        <v>1.9999999999999879E-4</v>
      </c>
    </row>
    <row r="286" spans="1:17">
      <c r="A286" s="106">
        <v>39203</v>
      </c>
      <c r="B286" t="s">
        <v>153</v>
      </c>
      <c r="C286" s="109">
        <v>5.7700000000000001E-2</v>
      </c>
      <c r="D286" s="109">
        <v>5.8999999999999997E-2</v>
      </c>
      <c r="E286" s="109">
        <v>6.1499999999999999E-2</v>
      </c>
      <c r="F286" s="109">
        <v>5.9400000000000001E-2</v>
      </c>
      <c r="G286" s="208"/>
      <c r="H286" s="109"/>
      <c r="I286" s="109"/>
      <c r="J286" s="109"/>
      <c r="K286" s="109">
        <v>5.9200000000000003E-2</v>
      </c>
      <c r="L286" s="109"/>
      <c r="M286" s="109"/>
      <c r="N286" s="109"/>
      <c r="O286" s="210">
        <f t="shared" si="8"/>
        <v>39203</v>
      </c>
      <c r="Q286" s="206">
        <f t="shared" si="9"/>
        <v>2.0000000000000573E-4</v>
      </c>
    </row>
    <row r="287" spans="1:17">
      <c r="A287" s="106">
        <v>39204</v>
      </c>
      <c r="B287" t="s">
        <v>153</v>
      </c>
      <c r="C287" s="109">
        <v>5.7700000000000001E-2</v>
      </c>
      <c r="D287" s="109">
        <v>5.8999999999999997E-2</v>
      </c>
      <c r="E287" s="109">
        <v>6.1499999999999999E-2</v>
      </c>
      <c r="F287" s="109">
        <v>5.9400000000000001E-2</v>
      </c>
      <c r="G287" s="208"/>
      <c r="H287" s="109"/>
      <c r="I287" s="109"/>
      <c r="J287" s="109"/>
      <c r="K287" s="109">
        <v>5.9200000000000003E-2</v>
      </c>
      <c r="L287" s="109"/>
      <c r="M287" s="109"/>
      <c r="N287" s="109"/>
      <c r="O287" s="210">
        <f t="shared" si="8"/>
        <v>39203</v>
      </c>
      <c r="Q287" s="206">
        <f t="shared" si="9"/>
        <v>2.0000000000000573E-4</v>
      </c>
    </row>
    <row r="288" spans="1:17">
      <c r="A288" s="106">
        <v>39205</v>
      </c>
      <c r="B288" t="s">
        <v>153</v>
      </c>
      <c r="C288" s="109">
        <v>5.79E-2</v>
      </c>
      <c r="D288" s="109">
        <v>5.9200000000000003E-2</v>
      </c>
      <c r="E288" s="109">
        <v>6.1600000000000002E-2</v>
      </c>
      <c r="F288" s="109">
        <v>5.96E-2</v>
      </c>
      <c r="G288" s="208"/>
      <c r="H288" s="109"/>
      <c r="I288" s="109"/>
      <c r="J288" s="109"/>
      <c r="K288" s="109">
        <v>5.9399999999999994E-2</v>
      </c>
      <c r="L288" s="109"/>
      <c r="M288" s="109"/>
      <c r="N288" s="109"/>
      <c r="O288" s="210">
        <f t="shared" si="8"/>
        <v>39203</v>
      </c>
      <c r="Q288" s="206">
        <f t="shared" si="9"/>
        <v>1.9999999999999185E-4</v>
      </c>
    </row>
    <row r="289" spans="1:17">
      <c r="A289" s="106">
        <v>39206</v>
      </c>
      <c r="B289" t="s">
        <v>153</v>
      </c>
      <c r="C289" s="109">
        <v>5.7599999999999998E-2</v>
      </c>
      <c r="D289" s="109">
        <v>5.8799999999999998E-2</v>
      </c>
      <c r="E289" s="109">
        <v>6.13E-2</v>
      </c>
      <c r="F289" s="109">
        <v>5.9200000000000003E-2</v>
      </c>
      <c r="G289" s="208"/>
      <c r="H289" s="109"/>
      <c r="I289" s="109"/>
      <c r="J289" s="109"/>
      <c r="K289" s="109">
        <v>5.91E-2</v>
      </c>
      <c r="L289" s="109"/>
      <c r="M289" s="109"/>
      <c r="N289" s="109"/>
      <c r="O289" s="210">
        <f t="shared" si="8"/>
        <v>39203</v>
      </c>
      <c r="Q289" s="206">
        <f t="shared" si="9"/>
        <v>3.0000000000000165E-4</v>
      </c>
    </row>
    <row r="290" spans="1:17">
      <c r="A290" s="106">
        <v>39210</v>
      </c>
      <c r="B290" t="s">
        <v>153</v>
      </c>
      <c r="C290" s="109">
        <v>5.7500000000000002E-2</v>
      </c>
      <c r="D290" s="109">
        <v>5.8799999999999998E-2</v>
      </c>
      <c r="E290" s="109">
        <v>6.1199999999999997E-2</v>
      </c>
      <c r="F290" s="109">
        <v>5.9200000000000003E-2</v>
      </c>
      <c r="G290" s="208"/>
      <c r="H290" s="109"/>
      <c r="I290" s="109"/>
      <c r="J290" s="109"/>
      <c r="K290" s="109">
        <v>5.91E-2</v>
      </c>
      <c r="L290" s="109"/>
      <c r="M290" s="109"/>
      <c r="N290" s="109"/>
      <c r="O290" s="210">
        <f t="shared" si="8"/>
        <v>39203</v>
      </c>
      <c r="Q290" s="206">
        <f t="shared" si="9"/>
        <v>3.0000000000000165E-4</v>
      </c>
    </row>
    <row r="291" spans="1:17">
      <c r="A291" s="106">
        <v>39211</v>
      </c>
      <c r="B291" t="s">
        <v>153</v>
      </c>
      <c r="C291" s="109">
        <v>5.79E-2</v>
      </c>
      <c r="D291" s="109">
        <v>5.9200000000000003E-2</v>
      </c>
      <c r="E291" s="109">
        <v>6.1600000000000002E-2</v>
      </c>
      <c r="F291" s="109">
        <v>5.96E-2</v>
      </c>
      <c r="G291" s="208"/>
      <c r="H291" s="109"/>
      <c r="I291" s="109"/>
      <c r="J291" s="109"/>
      <c r="K291" s="109">
        <v>5.9500000000000004E-2</v>
      </c>
      <c r="L291" s="109"/>
      <c r="M291" s="109"/>
      <c r="N291" s="109"/>
      <c r="O291" s="210">
        <f t="shared" si="8"/>
        <v>39203</v>
      </c>
      <c r="Q291" s="206">
        <f t="shared" si="9"/>
        <v>3.0000000000000165E-4</v>
      </c>
    </row>
    <row r="292" spans="1:17">
      <c r="A292" s="106">
        <v>39212</v>
      </c>
      <c r="B292" t="s">
        <v>153</v>
      </c>
      <c r="C292" s="109">
        <v>5.79E-2</v>
      </c>
      <c r="D292" s="109">
        <v>5.91E-2</v>
      </c>
      <c r="E292" s="109">
        <v>6.1499999999999999E-2</v>
      </c>
      <c r="F292" s="109">
        <v>5.9499999999999997E-2</v>
      </c>
      <c r="G292" s="208"/>
      <c r="H292" s="109"/>
      <c r="I292" s="109"/>
      <c r="J292" s="109"/>
      <c r="K292" s="109">
        <v>5.9399999999999994E-2</v>
      </c>
      <c r="L292" s="109"/>
      <c r="M292" s="109"/>
      <c r="N292" s="109"/>
      <c r="O292" s="210">
        <f t="shared" si="8"/>
        <v>39203</v>
      </c>
      <c r="Q292" s="206">
        <f t="shared" si="9"/>
        <v>2.9999999999999472E-4</v>
      </c>
    </row>
    <row r="293" spans="1:17">
      <c r="A293" s="106">
        <v>39216</v>
      </c>
      <c r="B293" t="s">
        <v>153</v>
      </c>
      <c r="C293" s="109">
        <v>5.8200000000000002E-2</v>
      </c>
      <c r="D293" s="109">
        <v>5.9400000000000001E-2</v>
      </c>
      <c r="E293" s="109">
        <v>6.1899999999999997E-2</v>
      </c>
      <c r="F293" s="109">
        <v>5.9799999999999999E-2</v>
      </c>
      <c r="G293" s="208"/>
      <c r="H293" s="109"/>
      <c r="I293" s="109"/>
      <c r="J293" s="109"/>
      <c r="K293" s="109">
        <v>5.9699999999999996E-2</v>
      </c>
      <c r="L293" s="109"/>
      <c r="M293" s="109"/>
      <c r="N293" s="109"/>
      <c r="O293" s="210">
        <f t="shared" si="8"/>
        <v>39203</v>
      </c>
      <c r="Q293" s="206">
        <f t="shared" si="9"/>
        <v>2.9999999999999472E-4</v>
      </c>
    </row>
    <row r="294" spans="1:17">
      <c r="A294" s="106">
        <v>39217</v>
      </c>
      <c r="B294" t="s">
        <v>153</v>
      </c>
      <c r="C294" s="109">
        <v>5.8400000000000001E-2</v>
      </c>
      <c r="D294" s="109">
        <v>5.9700000000000003E-2</v>
      </c>
      <c r="E294" s="109">
        <v>6.2100000000000002E-2</v>
      </c>
      <c r="F294" s="109">
        <v>6.0100000000000001E-2</v>
      </c>
      <c r="G294" s="208"/>
      <c r="H294" s="109"/>
      <c r="I294" s="109"/>
      <c r="J294" s="109"/>
      <c r="K294" s="109">
        <v>0.06</v>
      </c>
      <c r="L294" s="109"/>
      <c r="M294" s="109"/>
      <c r="N294" s="109"/>
      <c r="O294" s="210">
        <f t="shared" si="8"/>
        <v>39203</v>
      </c>
      <c r="Q294" s="206">
        <f t="shared" si="9"/>
        <v>2.9999999999999472E-4</v>
      </c>
    </row>
    <row r="295" spans="1:17">
      <c r="A295" s="106">
        <v>39218</v>
      </c>
      <c r="B295" t="s">
        <v>153</v>
      </c>
      <c r="C295" s="109">
        <v>5.8299999999999998E-2</v>
      </c>
      <c r="D295" s="109">
        <v>5.96E-2</v>
      </c>
      <c r="E295" s="109">
        <v>6.2E-2</v>
      </c>
      <c r="F295" s="109">
        <v>0.06</v>
      </c>
      <c r="G295" s="208"/>
      <c r="H295" s="109"/>
      <c r="I295" s="109"/>
      <c r="J295" s="109"/>
      <c r="K295" s="109">
        <v>5.9900000000000002E-2</v>
      </c>
      <c r="L295" s="109"/>
      <c r="M295" s="109"/>
      <c r="N295" s="109"/>
      <c r="O295" s="210">
        <f t="shared" si="8"/>
        <v>39203</v>
      </c>
      <c r="Q295" s="206">
        <f t="shared" si="9"/>
        <v>3.0000000000000165E-4</v>
      </c>
    </row>
    <row r="296" spans="1:17">
      <c r="A296" s="106">
        <v>39219</v>
      </c>
      <c r="B296" t="s">
        <v>153</v>
      </c>
      <c r="C296" s="109">
        <v>5.8700000000000002E-2</v>
      </c>
      <c r="D296" s="109">
        <v>0.06</v>
      </c>
      <c r="E296" s="109">
        <v>6.2399999999999997E-2</v>
      </c>
      <c r="F296" s="109">
        <v>6.0400000000000002E-2</v>
      </c>
      <c r="G296" s="208"/>
      <c r="H296" s="109"/>
      <c r="I296" s="109"/>
      <c r="J296" s="109"/>
      <c r="K296" s="109">
        <v>6.0299999999999999E-2</v>
      </c>
      <c r="L296" s="109"/>
      <c r="M296" s="109"/>
      <c r="N296" s="109"/>
      <c r="O296" s="210">
        <f t="shared" si="8"/>
        <v>39203</v>
      </c>
      <c r="Q296" s="206">
        <f t="shared" si="9"/>
        <v>3.0000000000000165E-4</v>
      </c>
    </row>
    <row r="297" spans="1:17">
      <c r="A297" s="106">
        <v>39220</v>
      </c>
      <c r="B297" t="s">
        <v>153</v>
      </c>
      <c r="C297" s="109">
        <v>5.91E-2</v>
      </c>
      <c r="D297" s="109">
        <v>6.0400000000000002E-2</v>
      </c>
      <c r="E297" s="109">
        <v>6.2899999999999998E-2</v>
      </c>
      <c r="F297" s="109">
        <v>6.08E-2</v>
      </c>
      <c r="G297" s="208"/>
      <c r="H297" s="109"/>
      <c r="I297" s="109"/>
      <c r="J297" s="109"/>
      <c r="K297" s="109">
        <v>6.0700000000000004E-2</v>
      </c>
      <c r="L297" s="109"/>
      <c r="M297" s="109"/>
      <c r="N297" s="109"/>
      <c r="O297" s="210">
        <f t="shared" si="8"/>
        <v>39203</v>
      </c>
      <c r="Q297" s="206">
        <f t="shared" si="9"/>
        <v>3.0000000000000165E-4</v>
      </c>
    </row>
    <row r="298" spans="1:17">
      <c r="A298" s="106">
        <v>39223</v>
      </c>
      <c r="B298" t="s">
        <v>153</v>
      </c>
      <c r="C298" s="109">
        <v>5.8999999999999997E-2</v>
      </c>
      <c r="D298" s="109">
        <v>6.0299999999999999E-2</v>
      </c>
      <c r="E298" s="109">
        <v>6.2700000000000006E-2</v>
      </c>
      <c r="F298" s="109">
        <v>6.0699999999999997E-2</v>
      </c>
      <c r="G298" s="208"/>
      <c r="H298" s="109"/>
      <c r="I298" s="109"/>
      <c r="J298" s="109"/>
      <c r="K298" s="109">
        <v>6.0599999999999994E-2</v>
      </c>
      <c r="L298" s="109"/>
      <c r="M298" s="109"/>
      <c r="N298" s="109"/>
      <c r="O298" s="210">
        <f t="shared" si="8"/>
        <v>39203</v>
      </c>
      <c r="Q298" s="206">
        <f t="shared" si="9"/>
        <v>2.9999999999999472E-4</v>
      </c>
    </row>
    <row r="299" spans="1:17">
      <c r="A299" s="106">
        <v>39224</v>
      </c>
      <c r="B299" t="s">
        <v>153</v>
      </c>
      <c r="C299" s="109">
        <v>5.9499999999999997E-2</v>
      </c>
      <c r="D299" s="109">
        <v>6.0699999999999997E-2</v>
      </c>
      <c r="E299" s="109">
        <v>6.3100000000000003E-2</v>
      </c>
      <c r="F299" s="109">
        <v>6.1100000000000002E-2</v>
      </c>
      <c r="G299" s="208"/>
      <c r="H299" s="109"/>
      <c r="I299" s="109"/>
      <c r="J299" s="109"/>
      <c r="K299" s="109">
        <v>6.0999999999999999E-2</v>
      </c>
      <c r="L299" s="109"/>
      <c r="M299" s="109"/>
      <c r="N299" s="109"/>
      <c r="O299" s="210">
        <f t="shared" si="8"/>
        <v>39203</v>
      </c>
      <c r="Q299" s="206">
        <f t="shared" si="9"/>
        <v>3.0000000000000165E-4</v>
      </c>
    </row>
    <row r="300" spans="1:17">
      <c r="A300" s="106">
        <v>39226</v>
      </c>
      <c r="B300" t="s">
        <v>153</v>
      </c>
      <c r="C300" s="109">
        <v>5.9700000000000003E-2</v>
      </c>
      <c r="D300" s="109">
        <v>6.0900000000000003E-2</v>
      </c>
      <c r="E300" s="109">
        <v>6.3399999999999998E-2</v>
      </c>
      <c r="F300" s="109">
        <v>6.13E-2</v>
      </c>
      <c r="G300" s="208"/>
      <c r="H300" s="109"/>
      <c r="I300" s="109"/>
      <c r="J300" s="109"/>
      <c r="K300" s="109">
        <v>6.1200000000000004E-2</v>
      </c>
      <c r="L300" s="109"/>
      <c r="M300" s="109"/>
      <c r="N300" s="109"/>
      <c r="O300" s="210">
        <f t="shared" si="8"/>
        <v>39203</v>
      </c>
      <c r="Q300" s="206">
        <f t="shared" si="9"/>
        <v>3.0000000000000165E-4</v>
      </c>
    </row>
    <row r="301" spans="1:17">
      <c r="A301" s="106">
        <v>39227</v>
      </c>
      <c r="B301" t="s">
        <v>153</v>
      </c>
      <c r="C301" s="109">
        <v>5.9700000000000003E-2</v>
      </c>
      <c r="D301" s="109">
        <v>6.0900000000000003E-2</v>
      </c>
      <c r="E301" s="109">
        <v>6.3299999999999995E-2</v>
      </c>
      <c r="F301" s="109">
        <v>6.13E-2</v>
      </c>
      <c r="G301" s="208"/>
      <c r="H301" s="109"/>
      <c r="I301" s="109"/>
      <c r="J301" s="109"/>
      <c r="K301" s="109">
        <v>6.1200000000000004E-2</v>
      </c>
      <c r="L301" s="109"/>
      <c r="M301" s="109"/>
      <c r="N301" s="109"/>
      <c r="O301" s="210">
        <f t="shared" si="8"/>
        <v>39203</v>
      </c>
      <c r="Q301" s="206">
        <f t="shared" si="9"/>
        <v>3.0000000000000165E-4</v>
      </c>
    </row>
    <row r="302" spans="1:17">
      <c r="A302" s="106">
        <v>39231</v>
      </c>
      <c r="B302" t="s">
        <v>153</v>
      </c>
      <c r="C302" s="109">
        <v>5.9799999999999999E-2</v>
      </c>
      <c r="D302" s="109">
        <v>6.0999999999999999E-2</v>
      </c>
      <c r="E302" s="109">
        <v>6.3500000000000001E-2</v>
      </c>
      <c r="F302" s="109">
        <v>6.1400000000000003E-2</v>
      </c>
      <c r="G302" s="208"/>
      <c r="H302" s="109"/>
      <c r="I302" s="109"/>
      <c r="J302" s="109"/>
      <c r="K302" s="109">
        <v>6.13E-2</v>
      </c>
      <c r="L302" s="109"/>
      <c r="M302" s="109"/>
      <c r="N302" s="109"/>
      <c r="O302" s="210">
        <f t="shared" si="8"/>
        <v>39203</v>
      </c>
      <c r="Q302" s="206">
        <f t="shared" si="9"/>
        <v>3.0000000000000165E-4</v>
      </c>
    </row>
    <row r="303" spans="1:17">
      <c r="A303" s="106">
        <v>39233</v>
      </c>
      <c r="B303" t="s">
        <v>153</v>
      </c>
      <c r="C303" s="109">
        <v>5.9700000000000003E-2</v>
      </c>
      <c r="D303" s="109">
        <v>6.0999999999999999E-2</v>
      </c>
      <c r="E303" s="109">
        <v>6.3500000000000001E-2</v>
      </c>
      <c r="F303" s="109">
        <v>6.1400000000000003E-2</v>
      </c>
      <c r="G303" s="208"/>
      <c r="H303" s="109"/>
      <c r="I303" s="109"/>
      <c r="J303" s="109"/>
      <c r="K303" s="109">
        <v>6.13E-2</v>
      </c>
      <c r="L303" s="109"/>
      <c r="M303" s="109"/>
      <c r="N303" s="109"/>
      <c r="O303" s="210">
        <f t="shared" si="8"/>
        <v>39203</v>
      </c>
      <c r="Q303" s="206">
        <f t="shared" si="9"/>
        <v>3.0000000000000165E-4</v>
      </c>
    </row>
    <row r="304" spans="1:17">
      <c r="A304" s="106">
        <v>39234</v>
      </c>
      <c r="B304" t="s">
        <v>153</v>
      </c>
      <c r="C304" s="109">
        <v>6.0299999999999999E-2</v>
      </c>
      <c r="D304" s="109">
        <v>6.1499999999999999E-2</v>
      </c>
      <c r="E304" s="109">
        <v>6.4000000000000001E-2</v>
      </c>
      <c r="F304" s="109">
        <v>6.1899999999999997E-2</v>
      </c>
      <c r="G304" s="208"/>
      <c r="H304" s="109"/>
      <c r="I304" s="109"/>
      <c r="J304" s="109"/>
      <c r="K304" s="109">
        <v>6.1799999999999994E-2</v>
      </c>
      <c r="L304" s="109"/>
      <c r="M304" s="109"/>
      <c r="N304" s="109"/>
      <c r="O304" s="210">
        <f t="shared" si="8"/>
        <v>39234</v>
      </c>
      <c r="Q304" s="206">
        <f t="shared" si="9"/>
        <v>2.9999999999999472E-4</v>
      </c>
    </row>
    <row r="305" spans="1:17">
      <c r="A305" s="106">
        <v>39237</v>
      </c>
      <c r="B305" t="s">
        <v>153</v>
      </c>
      <c r="C305" s="109">
        <v>5.9799999999999999E-2</v>
      </c>
      <c r="D305" s="109">
        <v>6.1100000000000002E-2</v>
      </c>
      <c r="E305" s="109">
        <v>6.3600000000000004E-2</v>
      </c>
      <c r="F305" s="109">
        <v>6.1499999999999999E-2</v>
      </c>
      <c r="G305" s="208"/>
      <c r="H305" s="109"/>
      <c r="I305" s="109"/>
      <c r="J305" s="109"/>
      <c r="K305" s="109">
        <v>6.1399999999999996E-2</v>
      </c>
      <c r="L305" s="109"/>
      <c r="M305" s="109"/>
      <c r="N305" s="109"/>
      <c r="O305" s="210">
        <f t="shared" si="8"/>
        <v>39234</v>
      </c>
      <c r="Q305" s="206">
        <f t="shared" si="9"/>
        <v>2.9999999999999472E-4</v>
      </c>
    </row>
    <row r="306" spans="1:17">
      <c r="A306" s="106">
        <v>39238</v>
      </c>
      <c r="B306" t="s">
        <v>153</v>
      </c>
      <c r="C306" s="109">
        <v>6.0299999999999999E-2</v>
      </c>
      <c r="D306" s="109">
        <v>6.1499999999999999E-2</v>
      </c>
      <c r="E306" s="109">
        <v>6.4000000000000001E-2</v>
      </c>
      <c r="F306" s="109">
        <v>6.1899999999999997E-2</v>
      </c>
      <c r="G306" s="208"/>
      <c r="H306" s="109"/>
      <c r="I306" s="109"/>
      <c r="J306" s="109"/>
      <c r="K306" s="109">
        <v>6.1799999999999994E-2</v>
      </c>
      <c r="L306" s="109"/>
      <c r="M306" s="109"/>
      <c r="N306" s="109"/>
      <c r="O306" s="210">
        <f t="shared" si="8"/>
        <v>39234</v>
      </c>
      <c r="Q306" s="206">
        <f t="shared" si="9"/>
        <v>2.9999999999999472E-4</v>
      </c>
    </row>
    <row r="307" spans="1:17">
      <c r="A307" s="106">
        <v>39239</v>
      </c>
      <c r="B307" t="s">
        <v>153</v>
      </c>
      <c r="C307" s="109">
        <v>6.0400000000000002E-2</v>
      </c>
      <c r="D307" s="109">
        <v>6.1699999999999998E-2</v>
      </c>
      <c r="E307" s="109">
        <v>6.4199999999999993E-2</v>
      </c>
      <c r="F307" s="109">
        <v>6.2100000000000002E-2</v>
      </c>
      <c r="G307" s="208"/>
      <c r="H307" s="109"/>
      <c r="I307" s="109"/>
      <c r="J307" s="109"/>
      <c r="K307" s="109">
        <v>6.2E-2</v>
      </c>
      <c r="L307" s="109"/>
      <c r="M307" s="109"/>
      <c r="N307" s="109"/>
      <c r="O307" s="210">
        <f t="shared" si="8"/>
        <v>39234</v>
      </c>
      <c r="Q307" s="206">
        <f t="shared" si="9"/>
        <v>3.0000000000000165E-4</v>
      </c>
    </row>
    <row r="308" spans="1:17">
      <c r="A308" s="106">
        <v>39241</v>
      </c>
      <c r="B308" t="s">
        <v>153</v>
      </c>
      <c r="C308" s="109">
        <v>6.2E-2</v>
      </c>
      <c r="D308" s="109">
        <v>6.3299999999999995E-2</v>
      </c>
      <c r="E308" s="109">
        <v>6.59E-2</v>
      </c>
      <c r="F308" s="109">
        <v>6.3700000000000007E-2</v>
      </c>
      <c r="G308" s="208"/>
      <c r="H308" s="109"/>
      <c r="I308" s="109"/>
      <c r="J308" s="109"/>
      <c r="K308" s="109">
        <v>6.3600000000000004E-2</v>
      </c>
      <c r="L308" s="109"/>
      <c r="M308" s="109"/>
      <c r="N308" s="109"/>
      <c r="O308" s="210">
        <f t="shared" si="8"/>
        <v>39234</v>
      </c>
      <c r="Q308" s="206">
        <f t="shared" si="9"/>
        <v>3.0000000000000859E-4</v>
      </c>
    </row>
    <row r="309" spans="1:17">
      <c r="A309" s="106">
        <v>39244</v>
      </c>
      <c r="B309" t="s">
        <v>153</v>
      </c>
      <c r="C309" s="109">
        <v>6.2100000000000002E-2</v>
      </c>
      <c r="D309" s="109">
        <v>6.3399999999999998E-2</v>
      </c>
      <c r="E309" s="109">
        <v>6.6000000000000003E-2</v>
      </c>
      <c r="F309" s="109">
        <v>6.3799999999999996E-2</v>
      </c>
      <c r="G309" s="208"/>
      <c r="H309" s="109"/>
      <c r="I309" s="109"/>
      <c r="J309" s="109"/>
      <c r="K309" s="109">
        <v>6.3700000000000007E-2</v>
      </c>
      <c r="L309" s="109"/>
      <c r="M309" s="109"/>
      <c r="N309" s="109"/>
      <c r="O309" s="210">
        <f t="shared" si="8"/>
        <v>39234</v>
      </c>
      <c r="Q309" s="206">
        <f t="shared" si="9"/>
        <v>3.0000000000000859E-4</v>
      </c>
    </row>
    <row r="310" spans="1:17">
      <c r="A310" s="106">
        <v>39245</v>
      </c>
      <c r="B310" t="s">
        <v>153</v>
      </c>
      <c r="C310" s="109">
        <v>6.3399999999999998E-2</v>
      </c>
      <c r="D310" s="109">
        <v>6.4500000000000002E-2</v>
      </c>
      <c r="E310" s="109">
        <v>6.7100000000000007E-2</v>
      </c>
      <c r="F310" s="109">
        <v>6.5000000000000002E-2</v>
      </c>
      <c r="G310" s="208"/>
      <c r="H310" s="109"/>
      <c r="I310" s="109"/>
      <c r="J310" s="109"/>
      <c r="K310" s="109">
        <v>6.480000000000001E-2</v>
      </c>
      <c r="L310" s="109"/>
      <c r="M310" s="109"/>
      <c r="N310" s="109"/>
      <c r="O310" s="210">
        <f t="shared" si="8"/>
        <v>39234</v>
      </c>
      <c r="Q310" s="206">
        <f t="shared" si="9"/>
        <v>3.0000000000000859E-4</v>
      </c>
    </row>
    <row r="311" spans="1:17">
      <c r="A311" s="106">
        <v>39246</v>
      </c>
      <c r="B311" t="s">
        <v>153</v>
      </c>
      <c r="C311" s="109">
        <v>6.25E-2</v>
      </c>
      <c r="D311" s="109">
        <v>6.3700000000000007E-2</v>
      </c>
      <c r="E311" s="109">
        <v>6.6299999999999998E-2</v>
      </c>
      <c r="F311" s="109">
        <v>6.4199999999999993E-2</v>
      </c>
      <c r="G311" s="208"/>
      <c r="H311" s="109"/>
      <c r="I311" s="109"/>
      <c r="J311" s="109"/>
      <c r="K311" s="109">
        <v>6.4000000000000001E-2</v>
      </c>
      <c r="L311" s="109"/>
      <c r="M311" s="109"/>
      <c r="N311" s="109"/>
      <c r="O311" s="210">
        <f t="shared" si="8"/>
        <v>39234</v>
      </c>
      <c r="Q311" s="206">
        <f t="shared" si="9"/>
        <v>2.9999999999999472E-4</v>
      </c>
    </row>
    <row r="312" spans="1:17">
      <c r="A312" s="106">
        <v>39247</v>
      </c>
      <c r="B312" t="s">
        <v>153</v>
      </c>
      <c r="C312" s="109">
        <v>6.2700000000000006E-2</v>
      </c>
      <c r="D312" s="109">
        <v>6.3899999999999998E-2</v>
      </c>
      <c r="E312" s="109">
        <v>6.6500000000000004E-2</v>
      </c>
      <c r="F312" s="109">
        <v>6.4399999999999999E-2</v>
      </c>
      <c r="G312" s="208"/>
      <c r="H312" s="109"/>
      <c r="I312" s="109"/>
      <c r="J312" s="109"/>
      <c r="K312" s="109">
        <v>6.4199999999999993E-2</v>
      </c>
      <c r="L312" s="109"/>
      <c r="M312" s="109"/>
      <c r="N312" s="109"/>
      <c r="O312" s="210">
        <f t="shared" si="8"/>
        <v>39234</v>
      </c>
      <c r="Q312" s="206">
        <f t="shared" si="9"/>
        <v>2.9999999999999472E-4</v>
      </c>
    </row>
    <row r="313" spans="1:17">
      <c r="A313" s="106">
        <v>39251</v>
      </c>
      <c r="B313" t="s">
        <v>153</v>
      </c>
      <c r="C313" s="109">
        <v>6.2300000000000001E-2</v>
      </c>
      <c r="D313" s="109">
        <v>6.3500000000000001E-2</v>
      </c>
      <c r="E313" s="109">
        <v>6.6000000000000003E-2</v>
      </c>
      <c r="F313" s="109">
        <v>6.3899999999999998E-2</v>
      </c>
      <c r="G313" s="208"/>
      <c r="H313" s="109"/>
      <c r="I313" s="109"/>
      <c r="J313" s="109"/>
      <c r="K313" s="109">
        <v>6.3799999999999996E-2</v>
      </c>
      <c r="L313" s="109"/>
      <c r="M313" s="109"/>
      <c r="N313" s="109"/>
      <c r="O313" s="210">
        <f t="shared" si="8"/>
        <v>39234</v>
      </c>
      <c r="Q313" s="206">
        <f t="shared" si="9"/>
        <v>2.9999999999999472E-4</v>
      </c>
    </row>
    <row r="314" spans="1:17">
      <c r="A314" s="106">
        <v>39253</v>
      </c>
      <c r="B314" t="s">
        <v>153</v>
      </c>
      <c r="C314" s="109">
        <v>6.2100000000000002E-2</v>
      </c>
      <c r="D314" s="109">
        <v>6.3399999999999998E-2</v>
      </c>
      <c r="E314" s="109">
        <v>6.5600000000000006E-2</v>
      </c>
      <c r="F314" s="109">
        <v>6.3700000000000007E-2</v>
      </c>
      <c r="G314" s="208"/>
      <c r="H314" s="109"/>
      <c r="I314" s="109"/>
      <c r="J314" s="109"/>
      <c r="K314" s="109">
        <v>6.3700000000000007E-2</v>
      </c>
      <c r="L314" s="109"/>
      <c r="M314" s="109"/>
      <c r="N314" s="109"/>
      <c r="O314" s="210">
        <f t="shared" si="8"/>
        <v>39234</v>
      </c>
      <c r="Q314" s="206">
        <f t="shared" si="9"/>
        <v>3.0000000000000859E-4</v>
      </c>
    </row>
    <row r="315" spans="1:17">
      <c r="A315" s="106">
        <v>39254</v>
      </c>
      <c r="B315" t="s">
        <v>153</v>
      </c>
      <c r="C315" s="109">
        <v>6.2700000000000006E-2</v>
      </c>
      <c r="D315" s="109">
        <v>6.3899999999999998E-2</v>
      </c>
      <c r="E315" s="109">
        <v>6.6100000000000006E-2</v>
      </c>
      <c r="F315" s="109">
        <v>6.4199999999999993E-2</v>
      </c>
      <c r="G315" s="208"/>
      <c r="H315" s="109"/>
      <c r="I315" s="109"/>
      <c r="J315" s="109"/>
      <c r="K315" s="109">
        <v>6.4199999999999993E-2</v>
      </c>
      <c r="L315" s="109"/>
      <c r="M315" s="109"/>
      <c r="N315" s="109"/>
      <c r="O315" s="210">
        <f t="shared" si="8"/>
        <v>39234</v>
      </c>
      <c r="Q315" s="206">
        <f t="shared" si="9"/>
        <v>2.9999999999999472E-4</v>
      </c>
    </row>
    <row r="316" spans="1:17">
      <c r="A316" s="106">
        <v>39255</v>
      </c>
      <c r="B316" t="s">
        <v>153</v>
      </c>
      <c r="C316" s="109">
        <v>6.25E-2</v>
      </c>
      <c r="D316" s="109">
        <v>6.3600000000000004E-2</v>
      </c>
      <c r="E316" s="109">
        <v>6.59E-2</v>
      </c>
      <c r="F316" s="109">
        <v>6.4000000000000001E-2</v>
      </c>
      <c r="G316" s="208"/>
      <c r="H316" s="109"/>
      <c r="I316" s="109"/>
      <c r="J316" s="109"/>
      <c r="K316" s="109">
        <v>6.3899999999999998E-2</v>
      </c>
      <c r="L316" s="109"/>
      <c r="M316" s="109"/>
      <c r="N316" s="109"/>
      <c r="O316" s="210">
        <f t="shared" si="8"/>
        <v>39234</v>
      </c>
      <c r="Q316" s="206">
        <f t="shared" si="9"/>
        <v>2.9999999999999472E-4</v>
      </c>
    </row>
    <row r="317" spans="1:17">
      <c r="A317" s="106">
        <v>39259</v>
      </c>
      <c r="B317" t="s">
        <v>153</v>
      </c>
      <c r="C317" s="109">
        <v>6.2100000000000002E-2</v>
      </c>
      <c r="D317" s="109">
        <v>6.3299999999999995E-2</v>
      </c>
      <c r="E317" s="109">
        <v>6.5500000000000003E-2</v>
      </c>
      <c r="F317" s="109">
        <v>6.3600000000000004E-2</v>
      </c>
      <c r="G317" s="208"/>
      <c r="H317" s="109"/>
      <c r="I317" s="109"/>
      <c r="J317" s="109"/>
      <c r="K317" s="109">
        <v>6.3600000000000004E-2</v>
      </c>
      <c r="L317" s="109"/>
      <c r="M317" s="109"/>
      <c r="N317" s="109"/>
      <c r="O317" s="210">
        <f t="shared" si="8"/>
        <v>39234</v>
      </c>
      <c r="Q317" s="206">
        <f t="shared" si="9"/>
        <v>3.0000000000000859E-4</v>
      </c>
    </row>
    <row r="318" spans="1:17">
      <c r="A318" s="106">
        <v>39260</v>
      </c>
      <c r="B318" t="s">
        <v>153</v>
      </c>
      <c r="C318" s="109">
        <v>6.1800000000000001E-2</v>
      </c>
      <c r="D318" s="109">
        <v>6.3E-2</v>
      </c>
      <c r="E318" s="109">
        <v>6.5199999999999994E-2</v>
      </c>
      <c r="F318" s="109">
        <v>6.3299999999999995E-2</v>
      </c>
      <c r="G318" s="208"/>
      <c r="H318" s="109"/>
      <c r="I318" s="109"/>
      <c r="J318" s="109"/>
      <c r="K318" s="109">
        <v>6.3299999999999995E-2</v>
      </c>
      <c r="L318" s="109"/>
      <c r="M318" s="109"/>
      <c r="N318" s="109"/>
      <c r="O318" s="210">
        <f t="shared" si="8"/>
        <v>39234</v>
      </c>
      <c r="Q318" s="206">
        <f t="shared" si="9"/>
        <v>2.9999999999999472E-4</v>
      </c>
    </row>
    <row r="319" spans="1:17">
      <c r="A319" s="106">
        <v>39261</v>
      </c>
      <c r="B319" t="s">
        <v>153</v>
      </c>
      <c r="C319" s="109">
        <v>6.2100000000000002E-2</v>
      </c>
      <c r="D319" s="109">
        <v>6.3299999999999995E-2</v>
      </c>
      <c r="E319" s="109">
        <v>6.5600000000000006E-2</v>
      </c>
      <c r="F319" s="109">
        <v>6.3700000000000007E-2</v>
      </c>
      <c r="G319" s="208"/>
      <c r="H319" s="109"/>
      <c r="I319" s="109"/>
      <c r="J319" s="109"/>
      <c r="K319" s="109">
        <v>6.3600000000000004E-2</v>
      </c>
      <c r="L319" s="109"/>
      <c r="M319" s="109"/>
      <c r="N319" s="109"/>
      <c r="O319" s="210">
        <f t="shared" si="8"/>
        <v>39234</v>
      </c>
      <c r="Q319" s="206">
        <f t="shared" si="9"/>
        <v>3.0000000000000859E-4</v>
      </c>
    </row>
    <row r="320" spans="1:17">
      <c r="A320" s="106">
        <v>39262</v>
      </c>
      <c r="B320" t="s">
        <v>153</v>
      </c>
      <c r="C320" s="109">
        <v>6.1199999999999997E-2</v>
      </c>
      <c r="D320" s="109">
        <v>6.2399999999999997E-2</v>
      </c>
      <c r="E320" s="109">
        <v>6.4600000000000005E-2</v>
      </c>
      <c r="F320" s="109">
        <v>6.2700000000000006E-2</v>
      </c>
      <c r="G320" s="208"/>
      <c r="H320" s="109"/>
      <c r="I320" s="109"/>
      <c r="J320" s="109"/>
      <c r="K320" s="109">
        <v>6.2699999999999992E-2</v>
      </c>
      <c r="L320" s="109"/>
      <c r="M320" s="109"/>
      <c r="N320" s="109"/>
      <c r="O320" s="210">
        <f t="shared" si="8"/>
        <v>39234</v>
      </c>
      <c r="Q320" s="206">
        <f t="shared" si="9"/>
        <v>2.9999999999999472E-4</v>
      </c>
    </row>
    <row r="321" spans="1:17">
      <c r="A321" s="106">
        <v>39265</v>
      </c>
      <c r="B321" t="s">
        <v>153</v>
      </c>
      <c r="C321" s="109">
        <v>6.0900000000000003E-2</v>
      </c>
      <c r="D321" s="109">
        <v>6.2100000000000002E-2</v>
      </c>
      <c r="E321" s="109">
        <v>6.4399999999999999E-2</v>
      </c>
      <c r="F321" s="109">
        <v>6.25E-2</v>
      </c>
      <c r="G321" s="208"/>
      <c r="H321" s="109"/>
      <c r="I321" s="109"/>
      <c r="J321" s="109"/>
      <c r="K321" s="109">
        <v>6.25E-2</v>
      </c>
      <c r="L321" s="109"/>
      <c r="M321" s="109"/>
      <c r="N321" s="109"/>
      <c r="O321" s="210">
        <f t="shared" si="8"/>
        <v>39264</v>
      </c>
      <c r="Q321" s="206">
        <f t="shared" si="9"/>
        <v>3.9999999999999758E-4</v>
      </c>
    </row>
    <row r="322" spans="1:17">
      <c r="A322" s="106">
        <v>39266</v>
      </c>
      <c r="B322" t="s">
        <v>153</v>
      </c>
      <c r="C322" s="109">
        <v>6.1400000000000003E-2</v>
      </c>
      <c r="D322" s="109">
        <v>6.25E-2</v>
      </c>
      <c r="E322" s="109">
        <v>6.4899999999999999E-2</v>
      </c>
      <c r="F322" s="109">
        <v>6.2899999999999998E-2</v>
      </c>
      <c r="G322" s="208"/>
      <c r="H322" s="109"/>
      <c r="I322" s="109"/>
      <c r="J322" s="109"/>
      <c r="K322" s="109">
        <v>6.2899999999999998E-2</v>
      </c>
      <c r="L322" s="109"/>
      <c r="M322" s="109"/>
      <c r="N322" s="109"/>
      <c r="O322" s="210">
        <f t="shared" si="8"/>
        <v>39264</v>
      </c>
      <c r="Q322" s="206">
        <f t="shared" si="9"/>
        <v>3.9999999999999758E-4</v>
      </c>
    </row>
    <row r="323" spans="1:17">
      <c r="A323" s="106">
        <v>39268</v>
      </c>
      <c r="B323" t="s">
        <v>153</v>
      </c>
      <c r="C323" s="109">
        <v>6.2300000000000001E-2</v>
      </c>
      <c r="D323" s="109">
        <v>6.3399999999999998E-2</v>
      </c>
      <c r="E323" s="109">
        <v>6.5799999999999997E-2</v>
      </c>
      <c r="F323" s="109">
        <v>6.3799999999999996E-2</v>
      </c>
      <c r="G323" s="208"/>
      <c r="H323" s="109"/>
      <c r="I323" s="109"/>
      <c r="J323" s="109"/>
      <c r="K323" s="109">
        <v>6.3799999999999996E-2</v>
      </c>
      <c r="L323" s="109"/>
      <c r="M323" s="109"/>
      <c r="N323" s="109"/>
      <c r="O323" s="210">
        <f t="shared" si="8"/>
        <v>39264</v>
      </c>
      <c r="Q323" s="206">
        <f t="shared" si="9"/>
        <v>3.9999999999999758E-4</v>
      </c>
    </row>
    <row r="324" spans="1:17">
      <c r="A324" s="106">
        <v>39269</v>
      </c>
      <c r="B324" t="s">
        <v>153</v>
      </c>
      <c r="C324" s="109">
        <v>6.2700000000000006E-2</v>
      </c>
      <c r="D324" s="109">
        <v>6.3899999999999998E-2</v>
      </c>
      <c r="E324" s="109">
        <v>6.6199999999999995E-2</v>
      </c>
      <c r="F324" s="109">
        <v>6.4299999999999996E-2</v>
      </c>
      <c r="G324" s="208"/>
      <c r="H324" s="109"/>
      <c r="I324" s="109"/>
      <c r="J324" s="109"/>
      <c r="K324" s="109">
        <v>6.4299999999999996E-2</v>
      </c>
      <c r="L324" s="109"/>
      <c r="M324" s="109"/>
      <c r="N324" s="109"/>
      <c r="O324" s="210">
        <f t="shared" si="8"/>
        <v>39264</v>
      </c>
      <c r="Q324" s="206">
        <f t="shared" si="9"/>
        <v>3.9999999999999758E-4</v>
      </c>
    </row>
    <row r="325" spans="1:17">
      <c r="A325" s="106">
        <v>39272</v>
      </c>
      <c r="B325" t="s">
        <v>153</v>
      </c>
      <c r="C325" s="109">
        <v>6.2300000000000001E-2</v>
      </c>
      <c r="D325" s="109">
        <v>6.3500000000000001E-2</v>
      </c>
      <c r="E325" s="109">
        <v>6.5799999999999997E-2</v>
      </c>
      <c r="F325" s="109">
        <v>6.3899999999999998E-2</v>
      </c>
      <c r="G325" s="208"/>
      <c r="H325" s="109"/>
      <c r="I325" s="109"/>
      <c r="J325" s="109"/>
      <c r="K325" s="109">
        <v>6.3899999999999998E-2</v>
      </c>
      <c r="L325" s="109"/>
      <c r="M325" s="109"/>
      <c r="N325" s="109"/>
      <c r="O325" s="210">
        <f t="shared" ref="O325:O388" si="10">DATE(YEAR(A325),MONTH(A325),1)</f>
        <v>39264</v>
      </c>
      <c r="Q325" s="206">
        <f t="shared" ref="Q325:Q388" si="11">K325-D325</f>
        <v>3.9999999999999758E-4</v>
      </c>
    </row>
    <row r="326" spans="1:17">
      <c r="A326" s="106">
        <v>39273</v>
      </c>
      <c r="B326" t="s">
        <v>153</v>
      </c>
      <c r="C326" s="109">
        <v>6.1199999999999997E-2</v>
      </c>
      <c r="D326" s="109">
        <v>6.2399999999999997E-2</v>
      </c>
      <c r="E326" s="109">
        <v>6.4699999999999994E-2</v>
      </c>
      <c r="F326" s="109">
        <v>6.2799999999999995E-2</v>
      </c>
      <c r="G326" s="208"/>
      <c r="H326" s="109"/>
      <c r="I326" s="109"/>
      <c r="J326" s="109"/>
      <c r="K326" s="109">
        <v>6.2800000000000009E-2</v>
      </c>
      <c r="L326" s="109"/>
      <c r="M326" s="109"/>
      <c r="N326" s="109"/>
      <c r="O326" s="210">
        <f t="shared" si="10"/>
        <v>39264</v>
      </c>
      <c r="Q326" s="206">
        <f t="shared" si="11"/>
        <v>4.0000000000001146E-4</v>
      </c>
    </row>
    <row r="327" spans="1:17">
      <c r="A327" s="106">
        <v>39274</v>
      </c>
      <c r="B327" t="s">
        <v>153</v>
      </c>
      <c r="C327" s="109">
        <v>6.1600000000000002E-2</v>
      </c>
      <c r="D327" s="109">
        <v>6.2899999999999998E-2</v>
      </c>
      <c r="E327" s="109">
        <v>6.5199999999999994E-2</v>
      </c>
      <c r="F327" s="109">
        <v>6.3200000000000006E-2</v>
      </c>
      <c r="G327" s="208"/>
      <c r="H327" s="109"/>
      <c r="I327" s="109"/>
      <c r="J327" s="109"/>
      <c r="K327" s="109">
        <v>6.3299999999999995E-2</v>
      </c>
      <c r="L327" s="109"/>
      <c r="M327" s="109"/>
      <c r="N327" s="109"/>
      <c r="O327" s="210">
        <f t="shared" si="10"/>
        <v>39264</v>
      </c>
      <c r="Q327" s="206">
        <f t="shared" si="11"/>
        <v>3.9999999999999758E-4</v>
      </c>
    </row>
    <row r="328" spans="1:17">
      <c r="A328" s="106">
        <v>39275</v>
      </c>
      <c r="B328" t="s">
        <v>153</v>
      </c>
      <c r="C328" s="109">
        <v>6.2E-2</v>
      </c>
      <c r="D328" s="109">
        <v>6.3200000000000006E-2</v>
      </c>
      <c r="E328" s="109">
        <v>6.5600000000000006E-2</v>
      </c>
      <c r="F328" s="109">
        <v>6.3600000000000004E-2</v>
      </c>
      <c r="G328" s="208"/>
      <c r="H328" s="109"/>
      <c r="I328" s="109"/>
      <c r="J328" s="109"/>
      <c r="K328" s="109">
        <v>6.3600000000000004E-2</v>
      </c>
      <c r="L328" s="109"/>
      <c r="M328" s="109"/>
      <c r="N328" s="109"/>
      <c r="O328" s="210">
        <f t="shared" si="10"/>
        <v>39264</v>
      </c>
      <c r="Q328" s="206">
        <f t="shared" si="11"/>
        <v>3.9999999999999758E-4</v>
      </c>
    </row>
    <row r="329" spans="1:17">
      <c r="A329" s="106">
        <v>39276</v>
      </c>
      <c r="B329" t="s">
        <v>153</v>
      </c>
      <c r="C329" s="109">
        <v>6.1800000000000001E-2</v>
      </c>
      <c r="D329" s="109">
        <v>6.3100000000000003E-2</v>
      </c>
      <c r="E329" s="109">
        <v>6.54E-2</v>
      </c>
      <c r="F329" s="109">
        <v>6.3399999999999998E-2</v>
      </c>
      <c r="G329" s="208"/>
      <c r="H329" s="109"/>
      <c r="I329" s="109"/>
      <c r="J329" s="109"/>
      <c r="K329" s="109">
        <v>6.3500000000000001E-2</v>
      </c>
      <c r="L329" s="109"/>
      <c r="M329" s="109"/>
      <c r="N329" s="109"/>
      <c r="O329" s="210">
        <f t="shared" si="10"/>
        <v>39264</v>
      </c>
      <c r="Q329" s="206">
        <f t="shared" si="11"/>
        <v>3.9999999999999758E-4</v>
      </c>
    </row>
    <row r="330" spans="1:17">
      <c r="A330" s="106">
        <v>39279</v>
      </c>
      <c r="B330" t="s">
        <v>153</v>
      </c>
      <c r="C330" s="109">
        <v>6.1100000000000002E-2</v>
      </c>
      <c r="D330" s="109">
        <v>6.2399999999999997E-2</v>
      </c>
      <c r="E330" s="109">
        <v>6.4699999999999994E-2</v>
      </c>
      <c r="F330" s="109">
        <v>6.2700000000000006E-2</v>
      </c>
      <c r="G330" s="208"/>
      <c r="H330" s="109"/>
      <c r="I330" s="109"/>
      <c r="J330" s="109"/>
      <c r="K330" s="109">
        <v>6.2800000000000009E-2</v>
      </c>
      <c r="L330" s="109"/>
      <c r="M330" s="109"/>
      <c r="N330" s="109"/>
      <c r="O330" s="210">
        <f t="shared" si="10"/>
        <v>39264</v>
      </c>
      <c r="Q330" s="206">
        <f t="shared" si="11"/>
        <v>4.0000000000001146E-4</v>
      </c>
    </row>
    <row r="331" spans="1:17">
      <c r="A331" s="106">
        <v>39280</v>
      </c>
      <c r="B331" t="s">
        <v>153</v>
      </c>
      <c r="C331" s="109">
        <v>6.1400000000000003E-2</v>
      </c>
      <c r="D331" s="109">
        <v>6.2700000000000006E-2</v>
      </c>
      <c r="E331" s="109">
        <v>6.5100000000000005E-2</v>
      </c>
      <c r="F331" s="109">
        <v>6.3100000000000003E-2</v>
      </c>
      <c r="G331" s="208"/>
      <c r="H331" s="109"/>
      <c r="I331" s="109"/>
      <c r="J331" s="109"/>
      <c r="K331" s="109">
        <v>6.3200000000000006E-2</v>
      </c>
      <c r="L331" s="109"/>
      <c r="M331" s="109"/>
      <c r="N331" s="109"/>
      <c r="O331" s="210">
        <f t="shared" si="10"/>
        <v>39264</v>
      </c>
      <c r="Q331" s="206">
        <f t="shared" si="11"/>
        <v>5.0000000000000044E-4</v>
      </c>
    </row>
    <row r="332" spans="1:17">
      <c r="A332" s="106">
        <v>39281</v>
      </c>
      <c r="B332" t="s">
        <v>153</v>
      </c>
      <c r="C332" s="109">
        <v>6.08E-2</v>
      </c>
      <c r="D332" s="109">
        <v>6.2199999999999998E-2</v>
      </c>
      <c r="E332" s="109">
        <v>6.4500000000000002E-2</v>
      </c>
      <c r="F332" s="109">
        <v>6.25E-2</v>
      </c>
      <c r="G332" s="208"/>
      <c r="H332" s="109"/>
      <c r="I332" s="109"/>
      <c r="J332" s="109"/>
      <c r="K332" s="109">
        <v>6.2600000000000003E-2</v>
      </c>
      <c r="L332" s="109"/>
      <c r="M332" s="109"/>
      <c r="N332" s="109"/>
      <c r="O332" s="210">
        <f t="shared" si="10"/>
        <v>39264</v>
      </c>
      <c r="Q332" s="206">
        <f t="shared" si="11"/>
        <v>4.0000000000000452E-4</v>
      </c>
    </row>
    <row r="333" spans="1:17">
      <c r="A333" s="106">
        <v>39282</v>
      </c>
      <c r="B333" t="s">
        <v>153</v>
      </c>
      <c r="C333" s="109">
        <v>6.0999999999999999E-2</v>
      </c>
      <c r="D333" s="109">
        <v>6.2399999999999997E-2</v>
      </c>
      <c r="E333" s="109">
        <v>6.4799999999999996E-2</v>
      </c>
      <c r="F333" s="109">
        <v>6.2700000000000006E-2</v>
      </c>
      <c r="G333" s="208"/>
      <c r="H333" s="109"/>
      <c r="I333" s="109"/>
      <c r="J333" s="109"/>
      <c r="K333" s="109">
        <v>6.2800000000000009E-2</v>
      </c>
      <c r="L333" s="109"/>
      <c r="M333" s="109"/>
      <c r="N333" s="109"/>
      <c r="O333" s="210">
        <f t="shared" si="10"/>
        <v>39264</v>
      </c>
      <c r="Q333" s="206">
        <f t="shared" si="11"/>
        <v>4.0000000000001146E-4</v>
      </c>
    </row>
    <row r="334" spans="1:17">
      <c r="A334" s="106">
        <v>39283</v>
      </c>
      <c r="B334" t="s">
        <v>153</v>
      </c>
      <c r="C334" s="109">
        <v>6.0499999999999998E-2</v>
      </c>
      <c r="D334" s="109">
        <v>6.1899999999999997E-2</v>
      </c>
      <c r="E334" s="109">
        <v>6.4299999999999996E-2</v>
      </c>
      <c r="F334" s="109">
        <v>6.2199999999999998E-2</v>
      </c>
      <c r="G334" s="208"/>
      <c r="H334" s="109"/>
      <c r="I334" s="109"/>
      <c r="J334" s="109"/>
      <c r="K334" s="109">
        <v>6.2300000000000001E-2</v>
      </c>
      <c r="L334" s="109"/>
      <c r="M334" s="109"/>
      <c r="N334" s="109"/>
      <c r="O334" s="210">
        <f t="shared" si="10"/>
        <v>39264</v>
      </c>
      <c r="Q334" s="206">
        <f t="shared" si="11"/>
        <v>4.0000000000000452E-4</v>
      </c>
    </row>
    <row r="335" spans="1:17">
      <c r="A335" s="106">
        <v>39286</v>
      </c>
      <c r="B335" t="s">
        <v>153</v>
      </c>
      <c r="C335" s="109">
        <v>6.0699999999999997E-2</v>
      </c>
      <c r="D335" s="109">
        <v>6.1899999999999997E-2</v>
      </c>
      <c r="E335" s="109">
        <v>6.4299999999999996E-2</v>
      </c>
      <c r="F335" s="109">
        <v>6.2300000000000001E-2</v>
      </c>
      <c r="G335" s="208"/>
      <c r="H335" s="109"/>
      <c r="I335" s="109"/>
      <c r="J335" s="109"/>
      <c r="K335" s="109">
        <v>6.2400000000000004E-2</v>
      </c>
      <c r="L335" s="109"/>
      <c r="M335" s="109"/>
      <c r="N335" s="109"/>
      <c r="O335" s="210">
        <f t="shared" si="10"/>
        <v>39264</v>
      </c>
      <c r="Q335" s="206">
        <f t="shared" si="11"/>
        <v>5.0000000000000738E-4</v>
      </c>
    </row>
    <row r="336" spans="1:17">
      <c r="A336" s="106">
        <v>39287</v>
      </c>
      <c r="B336" t="s">
        <v>153</v>
      </c>
      <c r="C336" s="109">
        <v>6.08E-2</v>
      </c>
      <c r="D336" s="109">
        <v>6.2E-2</v>
      </c>
      <c r="E336" s="109">
        <v>6.4500000000000002E-2</v>
      </c>
      <c r="F336" s="109">
        <v>6.2399999999999997E-2</v>
      </c>
      <c r="G336" s="208"/>
      <c r="H336" s="109"/>
      <c r="I336" s="109"/>
      <c r="J336" s="109"/>
      <c r="K336" s="109">
        <v>6.2400000000000004E-2</v>
      </c>
      <c r="L336" s="109"/>
      <c r="M336" s="109"/>
      <c r="N336" s="109"/>
      <c r="O336" s="210">
        <f t="shared" si="10"/>
        <v>39264</v>
      </c>
      <c r="Q336" s="206">
        <f t="shared" si="11"/>
        <v>4.0000000000000452E-4</v>
      </c>
    </row>
    <row r="337" spans="1:17">
      <c r="A337" s="106">
        <v>39289</v>
      </c>
      <c r="B337" t="s">
        <v>153</v>
      </c>
      <c r="C337" s="109">
        <v>5.9799999999999999E-2</v>
      </c>
      <c r="D337" s="109">
        <v>6.1499999999999999E-2</v>
      </c>
      <c r="E337" s="109">
        <v>6.4100000000000004E-2</v>
      </c>
      <c r="F337" s="109">
        <v>6.1800000000000001E-2</v>
      </c>
      <c r="G337" s="208"/>
      <c r="H337" s="109"/>
      <c r="I337" s="109"/>
      <c r="J337" s="109"/>
      <c r="K337" s="109">
        <v>6.2199999999999998E-2</v>
      </c>
      <c r="L337" s="109"/>
      <c r="M337" s="109"/>
      <c r="N337" s="109"/>
      <c r="O337" s="210">
        <f t="shared" si="10"/>
        <v>39264</v>
      </c>
      <c r="Q337" s="206">
        <f t="shared" si="11"/>
        <v>6.9999999999999923E-4</v>
      </c>
    </row>
    <row r="338" spans="1:17">
      <c r="A338" s="106">
        <v>39290</v>
      </c>
      <c r="B338" t="s">
        <v>153</v>
      </c>
      <c r="C338" s="109">
        <v>6.0100000000000001E-2</v>
      </c>
      <c r="D338" s="109">
        <v>6.2E-2</v>
      </c>
      <c r="E338" s="109">
        <v>6.4600000000000005E-2</v>
      </c>
      <c r="F338" s="109">
        <v>6.2199999999999998E-2</v>
      </c>
      <c r="G338" s="208"/>
      <c r="H338" s="109"/>
      <c r="I338" s="109"/>
      <c r="J338" s="109"/>
      <c r="K338" s="109">
        <v>6.2800000000000009E-2</v>
      </c>
      <c r="L338" s="109"/>
      <c r="M338" s="109"/>
      <c r="N338" s="109"/>
      <c r="O338" s="210">
        <f t="shared" si="10"/>
        <v>39264</v>
      </c>
      <c r="Q338" s="206">
        <f t="shared" si="11"/>
        <v>8.0000000000000904E-4</v>
      </c>
    </row>
    <row r="339" spans="1:17">
      <c r="A339" s="106">
        <v>39293</v>
      </c>
      <c r="B339" t="s">
        <v>153</v>
      </c>
      <c r="C339" s="109">
        <v>6.0499999999999998E-2</v>
      </c>
      <c r="D339" s="109">
        <v>6.2100000000000002E-2</v>
      </c>
      <c r="E339" s="109">
        <v>6.5100000000000005E-2</v>
      </c>
      <c r="F339" s="109">
        <v>6.2600000000000003E-2</v>
      </c>
      <c r="G339" s="208"/>
      <c r="H339" s="109"/>
      <c r="I339" s="109"/>
      <c r="J339" s="109"/>
      <c r="K339" s="109">
        <v>6.2899999999999998E-2</v>
      </c>
      <c r="L339" s="109"/>
      <c r="M339" s="109"/>
      <c r="N339" s="109"/>
      <c r="O339" s="210">
        <f t="shared" si="10"/>
        <v>39264</v>
      </c>
      <c r="Q339" s="206">
        <f t="shared" si="11"/>
        <v>7.9999999999999516E-4</v>
      </c>
    </row>
    <row r="340" spans="1:17">
      <c r="A340" s="106">
        <v>39295</v>
      </c>
      <c r="B340" t="s">
        <v>153</v>
      </c>
      <c r="C340" s="109">
        <v>6.0199999999999997E-2</v>
      </c>
      <c r="D340" s="109">
        <v>6.1699999999999998E-2</v>
      </c>
      <c r="E340" s="109">
        <v>6.4500000000000002E-2</v>
      </c>
      <c r="F340" s="109">
        <v>6.2100000000000002E-2</v>
      </c>
      <c r="G340" s="208"/>
      <c r="H340" s="109"/>
      <c r="I340" s="109"/>
      <c r="J340" s="109"/>
      <c r="K340" s="109">
        <v>6.25E-2</v>
      </c>
      <c r="L340" s="109"/>
      <c r="M340" s="109"/>
      <c r="N340" s="109"/>
      <c r="O340" s="210">
        <f t="shared" si="10"/>
        <v>39295</v>
      </c>
      <c r="Q340" s="206">
        <f t="shared" si="11"/>
        <v>8.000000000000021E-4</v>
      </c>
    </row>
    <row r="341" spans="1:17">
      <c r="A341" s="106">
        <v>39296</v>
      </c>
      <c r="B341" t="s">
        <v>153</v>
      </c>
      <c r="C341" s="109">
        <v>6.0100000000000001E-2</v>
      </c>
      <c r="D341" s="109">
        <v>6.1400000000000003E-2</v>
      </c>
      <c r="E341" s="109">
        <v>6.4299999999999996E-2</v>
      </c>
      <c r="F341" s="109">
        <v>6.1899999999999997E-2</v>
      </c>
      <c r="G341" s="208"/>
      <c r="H341" s="109"/>
      <c r="I341" s="109"/>
      <c r="J341" s="109"/>
      <c r="K341" s="109">
        <v>6.2199999999999998E-2</v>
      </c>
      <c r="L341" s="109"/>
      <c r="M341" s="109"/>
      <c r="N341" s="109"/>
      <c r="O341" s="210">
        <f t="shared" si="10"/>
        <v>39295</v>
      </c>
      <c r="Q341" s="206">
        <f t="shared" si="11"/>
        <v>7.9999999999999516E-4</v>
      </c>
    </row>
    <row r="342" spans="1:17">
      <c r="A342" s="106">
        <v>39297</v>
      </c>
      <c r="B342" t="s">
        <v>153</v>
      </c>
      <c r="C342" s="109">
        <v>5.9799999999999999E-2</v>
      </c>
      <c r="D342" s="109">
        <v>6.1100000000000002E-2</v>
      </c>
      <c r="E342" s="109">
        <v>6.4000000000000001E-2</v>
      </c>
      <c r="F342" s="109">
        <v>6.1600000000000002E-2</v>
      </c>
      <c r="G342" s="208"/>
      <c r="H342" s="109"/>
      <c r="I342" s="109"/>
      <c r="J342" s="109"/>
      <c r="K342" s="109">
        <v>6.1900000000000004E-2</v>
      </c>
      <c r="L342" s="109"/>
      <c r="M342" s="109"/>
      <c r="N342" s="109"/>
      <c r="O342" s="210">
        <f t="shared" si="10"/>
        <v>39295</v>
      </c>
      <c r="Q342" s="206">
        <f t="shared" si="11"/>
        <v>8.000000000000021E-4</v>
      </c>
    </row>
    <row r="343" spans="1:17">
      <c r="A343" s="106">
        <v>39300</v>
      </c>
      <c r="B343" t="s">
        <v>153</v>
      </c>
      <c r="C343" s="109">
        <v>6.0100000000000001E-2</v>
      </c>
      <c r="D343" s="109">
        <v>6.1499999999999999E-2</v>
      </c>
      <c r="E343" s="109">
        <v>6.4399999999999999E-2</v>
      </c>
      <c r="F343" s="109">
        <v>6.2E-2</v>
      </c>
      <c r="G343" s="208"/>
      <c r="H343" s="109"/>
      <c r="I343" s="109"/>
      <c r="J343" s="109"/>
      <c r="K343" s="109">
        <v>6.2300000000000001E-2</v>
      </c>
      <c r="L343" s="109"/>
      <c r="M343" s="109"/>
      <c r="N343" s="109"/>
      <c r="O343" s="210">
        <f t="shared" si="10"/>
        <v>39295</v>
      </c>
      <c r="Q343" s="206">
        <f t="shared" si="11"/>
        <v>8.000000000000021E-4</v>
      </c>
    </row>
    <row r="344" spans="1:17">
      <c r="A344" s="106">
        <v>39301</v>
      </c>
      <c r="B344" t="s">
        <v>153</v>
      </c>
      <c r="C344" s="109">
        <v>0.06</v>
      </c>
      <c r="D344" s="109">
        <v>6.1400000000000003E-2</v>
      </c>
      <c r="E344" s="109">
        <v>6.4299999999999996E-2</v>
      </c>
      <c r="F344" s="109">
        <v>6.1899999999999997E-2</v>
      </c>
      <c r="G344" s="208"/>
      <c r="H344" s="109"/>
      <c r="I344" s="109"/>
      <c r="J344" s="109"/>
      <c r="K344" s="109">
        <v>6.2199999999999998E-2</v>
      </c>
      <c r="L344" s="109"/>
      <c r="M344" s="109"/>
      <c r="N344" s="109"/>
      <c r="O344" s="210">
        <f t="shared" si="10"/>
        <v>39295</v>
      </c>
      <c r="Q344" s="206">
        <f t="shared" si="11"/>
        <v>7.9999999999999516E-4</v>
      </c>
    </row>
    <row r="345" spans="1:17">
      <c r="A345" s="106">
        <v>39303</v>
      </c>
      <c r="B345" t="s">
        <v>153</v>
      </c>
      <c r="C345" s="109">
        <v>6.1400000000000003E-2</v>
      </c>
      <c r="D345" s="109">
        <v>6.2899999999999998E-2</v>
      </c>
      <c r="E345" s="109">
        <v>6.5500000000000003E-2</v>
      </c>
      <c r="F345" s="109">
        <v>6.3299999999999995E-2</v>
      </c>
      <c r="G345" s="208"/>
      <c r="H345" s="109"/>
      <c r="I345" s="109"/>
      <c r="J345" s="109"/>
      <c r="K345" s="109">
        <v>6.3500000000000001E-2</v>
      </c>
      <c r="L345" s="109"/>
      <c r="M345" s="109"/>
      <c r="N345" s="109"/>
      <c r="O345" s="210">
        <f t="shared" si="10"/>
        <v>39295</v>
      </c>
      <c r="Q345" s="206">
        <f t="shared" si="11"/>
        <v>6.0000000000000331E-4</v>
      </c>
    </row>
    <row r="346" spans="1:17">
      <c r="A346" s="106">
        <v>39304</v>
      </c>
      <c r="B346" t="s">
        <v>153</v>
      </c>
      <c r="C346" s="109">
        <v>6.1499999999999999E-2</v>
      </c>
      <c r="D346" s="109">
        <v>6.2799999999999995E-2</v>
      </c>
      <c r="E346" s="109">
        <v>6.54E-2</v>
      </c>
      <c r="F346" s="109">
        <v>6.3200000000000006E-2</v>
      </c>
      <c r="G346" s="208"/>
      <c r="H346" s="109"/>
      <c r="I346" s="109"/>
      <c r="J346" s="109"/>
      <c r="K346" s="109">
        <v>6.3399999999999998E-2</v>
      </c>
      <c r="L346" s="109"/>
      <c r="M346" s="109"/>
      <c r="N346" s="109"/>
      <c r="O346" s="210">
        <f t="shared" si="10"/>
        <v>39295</v>
      </c>
      <c r="Q346" s="206">
        <f t="shared" si="11"/>
        <v>6.0000000000000331E-4</v>
      </c>
    </row>
    <row r="347" spans="1:17">
      <c r="A347" s="106">
        <v>39307</v>
      </c>
      <c r="B347" t="s">
        <v>153</v>
      </c>
      <c r="C347" s="109">
        <v>6.1499999999999999E-2</v>
      </c>
      <c r="D347" s="109">
        <v>6.2899999999999998E-2</v>
      </c>
      <c r="E347" s="109">
        <v>6.54E-2</v>
      </c>
      <c r="F347" s="109">
        <v>6.3299999999999995E-2</v>
      </c>
      <c r="G347" s="208"/>
      <c r="H347" s="109"/>
      <c r="I347" s="109"/>
      <c r="J347" s="109"/>
      <c r="K347" s="109">
        <v>6.3500000000000001E-2</v>
      </c>
      <c r="L347" s="109"/>
      <c r="M347" s="109"/>
      <c r="N347" s="109"/>
      <c r="O347" s="210">
        <f t="shared" si="10"/>
        <v>39295</v>
      </c>
      <c r="Q347" s="206">
        <f t="shared" si="11"/>
        <v>6.0000000000000331E-4</v>
      </c>
    </row>
    <row r="348" spans="1:17">
      <c r="A348" s="106">
        <v>39308</v>
      </c>
      <c r="B348" t="s">
        <v>153</v>
      </c>
      <c r="C348" s="109">
        <v>6.1400000000000003E-2</v>
      </c>
      <c r="D348" s="109">
        <v>6.2799999999999995E-2</v>
      </c>
      <c r="E348" s="109">
        <v>6.5299999999999997E-2</v>
      </c>
      <c r="F348" s="109">
        <v>6.3200000000000006E-2</v>
      </c>
      <c r="G348" s="208"/>
      <c r="H348" s="109"/>
      <c r="I348" s="109"/>
      <c r="J348" s="109"/>
      <c r="K348" s="109">
        <v>6.3299999999999995E-2</v>
      </c>
      <c r="L348" s="109"/>
      <c r="M348" s="109"/>
      <c r="N348" s="109"/>
      <c r="O348" s="210">
        <f t="shared" si="10"/>
        <v>39295</v>
      </c>
      <c r="Q348" s="206">
        <f t="shared" si="11"/>
        <v>5.0000000000000044E-4</v>
      </c>
    </row>
    <row r="349" spans="1:17">
      <c r="A349" s="106">
        <v>39309</v>
      </c>
      <c r="B349" t="s">
        <v>153</v>
      </c>
      <c r="C349" s="109">
        <v>6.2E-2</v>
      </c>
      <c r="D349" s="109">
        <v>6.3299999999999995E-2</v>
      </c>
      <c r="E349" s="109">
        <v>6.59E-2</v>
      </c>
      <c r="F349" s="109">
        <v>6.3700000000000007E-2</v>
      </c>
      <c r="G349" s="208"/>
      <c r="H349" s="109"/>
      <c r="I349" s="109"/>
      <c r="J349" s="109"/>
      <c r="K349" s="109">
        <v>6.3700000000000007E-2</v>
      </c>
      <c r="L349" s="109"/>
      <c r="M349" s="109"/>
      <c r="N349" s="109"/>
      <c r="O349" s="210">
        <f t="shared" si="10"/>
        <v>39295</v>
      </c>
      <c r="Q349" s="206">
        <f t="shared" si="11"/>
        <v>4.0000000000001146E-4</v>
      </c>
    </row>
    <row r="350" spans="1:17">
      <c r="A350" s="106">
        <v>39310</v>
      </c>
      <c r="B350" t="s">
        <v>153</v>
      </c>
      <c r="C350" s="109">
        <v>6.1499999999999999E-2</v>
      </c>
      <c r="D350" s="109">
        <v>6.2799999999999995E-2</v>
      </c>
      <c r="E350" s="109">
        <v>6.5299999999999997E-2</v>
      </c>
      <c r="F350" s="109">
        <v>6.3200000000000006E-2</v>
      </c>
      <c r="G350" s="208"/>
      <c r="H350" s="109"/>
      <c r="I350" s="109"/>
      <c r="J350" s="109"/>
      <c r="K350" s="109">
        <v>6.3200000000000006E-2</v>
      </c>
      <c r="L350" s="109"/>
      <c r="M350" s="109"/>
      <c r="N350" s="109"/>
      <c r="O350" s="210">
        <f t="shared" si="10"/>
        <v>39295</v>
      </c>
      <c r="Q350" s="206">
        <f t="shared" si="11"/>
        <v>4.0000000000001146E-4</v>
      </c>
    </row>
    <row r="351" spans="1:17">
      <c r="A351" s="106">
        <v>39311</v>
      </c>
      <c r="B351" t="s">
        <v>153</v>
      </c>
      <c r="C351" s="109">
        <v>6.2300000000000001E-2</v>
      </c>
      <c r="D351" s="109">
        <v>6.3600000000000004E-2</v>
      </c>
      <c r="E351" s="109">
        <v>6.6299999999999998E-2</v>
      </c>
      <c r="F351" s="109">
        <v>6.4100000000000004E-2</v>
      </c>
      <c r="G351" s="208"/>
      <c r="H351" s="109"/>
      <c r="I351" s="109"/>
      <c r="J351" s="109"/>
      <c r="K351" s="109">
        <v>6.3899999999999998E-2</v>
      </c>
      <c r="L351" s="109"/>
      <c r="M351" s="109"/>
      <c r="N351" s="109"/>
      <c r="O351" s="210">
        <f t="shared" si="10"/>
        <v>39295</v>
      </c>
      <c r="Q351" s="206">
        <f t="shared" si="11"/>
        <v>2.9999999999999472E-4</v>
      </c>
    </row>
    <row r="352" spans="1:17">
      <c r="A352" s="106">
        <v>39314</v>
      </c>
      <c r="B352" t="s">
        <v>153</v>
      </c>
      <c r="C352" s="109">
        <v>6.1699999999999998E-2</v>
      </c>
      <c r="D352" s="109">
        <v>6.3399999999999998E-2</v>
      </c>
      <c r="E352" s="109">
        <v>6.6000000000000003E-2</v>
      </c>
      <c r="F352" s="109">
        <v>6.3700000000000007E-2</v>
      </c>
      <c r="G352" s="208"/>
      <c r="H352" s="109"/>
      <c r="I352" s="109"/>
      <c r="J352" s="109"/>
      <c r="K352" s="109">
        <v>6.3700000000000007E-2</v>
      </c>
      <c r="L352" s="109"/>
      <c r="M352" s="109"/>
      <c r="N352" s="109"/>
      <c r="O352" s="210">
        <f t="shared" si="10"/>
        <v>39295</v>
      </c>
      <c r="Q352" s="206">
        <f t="shared" si="11"/>
        <v>3.0000000000000859E-4</v>
      </c>
    </row>
    <row r="353" spans="1:17">
      <c r="A353" s="106">
        <v>39315</v>
      </c>
      <c r="B353" t="s">
        <v>153</v>
      </c>
      <c r="C353" s="109">
        <v>6.1400000000000003E-2</v>
      </c>
      <c r="D353" s="109">
        <v>6.3E-2</v>
      </c>
      <c r="E353" s="109">
        <v>6.5600000000000006E-2</v>
      </c>
      <c r="F353" s="109">
        <v>6.3299999999999995E-2</v>
      </c>
      <c r="G353" s="208"/>
      <c r="H353" s="109"/>
      <c r="I353" s="109"/>
      <c r="J353" s="109"/>
      <c r="K353" s="109">
        <v>6.3399999999999998E-2</v>
      </c>
      <c r="L353" s="109"/>
      <c r="M353" s="109"/>
      <c r="N353" s="109"/>
      <c r="O353" s="210">
        <f t="shared" si="10"/>
        <v>39295</v>
      </c>
      <c r="Q353" s="206">
        <f t="shared" si="11"/>
        <v>3.9999999999999758E-4</v>
      </c>
    </row>
    <row r="354" spans="1:17">
      <c r="A354" s="106">
        <v>39316</v>
      </c>
      <c r="B354" t="s">
        <v>153</v>
      </c>
      <c r="C354" s="109">
        <v>6.1499999999999999E-2</v>
      </c>
      <c r="D354" s="109">
        <v>6.3E-2</v>
      </c>
      <c r="E354" s="109">
        <v>6.5699999999999995E-2</v>
      </c>
      <c r="F354" s="109">
        <v>6.3399999999999998E-2</v>
      </c>
      <c r="G354" s="208"/>
      <c r="H354" s="109"/>
      <c r="I354" s="109"/>
      <c r="J354" s="109"/>
      <c r="K354" s="109">
        <v>6.3500000000000001E-2</v>
      </c>
      <c r="L354" s="109"/>
      <c r="M354" s="109"/>
      <c r="N354" s="109"/>
      <c r="O354" s="210">
        <f t="shared" si="10"/>
        <v>39295</v>
      </c>
      <c r="Q354" s="206">
        <f t="shared" si="11"/>
        <v>5.0000000000000044E-4</v>
      </c>
    </row>
    <row r="355" spans="1:17">
      <c r="A355" s="106">
        <v>39317</v>
      </c>
      <c r="B355" t="s">
        <v>153</v>
      </c>
      <c r="C355" s="109">
        <v>6.1499999999999999E-2</v>
      </c>
      <c r="D355" s="109">
        <v>6.25E-2</v>
      </c>
      <c r="E355" s="109">
        <v>6.5299999999999997E-2</v>
      </c>
      <c r="F355" s="109">
        <v>6.3100000000000003E-2</v>
      </c>
      <c r="G355" s="208"/>
      <c r="H355" s="109"/>
      <c r="I355" s="109"/>
      <c r="J355" s="109"/>
      <c r="K355" s="109">
        <v>6.3099999999999989E-2</v>
      </c>
      <c r="L355" s="109"/>
      <c r="M355" s="109"/>
      <c r="N355" s="109"/>
      <c r="O355" s="210">
        <f t="shared" si="10"/>
        <v>39295</v>
      </c>
      <c r="Q355" s="206">
        <f t="shared" si="11"/>
        <v>5.9999999999998943E-4</v>
      </c>
    </row>
    <row r="356" spans="1:17">
      <c r="A356" s="106">
        <v>39318</v>
      </c>
      <c r="B356" t="s">
        <v>153</v>
      </c>
      <c r="C356" s="109">
        <v>6.1199999999999997E-2</v>
      </c>
      <c r="D356" s="109">
        <v>6.2300000000000001E-2</v>
      </c>
      <c r="E356" s="109">
        <v>6.5100000000000005E-2</v>
      </c>
      <c r="F356" s="109">
        <v>6.2899999999999998E-2</v>
      </c>
      <c r="G356" s="208"/>
      <c r="H356" s="109"/>
      <c r="I356" s="109"/>
      <c r="J356" s="109"/>
      <c r="K356" s="109">
        <v>6.2899999999999998E-2</v>
      </c>
      <c r="L356" s="109"/>
      <c r="M356" s="109"/>
      <c r="N356" s="109"/>
      <c r="O356" s="210">
        <f t="shared" si="10"/>
        <v>39295</v>
      </c>
      <c r="Q356" s="206">
        <f t="shared" si="11"/>
        <v>5.9999999999999637E-4</v>
      </c>
    </row>
    <row r="357" spans="1:17">
      <c r="A357" s="106">
        <v>39322</v>
      </c>
      <c r="B357" t="s">
        <v>153</v>
      </c>
      <c r="C357" s="109">
        <v>6.08E-2</v>
      </c>
      <c r="D357" s="109">
        <v>6.1899999999999997E-2</v>
      </c>
      <c r="E357" s="109">
        <v>6.4600000000000005E-2</v>
      </c>
      <c r="F357" s="109">
        <v>6.2399999999999997E-2</v>
      </c>
      <c r="G357" s="208"/>
      <c r="H357" s="109"/>
      <c r="I357" s="109"/>
      <c r="J357" s="109"/>
      <c r="K357" s="109">
        <v>6.2400000000000004E-2</v>
      </c>
      <c r="L357" s="109"/>
      <c r="M357" s="109"/>
      <c r="N357" s="109"/>
      <c r="O357" s="210">
        <f t="shared" si="10"/>
        <v>39295</v>
      </c>
      <c r="Q357" s="206">
        <f t="shared" si="11"/>
        <v>5.0000000000000738E-4</v>
      </c>
    </row>
    <row r="358" spans="1:17">
      <c r="A358" s="106">
        <v>39324</v>
      </c>
      <c r="B358" t="s">
        <v>153</v>
      </c>
      <c r="C358" s="109">
        <v>6.0600000000000001E-2</v>
      </c>
      <c r="D358" s="109">
        <v>6.1600000000000002E-2</v>
      </c>
      <c r="E358" s="109">
        <v>6.4399999999999999E-2</v>
      </c>
      <c r="F358" s="109">
        <v>6.2199999999999998E-2</v>
      </c>
      <c r="G358" s="208"/>
      <c r="H358" s="109"/>
      <c r="I358" s="109"/>
      <c r="J358" s="109"/>
      <c r="K358" s="109">
        <v>6.2199999999999998E-2</v>
      </c>
      <c r="L358" s="109"/>
      <c r="M358" s="109"/>
      <c r="N358" s="109"/>
      <c r="O358" s="210">
        <f t="shared" si="10"/>
        <v>39295</v>
      </c>
      <c r="Q358" s="206">
        <f t="shared" si="11"/>
        <v>5.9999999999999637E-4</v>
      </c>
    </row>
    <row r="359" spans="1:17">
      <c r="A359" s="106">
        <v>39325</v>
      </c>
      <c r="B359" t="s">
        <v>153</v>
      </c>
      <c r="C359" s="109">
        <v>6.0699999999999997E-2</v>
      </c>
      <c r="D359" s="109">
        <v>6.1699999999999998E-2</v>
      </c>
      <c r="E359" s="109">
        <v>6.4500000000000002E-2</v>
      </c>
      <c r="F359" s="109">
        <v>6.2300000000000001E-2</v>
      </c>
      <c r="G359" s="208"/>
      <c r="H359" s="109"/>
      <c r="I359" s="109"/>
      <c r="J359" s="109"/>
      <c r="K359" s="109">
        <v>6.2300000000000001E-2</v>
      </c>
      <c r="L359" s="109"/>
      <c r="M359" s="109"/>
      <c r="N359" s="109"/>
      <c r="O359" s="210">
        <f t="shared" si="10"/>
        <v>39295</v>
      </c>
      <c r="Q359" s="206">
        <f t="shared" si="11"/>
        <v>6.0000000000000331E-4</v>
      </c>
    </row>
    <row r="360" spans="1:17">
      <c r="A360" s="106">
        <v>39330</v>
      </c>
      <c r="B360" t="s">
        <v>153</v>
      </c>
      <c r="C360" s="109">
        <v>6.0699999999999997E-2</v>
      </c>
      <c r="D360" s="109">
        <v>6.1199999999999997E-2</v>
      </c>
      <c r="E360" s="109">
        <v>6.4000000000000001E-2</v>
      </c>
      <c r="F360" s="109">
        <v>6.2E-2</v>
      </c>
      <c r="G360" s="208"/>
      <c r="H360" s="109"/>
      <c r="I360" s="109"/>
      <c r="J360" s="109"/>
      <c r="K360" s="109">
        <v>6.1799999999999994E-2</v>
      </c>
      <c r="L360" s="109"/>
      <c r="M360" s="109"/>
      <c r="N360" s="109"/>
      <c r="O360" s="210">
        <f t="shared" si="10"/>
        <v>39326</v>
      </c>
      <c r="Q360" s="206">
        <f t="shared" si="11"/>
        <v>5.9999999999999637E-4</v>
      </c>
    </row>
    <row r="361" spans="1:17">
      <c r="A361" s="106">
        <v>39331</v>
      </c>
      <c r="B361" t="s">
        <v>153</v>
      </c>
      <c r="C361" s="109">
        <v>6.08E-2</v>
      </c>
      <c r="D361" s="109">
        <v>6.1400000000000003E-2</v>
      </c>
      <c r="E361" s="109">
        <v>6.4199999999999993E-2</v>
      </c>
      <c r="F361" s="109">
        <v>6.2100000000000002E-2</v>
      </c>
      <c r="G361" s="208"/>
      <c r="H361" s="109"/>
      <c r="I361" s="109"/>
      <c r="J361" s="109"/>
      <c r="K361" s="109">
        <v>6.2100000000000002E-2</v>
      </c>
      <c r="L361" s="109"/>
      <c r="M361" s="109"/>
      <c r="N361" s="109"/>
      <c r="O361" s="210">
        <f t="shared" si="10"/>
        <v>39326</v>
      </c>
      <c r="Q361" s="206">
        <f t="shared" si="11"/>
        <v>6.9999999999999923E-4</v>
      </c>
    </row>
    <row r="362" spans="1:17">
      <c r="A362" s="106">
        <v>39332</v>
      </c>
      <c r="B362" t="s">
        <v>153</v>
      </c>
      <c r="C362" s="109">
        <v>5.9900000000000002E-2</v>
      </c>
      <c r="D362" s="109">
        <v>6.0499999999999998E-2</v>
      </c>
      <c r="E362" s="109">
        <v>6.3299999999999995E-2</v>
      </c>
      <c r="F362" s="109">
        <v>6.1199999999999997E-2</v>
      </c>
      <c r="G362" s="208"/>
      <c r="H362" s="109"/>
      <c r="I362" s="109"/>
      <c r="J362" s="109"/>
      <c r="K362" s="109">
        <v>6.13E-2</v>
      </c>
      <c r="L362" s="109"/>
      <c r="M362" s="109"/>
      <c r="N362" s="109"/>
      <c r="O362" s="210">
        <f t="shared" si="10"/>
        <v>39326</v>
      </c>
      <c r="Q362" s="206">
        <f t="shared" si="11"/>
        <v>8.000000000000021E-4</v>
      </c>
    </row>
    <row r="363" spans="1:17">
      <c r="A363" s="106">
        <v>39335</v>
      </c>
      <c r="B363" t="s">
        <v>153</v>
      </c>
      <c r="C363" s="109">
        <v>5.9700000000000003E-2</v>
      </c>
      <c r="D363" s="109">
        <v>6.0299999999999999E-2</v>
      </c>
      <c r="E363" s="109">
        <v>6.3299999999999995E-2</v>
      </c>
      <c r="F363" s="109">
        <v>6.1100000000000002E-2</v>
      </c>
      <c r="G363" s="208"/>
      <c r="H363" s="109"/>
      <c r="I363" s="109"/>
      <c r="J363" s="109"/>
      <c r="K363" s="109">
        <v>6.0999999999999999E-2</v>
      </c>
      <c r="L363" s="109"/>
      <c r="M363" s="109"/>
      <c r="N363" s="109"/>
      <c r="O363" s="210">
        <f t="shared" si="10"/>
        <v>39326</v>
      </c>
      <c r="Q363" s="206">
        <f t="shared" si="11"/>
        <v>6.9999999999999923E-4</v>
      </c>
    </row>
    <row r="364" spans="1:17">
      <c r="A364" s="106">
        <v>39336</v>
      </c>
      <c r="B364" t="s">
        <v>153</v>
      </c>
      <c r="C364" s="109">
        <v>5.9900000000000002E-2</v>
      </c>
      <c r="D364" s="109">
        <v>6.0600000000000001E-2</v>
      </c>
      <c r="E364" s="109">
        <v>6.3399999999999998E-2</v>
      </c>
      <c r="F364" s="109">
        <v>6.13E-2</v>
      </c>
      <c r="G364" s="208"/>
      <c r="H364" s="109"/>
      <c r="I364" s="109"/>
      <c r="J364" s="109"/>
      <c r="K364" s="109">
        <v>6.1200000000000004E-2</v>
      </c>
      <c r="L364" s="109"/>
      <c r="M364" s="109"/>
      <c r="N364" s="109"/>
      <c r="O364" s="210">
        <f t="shared" si="10"/>
        <v>39326</v>
      </c>
      <c r="Q364" s="206">
        <f t="shared" si="11"/>
        <v>6.0000000000000331E-4</v>
      </c>
    </row>
    <row r="365" spans="1:17">
      <c r="A365" s="106">
        <v>39337</v>
      </c>
      <c r="B365" t="s">
        <v>153</v>
      </c>
      <c r="C365" s="109">
        <v>6.0199999999999997E-2</v>
      </c>
      <c r="D365" s="109">
        <v>6.0999999999999999E-2</v>
      </c>
      <c r="E365" s="109">
        <v>6.4000000000000001E-2</v>
      </c>
      <c r="F365" s="109">
        <v>6.1699999999999998E-2</v>
      </c>
      <c r="G365" s="208"/>
      <c r="H365" s="109"/>
      <c r="I365" s="109"/>
      <c r="J365" s="109"/>
      <c r="K365" s="109">
        <v>6.1699999999999998E-2</v>
      </c>
      <c r="L365" s="109"/>
      <c r="M365" s="109"/>
      <c r="N365" s="109"/>
      <c r="O365" s="210">
        <f t="shared" si="10"/>
        <v>39326</v>
      </c>
      <c r="Q365" s="206">
        <f t="shared" si="11"/>
        <v>6.9999999999999923E-4</v>
      </c>
    </row>
    <row r="366" spans="1:17">
      <c r="A366" s="106">
        <v>39338</v>
      </c>
      <c r="B366" t="s">
        <v>153</v>
      </c>
      <c r="C366" s="109">
        <v>6.0699999999999997E-2</v>
      </c>
      <c r="D366" s="109">
        <v>6.1800000000000001E-2</v>
      </c>
      <c r="E366" s="109">
        <v>6.4799999999999996E-2</v>
      </c>
      <c r="F366" s="109">
        <v>6.2399999999999997E-2</v>
      </c>
      <c r="G366" s="208"/>
      <c r="H366" s="109"/>
      <c r="I366" s="109"/>
      <c r="J366" s="109"/>
      <c r="K366" s="109">
        <v>6.2400000000000004E-2</v>
      </c>
      <c r="L366" s="109"/>
      <c r="M366" s="109"/>
      <c r="N366" s="109"/>
      <c r="O366" s="210">
        <f t="shared" si="10"/>
        <v>39326</v>
      </c>
      <c r="Q366" s="206">
        <f t="shared" si="11"/>
        <v>6.0000000000000331E-4</v>
      </c>
    </row>
    <row r="367" spans="1:17">
      <c r="A367" s="106">
        <v>39342</v>
      </c>
      <c r="B367" t="s">
        <v>153</v>
      </c>
      <c r="C367" s="109">
        <v>6.0400000000000002E-2</v>
      </c>
      <c r="D367" s="109">
        <v>6.1499999999999999E-2</v>
      </c>
      <c r="E367" s="109">
        <v>6.4500000000000002E-2</v>
      </c>
      <c r="F367" s="109">
        <v>6.2100000000000002E-2</v>
      </c>
      <c r="G367" s="208"/>
      <c r="H367" s="109"/>
      <c r="I367" s="109"/>
      <c r="J367" s="109"/>
      <c r="K367" s="109">
        <v>6.2E-2</v>
      </c>
      <c r="L367" s="109"/>
      <c r="M367" s="109"/>
      <c r="N367" s="109"/>
      <c r="O367" s="210">
        <f t="shared" si="10"/>
        <v>39326</v>
      </c>
      <c r="Q367" s="206">
        <f t="shared" si="11"/>
        <v>5.0000000000000044E-4</v>
      </c>
    </row>
    <row r="368" spans="1:17">
      <c r="A368" s="106">
        <v>39343</v>
      </c>
      <c r="B368" t="s">
        <v>153</v>
      </c>
      <c r="C368" s="109">
        <v>6.08E-2</v>
      </c>
      <c r="D368" s="109">
        <v>6.2E-2</v>
      </c>
      <c r="E368" s="109">
        <v>6.4799999999999996E-2</v>
      </c>
      <c r="F368" s="109">
        <v>6.25E-2</v>
      </c>
      <c r="G368" s="208"/>
      <c r="H368" s="109"/>
      <c r="I368" s="109"/>
      <c r="J368" s="109"/>
      <c r="K368" s="109">
        <v>6.25E-2</v>
      </c>
      <c r="L368" s="109"/>
      <c r="M368" s="109"/>
      <c r="N368" s="109"/>
      <c r="O368" s="210">
        <f t="shared" si="10"/>
        <v>39326</v>
      </c>
      <c r="Q368" s="206">
        <f t="shared" si="11"/>
        <v>5.0000000000000044E-4</v>
      </c>
    </row>
    <row r="369" spans="1:17">
      <c r="A369" s="106">
        <v>39344</v>
      </c>
      <c r="B369" t="s">
        <v>153</v>
      </c>
      <c r="C369" s="109">
        <v>6.1600000000000002E-2</v>
      </c>
      <c r="D369" s="109">
        <v>6.2399999999999997E-2</v>
      </c>
      <c r="E369" s="109">
        <v>6.5000000000000002E-2</v>
      </c>
      <c r="F369" s="109">
        <v>6.3E-2</v>
      </c>
      <c r="G369" s="208"/>
      <c r="H369" s="109"/>
      <c r="I369" s="109"/>
      <c r="J369" s="109"/>
      <c r="K369" s="109">
        <v>6.2899999999999998E-2</v>
      </c>
      <c r="L369" s="109"/>
      <c r="M369" s="109"/>
      <c r="N369" s="109"/>
      <c r="O369" s="210">
        <f t="shared" si="10"/>
        <v>39326</v>
      </c>
      <c r="Q369" s="206">
        <f t="shared" si="11"/>
        <v>5.0000000000000044E-4</v>
      </c>
    </row>
    <row r="370" spans="1:17">
      <c r="A370" s="106">
        <v>39345</v>
      </c>
      <c r="B370" t="s">
        <v>153</v>
      </c>
      <c r="C370" s="109">
        <v>6.2700000000000006E-2</v>
      </c>
      <c r="D370" s="109">
        <v>6.3399999999999998E-2</v>
      </c>
      <c r="E370" s="109">
        <v>6.59E-2</v>
      </c>
      <c r="F370" s="109">
        <v>6.4000000000000001E-2</v>
      </c>
      <c r="G370" s="208"/>
      <c r="H370" s="109"/>
      <c r="I370" s="109"/>
      <c r="J370" s="109"/>
      <c r="K370" s="109">
        <v>6.3799999999999996E-2</v>
      </c>
      <c r="L370" s="109"/>
      <c r="M370" s="109"/>
      <c r="N370" s="109"/>
      <c r="O370" s="210">
        <f t="shared" si="10"/>
        <v>39326</v>
      </c>
      <c r="Q370" s="206">
        <f t="shared" si="11"/>
        <v>3.9999999999999758E-4</v>
      </c>
    </row>
    <row r="371" spans="1:17">
      <c r="A371" s="106">
        <v>39346</v>
      </c>
      <c r="B371" t="s">
        <v>153</v>
      </c>
      <c r="C371" s="109">
        <v>6.1800000000000001E-2</v>
      </c>
      <c r="D371" s="109">
        <v>6.2799999999999995E-2</v>
      </c>
      <c r="E371" s="109">
        <v>6.5299999999999997E-2</v>
      </c>
      <c r="F371" s="109">
        <v>6.3299999999999995E-2</v>
      </c>
      <c r="G371" s="208"/>
      <c r="H371" s="109"/>
      <c r="I371" s="109"/>
      <c r="J371" s="109"/>
      <c r="K371" s="109">
        <v>6.3099999999999989E-2</v>
      </c>
      <c r="L371" s="109"/>
      <c r="M371" s="109"/>
      <c r="N371" s="109"/>
      <c r="O371" s="210">
        <f t="shared" si="10"/>
        <v>39326</v>
      </c>
      <c r="Q371" s="206">
        <f t="shared" si="11"/>
        <v>2.9999999999999472E-4</v>
      </c>
    </row>
    <row r="372" spans="1:17">
      <c r="A372" s="106">
        <v>39350</v>
      </c>
      <c r="B372" t="s">
        <v>153</v>
      </c>
      <c r="C372" s="109">
        <v>6.1699999999999998E-2</v>
      </c>
      <c r="D372" s="109">
        <v>6.2600000000000003E-2</v>
      </c>
      <c r="E372" s="109">
        <v>6.5000000000000002E-2</v>
      </c>
      <c r="F372" s="109">
        <v>6.3100000000000003E-2</v>
      </c>
      <c r="G372" s="208"/>
      <c r="H372" s="109"/>
      <c r="I372" s="109"/>
      <c r="J372" s="109"/>
      <c r="K372" s="109">
        <v>6.2899999999999998E-2</v>
      </c>
      <c r="L372" s="109"/>
      <c r="M372" s="109"/>
      <c r="N372" s="109"/>
      <c r="O372" s="210">
        <f t="shared" si="10"/>
        <v>39326</v>
      </c>
      <c r="Q372" s="206">
        <f t="shared" si="11"/>
        <v>2.9999999999999472E-4</v>
      </c>
    </row>
    <row r="373" spans="1:17">
      <c r="A373" s="106">
        <v>39351</v>
      </c>
      <c r="B373" t="s">
        <v>153</v>
      </c>
      <c r="C373" s="109">
        <v>6.1899999999999997E-2</v>
      </c>
      <c r="D373" s="109">
        <v>6.2700000000000006E-2</v>
      </c>
      <c r="E373" s="109">
        <v>6.5199999999999994E-2</v>
      </c>
      <c r="F373" s="109">
        <v>6.3299999999999995E-2</v>
      </c>
      <c r="G373" s="208"/>
      <c r="H373" s="109"/>
      <c r="I373" s="109"/>
      <c r="J373" s="109"/>
      <c r="K373" s="109">
        <v>6.3E-2</v>
      </c>
      <c r="L373" s="109"/>
      <c r="M373" s="109"/>
      <c r="N373" s="109"/>
      <c r="O373" s="210">
        <f t="shared" si="10"/>
        <v>39326</v>
      </c>
      <c r="Q373" s="206">
        <f t="shared" si="11"/>
        <v>2.9999999999999472E-4</v>
      </c>
    </row>
    <row r="374" spans="1:17">
      <c r="A374" s="106">
        <v>39352</v>
      </c>
      <c r="B374" t="s">
        <v>153</v>
      </c>
      <c r="C374" s="109">
        <v>6.1199999999999997E-2</v>
      </c>
      <c r="D374" s="109">
        <v>6.2100000000000002E-2</v>
      </c>
      <c r="E374" s="109">
        <v>6.4500000000000002E-2</v>
      </c>
      <c r="F374" s="109">
        <v>6.2600000000000003E-2</v>
      </c>
      <c r="G374" s="208"/>
      <c r="H374" s="109"/>
      <c r="I374" s="109"/>
      <c r="J374" s="109"/>
      <c r="K374" s="109">
        <v>6.2400000000000004E-2</v>
      </c>
      <c r="L374" s="109"/>
      <c r="M374" s="109"/>
      <c r="N374" s="109"/>
      <c r="O374" s="210">
        <f t="shared" si="10"/>
        <v>39326</v>
      </c>
      <c r="Q374" s="206">
        <f t="shared" si="11"/>
        <v>3.0000000000000165E-4</v>
      </c>
    </row>
    <row r="375" spans="1:17">
      <c r="A375" s="106">
        <v>39353</v>
      </c>
      <c r="B375" t="s">
        <v>153</v>
      </c>
      <c r="C375" s="109">
        <v>6.1199999999999997E-2</v>
      </c>
      <c r="D375" s="109">
        <v>6.2199999999999998E-2</v>
      </c>
      <c r="E375" s="109">
        <v>6.4500000000000002E-2</v>
      </c>
      <c r="F375" s="109">
        <v>6.2600000000000003E-2</v>
      </c>
      <c r="G375" s="208"/>
      <c r="H375" s="109"/>
      <c r="I375" s="109"/>
      <c r="J375" s="109"/>
      <c r="K375" s="109">
        <v>6.2400000000000004E-2</v>
      </c>
      <c r="L375" s="109"/>
      <c r="M375" s="109"/>
      <c r="N375" s="109"/>
      <c r="O375" s="210">
        <f t="shared" si="10"/>
        <v>39326</v>
      </c>
      <c r="Q375" s="206">
        <f t="shared" si="11"/>
        <v>2.0000000000000573E-4</v>
      </c>
    </row>
    <row r="376" spans="1:17">
      <c r="A376" s="106">
        <v>39356</v>
      </c>
      <c r="B376" t="s">
        <v>153</v>
      </c>
      <c r="C376" s="109">
        <v>6.08E-2</v>
      </c>
      <c r="D376" s="109">
        <v>6.1800000000000001E-2</v>
      </c>
      <c r="E376" s="109">
        <v>6.4199999999999993E-2</v>
      </c>
      <c r="F376" s="109">
        <v>6.2300000000000001E-2</v>
      </c>
      <c r="G376" s="208"/>
      <c r="H376" s="109"/>
      <c r="I376" s="109"/>
      <c r="J376" s="109"/>
      <c r="K376" s="109">
        <v>6.2E-2</v>
      </c>
      <c r="L376" s="109"/>
      <c r="M376" s="109"/>
      <c r="N376" s="109"/>
      <c r="O376" s="210">
        <f t="shared" si="10"/>
        <v>39356</v>
      </c>
      <c r="Q376" s="206">
        <f t="shared" si="11"/>
        <v>1.9999999999999879E-4</v>
      </c>
    </row>
    <row r="377" spans="1:17">
      <c r="A377" s="106">
        <v>39358</v>
      </c>
      <c r="B377" t="s">
        <v>153</v>
      </c>
      <c r="C377" s="109">
        <v>6.08E-2</v>
      </c>
      <c r="D377" s="109">
        <v>6.1699999999999998E-2</v>
      </c>
      <c r="E377" s="109">
        <v>6.4100000000000004E-2</v>
      </c>
      <c r="F377" s="109">
        <v>6.2199999999999998E-2</v>
      </c>
      <c r="G377" s="208"/>
      <c r="H377" s="109"/>
      <c r="I377" s="109"/>
      <c r="J377" s="109"/>
      <c r="K377" s="109">
        <v>6.1900000000000004E-2</v>
      </c>
      <c r="L377" s="109"/>
      <c r="M377" s="109"/>
      <c r="N377" s="109"/>
      <c r="O377" s="210">
        <f t="shared" si="10"/>
        <v>39356</v>
      </c>
      <c r="Q377" s="206">
        <f t="shared" si="11"/>
        <v>2.0000000000000573E-4</v>
      </c>
    </row>
    <row r="378" spans="1:17">
      <c r="A378" s="106">
        <v>39359</v>
      </c>
      <c r="B378" t="s">
        <v>153</v>
      </c>
      <c r="C378" s="109">
        <v>6.0600000000000001E-2</v>
      </c>
      <c r="D378" s="109">
        <v>6.13E-2</v>
      </c>
      <c r="E378" s="109">
        <v>6.3799999999999996E-2</v>
      </c>
      <c r="F378" s="109">
        <v>6.1899999999999997E-2</v>
      </c>
      <c r="G378" s="208"/>
      <c r="H378" s="109"/>
      <c r="I378" s="109"/>
      <c r="J378" s="109"/>
      <c r="K378" s="109">
        <v>6.1500000000000006E-2</v>
      </c>
      <c r="L378" s="109"/>
      <c r="M378" s="109"/>
      <c r="N378" s="109"/>
      <c r="O378" s="210">
        <f t="shared" si="10"/>
        <v>39356</v>
      </c>
      <c r="Q378" s="206">
        <f t="shared" si="11"/>
        <v>2.0000000000000573E-4</v>
      </c>
    </row>
    <row r="379" spans="1:17">
      <c r="A379" s="106">
        <v>39360</v>
      </c>
      <c r="B379" t="s">
        <v>153</v>
      </c>
      <c r="C379" s="109">
        <v>6.13E-2</v>
      </c>
      <c r="D379" s="109">
        <v>6.2199999999999998E-2</v>
      </c>
      <c r="E379" s="109">
        <v>6.4600000000000005E-2</v>
      </c>
      <c r="F379" s="109">
        <v>6.2700000000000006E-2</v>
      </c>
      <c r="G379" s="208"/>
      <c r="H379" s="109"/>
      <c r="I379" s="109"/>
      <c r="J379" s="109"/>
      <c r="K379" s="109">
        <v>6.2400000000000004E-2</v>
      </c>
      <c r="L379" s="109"/>
      <c r="M379" s="109"/>
      <c r="N379" s="109"/>
      <c r="O379" s="210">
        <f t="shared" si="10"/>
        <v>39356</v>
      </c>
      <c r="Q379" s="206">
        <f t="shared" si="11"/>
        <v>2.0000000000000573E-4</v>
      </c>
    </row>
    <row r="380" spans="1:17">
      <c r="A380" s="106">
        <v>39365</v>
      </c>
      <c r="B380" t="s">
        <v>153</v>
      </c>
      <c r="C380" s="109">
        <v>6.1199999999999997E-2</v>
      </c>
      <c r="D380" s="109">
        <v>6.2199999999999998E-2</v>
      </c>
      <c r="E380" s="109">
        <v>6.4399999999999999E-2</v>
      </c>
      <c r="F380" s="109">
        <v>6.2600000000000003E-2</v>
      </c>
      <c r="G380" s="208"/>
      <c r="H380" s="109"/>
      <c r="I380" s="109"/>
      <c r="J380" s="109"/>
      <c r="K380" s="109">
        <v>6.2300000000000001E-2</v>
      </c>
      <c r="L380" s="109"/>
      <c r="M380" s="109"/>
      <c r="N380" s="109"/>
      <c r="O380" s="210">
        <f t="shared" si="10"/>
        <v>39356</v>
      </c>
      <c r="Q380" s="206">
        <f t="shared" si="11"/>
        <v>1.0000000000000286E-4</v>
      </c>
    </row>
    <row r="381" spans="1:17">
      <c r="A381" s="106">
        <v>39366</v>
      </c>
      <c r="B381" t="s">
        <v>153</v>
      </c>
      <c r="C381" s="109">
        <v>6.1400000000000003E-2</v>
      </c>
      <c r="D381" s="109">
        <v>6.2100000000000002E-2</v>
      </c>
      <c r="E381" s="109">
        <v>6.4399999999999999E-2</v>
      </c>
      <c r="F381" s="109">
        <v>6.2600000000000003E-2</v>
      </c>
      <c r="G381" s="208"/>
      <c r="H381" s="109"/>
      <c r="I381" s="109"/>
      <c r="J381" s="109"/>
      <c r="K381" s="109">
        <v>6.2199999999999998E-2</v>
      </c>
      <c r="L381" s="109"/>
      <c r="M381" s="109"/>
      <c r="N381" s="109"/>
      <c r="O381" s="210">
        <f t="shared" si="10"/>
        <v>39356</v>
      </c>
      <c r="Q381" s="206">
        <f t="shared" si="11"/>
        <v>9.9999999999995925E-5</v>
      </c>
    </row>
    <row r="382" spans="1:17">
      <c r="A382" s="106">
        <v>39367</v>
      </c>
      <c r="B382" t="s">
        <v>153</v>
      </c>
      <c r="C382" s="109">
        <v>6.1699999999999998E-2</v>
      </c>
      <c r="D382" s="109">
        <v>6.2300000000000001E-2</v>
      </c>
      <c r="E382" s="109">
        <v>6.4600000000000005E-2</v>
      </c>
      <c r="F382" s="109">
        <v>6.2899999999999998E-2</v>
      </c>
      <c r="G382" s="208"/>
      <c r="H382" s="109"/>
      <c r="I382" s="109"/>
      <c r="J382" s="109"/>
      <c r="K382" s="109">
        <v>6.2400000000000004E-2</v>
      </c>
      <c r="L382" s="109"/>
      <c r="M382" s="109"/>
      <c r="N382" s="109"/>
      <c r="O382" s="210">
        <f t="shared" si="10"/>
        <v>39356</v>
      </c>
      <c r="Q382" s="206">
        <f t="shared" si="11"/>
        <v>1.0000000000000286E-4</v>
      </c>
    </row>
    <row r="383" spans="1:17">
      <c r="A383" s="106">
        <v>39370</v>
      </c>
      <c r="B383" t="s">
        <v>153</v>
      </c>
      <c r="C383" s="109">
        <v>6.1499999999999999E-2</v>
      </c>
      <c r="D383" s="109">
        <v>6.2300000000000001E-2</v>
      </c>
      <c r="E383" s="109">
        <v>6.4600000000000005E-2</v>
      </c>
      <c r="F383" s="109">
        <v>6.2799999999999995E-2</v>
      </c>
      <c r="G383" s="208"/>
      <c r="H383" s="109"/>
      <c r="I383" s="109"/>
      <c r="J383" s="109"/>
      <c r="K383" s="109">
        <v>6.2400000000000004E-2</v>
      </c>
      <c r="L383" s="109"/>
      <c r="M383" s="109"/>
      <c r="N383" s="109"/>
      <c r="O383" s="210">
        <f t="shared" si="10"/>
        <v>39356</v>
      </c>
      <c r="Q383" s="206">
        <f t="shared" si="11"/>
        <v>1.0000000000000286E-4</v>
      </c>
    </row>
    <row r="384" spans="1:17">
      <c r="A384" s="106">
        <v>39371</v>
      </c>
      <c r="B384" t="s">
        <v>153</v>
      </c>
      <c r="C384" s="109">
        <v>6.1499999999999999E-2</v>
      </c>
      <c r="D384" s="109">
        <v>6.2300000000000001E-2</v>
      </c>
      <c r="E384" s="109">
        <v>6.4699999999999994E-2</v>
      </c>
      <c r="F384" s="109">
        <v>6.2799999999999995E-2</v>
      </c>
      <c r="G384" s="208"/>
      <c r="H384" s="109"/>
      <c r="I384" s="109"/>
      <c r="J384" s="109"/>
      <c r="K384" s="109">
        <v>6.2400000000000004E-2</v>
      </c>
      <c r="L384" s="109"/>
      <c r="M384" s="109"/>
      <c r="N384" s="109"/>
      <c r="O384" s="210">
        <f t="shared" si="10"/>
        <v>39356</v>
      </c>
      <c r="Q384" s="206">
        <f t="shared" si="11"/>
        <v>1.0000000000000286E-4</v>
      </c>
    </row>
    <row r="385" spans="1:17">
      <c r="A385" s="106">
        <v>39373</v>
      </c>
      <c r="B385" t="s">
        <v>153</v>
      </c>
      <c r="C385" s="109">
        <v>6.0199999999999997E-2</v>
      </c>
      <c r="D385" s="109">
        <v>6.0999999999999999E-2</v>
      </c>
      <c r="E385" s="109">
        <v>6.3500000000000001E-2</v>
      </c>
      <c r="F385" s="109">
        <v>6.1600000000000002E-2</v>
      </c>
      <c r="G385" s="208"/>
      <c r="H385" s="109"/>
      <c r="I385" s="109"/>
      <c r="J385" s="109"/>
      <c r="K385" s="109">
        <v>6.1100000000000002E-2</v>
      </c>
      <c r="L385" s="109"/>
      <c r="M385" s="109"/>
      <c r="N385" s="109"/>
      <c r="O385" s="210">
        <f t="shared" si="10"/>
        <v>39356</v>
      </c>
      <c r="Q385" s="206">
        <f t="shared" si="11"/>
        <v>1.0000000000000286E-4</v>
      </c>
    </row>
    <row r="386" spans="1:17">
      <c r="A386" s="106">
        <v>39374</v>
      </c>
      <c r="B386" t="s">
        <v>153</v>
      </c>
      <c r="C386" s="109">
        <v>5.9499999999999997E-2</v>
      </c>
      <c r="D386" s="109">
        <v>6.0100000000000001E-2</v>
      </c>
      <c r="E386" s="109">
        <v>6.2600000000000003E-2</v>
      </c>
      <c r="F386" s="109">
        <v>6.0699999999999997E-2</v>
      </c>
      <c r="G386" s="208"/>
      <c r="H386" s="109"/>
      <c r="I386" s="109"/>
      <c r="J386" s="109"/>
      <c r="K386" s="109">
        <v>6.0299999999999999E-2</v>
      </c>
      <c r="L386" s="109"/>
      <c r="M386" s="109"/>
      <c r="N386" s="109"/>
      <c r="O386" s="210">
        <f t="shared" si="10"/>
        <v>39356</v>
      </c>
      <c r="Q386" s="206">
        <f t="shared" si="11"/>
        <v>1.9999999999999879E-4</v>
      </c>
    </row>
    <row r="387" spans="1:17">
      <c r="A387" s="106">
        <v>39378</v>
      </c>
      <c r="B387" t="s">
        <v>153</v>
      </c>
      <c r="C387" s="109">
        <v>5.96E-2</v>
      </c>
      <c r="D387" s="109">
        <v>6.0199999999999997E-2</v>
      </c>
      <c r="E387" s="109">
        <v>6.2600000000000003E-2</v>
      </c>
      <c r="F387" s="109">
        <v>6.08E-2</v>
      </c>
      <c r="G387" s="208"/>
      <c r="H387" s="109"/>
      <c r="I387" s="109"/>
      <c r="J387" s="109"/>
      <c r="K387" s="109">
        <v>6.0400000000000002E-2</v>
      </c>
      <c r="L387" s="109"/>
      <c r="M387" s="109"/>
      <c r="N387" s="109"/>
      <c r="O387" s="210">
        <f t="shared" si="10"/>
        <v>39356</v>
      </c>
      <c r="Q387" s="206">
        <f t="shared" si="11"/>
        <v>2.0000000000000573E-4</v>
      </c>
    </row>
    <row r="388" spans="1:17">
      <c r="A388" s="106">
        <v>39380</v>
      </c>
      <c r="B388" t="s">
        <v>153</v>
      </c>
      <c r="C388" s="109">
        <v>5.9200000000000003E-2</v>
      </c>
      <c r="D388" s="109">
        <v>5.9799999999999999E-2</v>
      </c>
      <c r="E388" s="109">
        <v>6.2399999999999997E-2</v>
      </c>
      <c r="F388" s="109">
        <v>6.0499999999999998E-2</v>
      </c>
      <c r="G388" s="208"/>
      <c r="H388" s="109"/>
      <c r="I388" s="109"/>
      <c r="J388" s="109"/>
      <c r="K388" s="109">
        <v>5.9900000000000002E-2</v>
      </c>
      <c r="L388" s="109"/>
      <c r="M388" s="109"/>
      <c r="N388" s="109"/>
      <c r="O388" s="210">
        <f t="shared" si="10"/>
        <v>39356</v>
      </c>
      <c r="Q388" s="206">
        <f t="shared" si="11"/>
        <v>1.0000000000000286E-4</v>
      </c>
    </row>
    <row r="389" spans="1:17">
      <c r="A389" s="106">
        <v>39381</v>
      </c>
      <c r="B389" t="s">
        <v>153</v>
      </c>
      <c r="C389" s="109">
        <v>5.9499999999999997E-2</v>
      </c>
      <c r="D389" s="109">
        <v>6.0100000000000001E-2</v>
      </c>
      <c r="E389" s="109">
        <v>6.2799999999999995E-2</v>
      </c>
      <c r="F389" s="109">
        <v>6.08E-2</v>
      </c>
      <c r="G389" s="208"/>
      <c r="H389" s="109"/>
      <c r="I389" s="109"/>
      <c r="J389" s="109"/>
      <c r="K389" s="109">
        <v>6.0100000000000001E-2</v>
      </c>
      <c r="L389" s="109"/>
      <c r="M389" s="109"/>
      <c r="N389" s="109"/>
      <c r="O389" s="210">
        <f t="shared" ref="O389:O452" si="12">DATE(YEAR(A389),MONTH(A389),1)</f>
        <v>39356</v>
      </c>
      <c r="Q389" s="206">
        <f t="shared" ref="Q389:Q452" si="13">K389-D389</f>
        <v>0</v>
      </c>
    </row>
    <row r="390" spans="1:17">
      <c r="A390" s="106">
        <v>39384</v>
      </c>
      <c r="B390" t="s">
        <v>153</v>
      </c>
      <c r="C390" s="109">
        <v>5.9299999999999999E-2</v>
      </c>
      <c r="D390" s="109">
        <v>5.9799999999999999E-2</v>
      </c>
      <c r="E390" s="109">
        <v>6.2600000000000003E-2</v>
      </c>
      <c r="F390" s="109">
        <v>6.0600000000000001E-2</v>
      </c>
      <c r="G390" s="208"/>
      <c r="H390" s="109"/>
      <c r="I390" s="109"/>
      <c r="J390" s="109"/>
      <c r="K390" s="109">
        <v>5.9900000000000002E-2</v>
      </c>
      <c r="L390" s="109"/>
      <c r="M390" s="109"/>
      <c r="N390" s="109"/>
      <c r="O390" s="210">
        <f t="shared" si="12"/>
        <v>39356</v>
      </c>
      <c r="Q390" s="206">
        <f t="shared" si="13"/>
        <v>1.0000000000000286E-4</v>
      </c>
    </row>
    <row r="391" spans="1:17">
      <c r="A391" s="106">
        <v>39385</v>
      </c>
      <c r="B391" t="s">
        <v>153</v>
      </c>
      <c r="C391" s="109">
        <v>5.9299999999999999E-2</v>
      </c>
      <c r="D391" s="109">
        <v>5.9900000000000002E-2</v>
      </c>
      <c r="E391" s="109">
        <v>6.2799999999999995E-2</v>
      </c>
      <c r="F391" s="109">
        <v>6.0699999999999997E-2</v>
      </c>
      <c r="G391" s="208"/>
      <c r="H391" s="109"/>
      <c r="I391" s="109"/>
      <c r="J391" s="109"/>
      <c r="K391" s="109">
        <v>0.06</v>
      </c>
      <c r="L391" s="109"/>
      <c r="M391" s="109"/>
      <c r="N391" s="109"/>
      <c r="O391" s="210">
        <f t="shared" si="12"/>
        <v>39356</v>
      </c>
      <c r="Q391" s="206">
        <f t="shared" si="13"/>
        <v>9.9999999999995925E-5</v>
      </c>
    </row>
    <row r="392" spans="1:17">
      <c r="A392" s="106">
        <v>39386</v>
      </c>
      <c r="B392" t="s">
        <v>153</v>
      </c>
      <c r="C392" s="109">
        <v>6.0100000000000001E-2</v>
      </c>
      <c r="D392" s="109">
        <v>6.0699999999999997E-2</v>
      </c>
      <c r="E392" s="109">
        <v>6.3600000000000004E-2</v>
      </c>
      <c r="F392" s="109">
        <v>6.1499999999999999E-2</v>
      </c>
      <c r="G392" s="208"/>
      <c r="H392" s="109"/>
      <c r="I392" s="109"/>
      <c r="J392" s="109"/>
      <c r="K392" s="109">
        <v>6.0700000000000004E-2</v>
      </c>
      <c r="L392" s="109"/>
      <c r="M392" s="109"/>
      <c r="N392" s="109"/>
      <c r="O392" s="210">
        <f t="shared" si="12"/>
        <v>39356</v>
      </c>
      <c r="Q392" s="206">
        <f t="shared" si="13"/>
        <v>0</v>
      </c>
    </row>
    <row r="393" spans="1:17">
      <c r="A393" s="106">
        <v>39387</v>
      </c>
      <c r="B393" t="s">
        <v>153</v>
      </c>
      <c r="C393" s="109">
        <v>5.9200000000000003E-2</v>
      </c>
      <c r="D393" s="109">
        <v>5.9700000000000003E-2</v>
      </c>
      <c r="E393" s="109">
        <v>6.2700000000000006E-2</v>
      </c>
      <c r="F393" s="109">
        <v>6.0499999999999998E-2</v>
      </c>
      <c r="G393" s="208"/>
      <c r="H393" s="109"/>
      <c r="I393" s="109"/>
      <c r="J393" s="109"/>
      <c r="K393" s="109">
        <v>5.9800000000000006E-2</v>
      </c>
      <c r="L393" s="109"/>
      <c r="M393" s="109"/>
      <c r="N393" s="109"/>
      <c r="O393" s="210">
        <f t="shared" si="12"/>
        <v>39387</v>
      </c>
      <c r="Q393" s="206">
        <f t="shared" si="13"/>
        <v>1.0000000000000286E-4</v>
      </c>
    </row>
    <row r="394" spans="1:17">
      <c r="A394" s="106">
        <v>39388</v>
      </c>
      <c r="B394" t="s">
        <v>153</v>
      </c>
      <c r="C394" s="109">
        <v>5.8999999999999997E-2</v>
      </c>
      <c r="D394" s="109">
        <v>5.9299999999999999E-2</v>
      </c>
      <c r="E394" s="109">
        <v>6.2300000000000001E-2</v>
      </c>
      <c r="F394" s="109">
        <v>6.0199999999999997E-2</v>
      </c>
      <c r="G394" s="208"/>
      <c r="H394" s="109"/>
      <c r="I394" s="109"/>
      <c r="J394" s="109"/>
      <c r="K394" s="109">
        <v>5.9399999999999994E-2</v>
      </c>
      <c r="L394" s="109"/>
      <c r="M394" s="109"/>
      <c r="N394" s="109"/>
      <c r="O394" s="210">
        <f t="shared" si="12"/>
        <v>39387</v>
      </c>
      <c r="Q394" s="206">
        <f t="shared" si="13"/>
        <v>9.9999999999995925E-5</v>
      </c>
    </row>
    <row r="395" spans="1:17">
      <c r="A395" s="106">
        <v>39391</v>
      </c>
      <c r="B395" t="s">
        <v>153</v>
      </c>
      <c r="C395" s="109">
        <v>5.91E-2</v>
      </c>
      <c r="D395" s="109">
        <v>5.96E-2</v>
      </c>
      <c r="E395" s="109">
        <v>6.25E-2</v>
      </c>
      <c r="F395" s="109">
        <v>6.0400000000000002E-2</v>
      </c>
      <c r="G395" s="208"/>
      <c r="H395" s="109"/>
      <c r="I395" s="109"/>
      <c r="J395" s="109"/>
      <c r="K395" s="109">
        <v>5.9800000000000006E-2</v>
      </c>
      <c r="L395" s="109"/>
      <c r="M395" s="109"/>
      <c r="N395" s="109"/>
      <c r="O395" s="210">
        <f t="shared" si="12"/>
        <v>39387</v>
      </c>
      <c r="Q395" s="206">
        <f t="shared" si="13"/>
        <v>2.0000000000000573E-4</v>
      </c>
    </row>
    <row r="396" spans="1:17">
      <c r="A396" s="106">
        <v>39392</v>
      </c>
      <c r="B396" t="s">
        <v>153</v>
      </c>
      <c r="C396" s="109">
        <v>5.9299999999999999E-2</v>
      </c>
      <c r="D396" s="109">
        <v>0.06</v>
      </c>
      <c r="E396" s="109">
        <v>6.2899999999999998E-2</v>
      </c>
      <c r="F396" s="109">
        <v>6.0699999999999997E-2</v>
      </c>
      <c r="G396" s="208"/>
      <c r="H396" s="109"/>
      <c r="I396" s="109"/>
      <c r="J396" s="109"/>
      <c r="K396" s="109">
        <v>6.0199999999999997E-2</v>
      </c>
      <c r="L396" s="109"/>
      <c r="M396" s="109"/>
      <c r="N396" s="109"/>
      <c r="O396" s="210">
        <f t="shared" si="12"/>
        <v>39387</v>
      </c>
      <c r="Q396" s="206">
        <f t="shared" si="13"/>
        <v>1.9999999999999879E-4</v>
      </c>
    </row>
    <row r="397" spans="1:17">
      <c r="A397" s="106">
        <v>39394</v>
      </c>
      <c r="B397" t="s">
        <v>153</v>
      </c>
      <c r="C397" s="109">
        <v>5.9499999999999997E-2</v>
      </c>
      <c r="D397" s="109">
        <v>6.0199999999999997E-2</v>
      </c>
      <c r="E397" s="109">
        <v>6.3100000000000003E-2</v>
      </c>
      <c r="F397" s="109">
        <v>6.0900000000000003E-2</v>
      </c>
      <c r="G397" s="208"/>
      <c r="H397" s="109"/>
      <c r="I397" s="109"/>
      <c r="J397" s="109"/>
      <c r="K397" s="109">
        <v>6.0400000000000002E-2</v>
      </c>
      <c r="L397" s="109"/>
      <c r="M397" s="109"/>
      <c r="N397" s="109"/>
      <c r="O397" s="210">
        <f t="shared" si="12"/>
        <v>39387</v>
      </c>
      <c r="Q397" s="206">
        <f t="shared" si="13"/>
        <v>2.0000000000000573E-4</v>
      </c>
    </row>
    <row r="398" spans="1:17">
      <c r="A398" s="106">
        <v>39395</v>
      </c>
      <c r="B398" t="s">
        <v>153</v>
      </c>
      <c r="C398" s="109">
        <v>5.8999999999999997E-2</v>
      </c>
      <c r="D398" s="109">
        <v>5.9900000000000002E-2</v>
      </c>
      <c r="E398" s="109">
        <v>6.2799999999999995E-2</v>
      </c>
      <c r="F398" s="109">
        <v>6.0600000000000001E-2</v>
      </c>
      <c r="G398" s="208"/>
      <c r="H398" s="109"/>
      <c r="I398" s="109"/>
      <c r="J398" s="109"/>
      <c r="K398" s="109">
        <v>6.0100000000000001E-2</v>
      </c>
      <c r="L398" s="109"/>
      <c r="M398" s="109"/>
      <c r="N398" s="109"/>
      <c r="O398" s="210">
        <f t="shared" si="12"/>
        <v>39387</v>
      </c>
      <c r="Q398" s="206">
        <f t="shared" si="13"/>
        <v>1.9999999999999879E-4</v>
      </c>
    </row>
    <row r="399" spans="1:17">
      <c r="A399" s="106">
        <v>39399</v>
      </c>
      <c r="B399" t="s">
        <v>153</v>
      </c>
      <c r="C399" s="109">
        <v>5.9299999999999999E-2</v>
      </c>
      <c r="D399" s="109">
        <v>6.0100000000000001E-2</v>
      </c>
      <c r="E399" s="109">
        <v>6.3100000000000003E-2</v>
      </c>
      <c r="F399" s="109">
        <v>6.08E-2</v>
      </c>
      <c r="G399" s="208"/>
      <c r="H399" s="109"/>
      <c r="I399" s="109"/>
      <c r="J399" s="109"/>
      <c r="K399" s="109">
        <v>6.0299999999999999E-2</v>
      </c>
      <c r="L399" s="109"/>
      <c r="M399" s="109"/>
      <c r="N399" s="109"/>
      <c r="O399" s="210">
        <f t="shared" si="12"/>
        <v>39387</v>
      </c>
      <c r="Q399" s="206">
        <f t="shared" si="13"/>
        <v>1.9999999999999879E-4</v>
      </c>
    </row>
    <row r="400" spans="1:17">
      <c r="A400" s="106">
        <v>39402</v>
      </c>
      <c r="B400" t="s">
        <v>153</v>
      </c>
      <c r="C400" s="109">
        <v>5.8700000000000002E-2</v>
      </c>
      <c r="D400" s="109">
        <v>5.9799999999999999E-2</v>
      </c>
      <c r="E400" s="109">
        <v>6.2799999999999995E-2</v>
      </c>
      <c r="F400" s="109">
        <v>6.0400000000000002E-2</v>
      </c>
      <c r="G400" s="208"/>
      <c r="H400" s="109"/>
      <c r="I400" s="109"/>
      <c r="J400" s="109"/>
      <c r="K400" s="109">
        <v>5.9900000000000002E-2</v>
      </c>
      <c r="L400" s="109"/>
      <c r="M400" s="109"/>
      <c r="N400" s="109"/>
      <c r="O400" s="210">
        <f t="shared" si="12"/>
        <v>39387</v>
      </c>
      <c r="Q400" s="206">
        <f t="shared" si="13"/>
        <v>1.0000000000000286E-4</v>
      </c>
    </row>
    <row r="401" spans="1:17">
      <c r="A401" s="106">
        <v>39405</v>
      </c>
      <c r="B401" t="s">
        <v>153</v>
      </c>
      <c r="C401" s="109">
        <v>5.8200000000000002E-2</v>
      </c>
      <c r="D401" s="109">
        <v>5.9499999999999997E-2</v>
      </c>
      <c r="E401" s="109">
        <v>6.2399999999999997E-2</v>
      </c>
      <c r="F401" s="109">
        <v>0.06</v>
      </c>
      <c r="G401" s="208"/>
      <c r="H401" s="109"/>
      <c r="I401" s="109"/>
      <c r="J401" s="109"/>
      <c r="K401" s="109">
        <v>5.9500000000000004E-2</v>
      </c>
      <c r="L401" s="109"/>
      <c r="M401" s="109"/>
      <c r="N401" s="109"/>
      <c r="O401" s="210">
        <f t="shared" si="12"/>
        <v>39387</v>
      </c>
      <c r="Q401" s="206">
        <f t="shared" si="13"/>
        <v>0</v>
      </c>
    </row>
    <row r="402" spans="1:17">
      <c r="A402" s="106">
        <v>39409</v>
      </c>
      <c r="B402" t="s">
        <v>153</v>
      </c>
      <c r="C402" s="109">
        <v>5.8400000000000001E-2</v>
      </c>
      <c r="D402" s="109">
        <v>5.9400000000000001E-2</v>
      </c>
      <c r="E402" s="109">
        <v>6.25E-2</v>
      </c>
      <c r="F402" s="109">
        <v>6.0100000000000001E-2</v>
      </c>
      <c r="G402" s="208"/>
      <c r="H402" s="109"/>
      <c r="I402" s="109"/>
      <c r="J402" s="109"/>
      <c r="K402" s="109">
        <v>5.9399999999999994E-2</v>
      </c>
      <c r="L402" s="109"/>
      <c r="M402" s="109"/>
      <c r="N402" s="109"/>
      <c r="O402" s="210">
        <f t="shared" si="12"/>
        <v>39387</v>
      </c>
      <c r="Q402" s="206">
        <f t="shared" si="13"/>
        <v>0</v>
      </c>
    </row>
    <row r="403" spans="1:17">
      <c r="A403" s="106">
        <v>39412</v>
      </c>
      <c r="B403" t="s">
        <v>153</v>
      </c>
      <c r="C403" s="109">
        <v>5.6800000000000003E-2</v>
      </c>
      <c r="D403" s="109">
        <v>5.7799999999999997E-2</v>
      </c>
      <c r="E403" s="109">
        <v>6.0999999999999999E-2</v>
      </c>
      <c r="F403" s="109">
        <v>5.8500000000000003E-2</v>
      </c>
      <c r="G403" s="208"/>
      <c r="H403" s="109"/>
      <c r="I403" s="109"/>
      <c r="J403" s="109"/>
      <c r="K403" s="109">
        <v>5.7800000000000004E-2</v>
      </c>
      <c r="L403" s="109"/>
      <c r="M403" s="109"/>
      <c r="N403" s="109"/>
      <c r="O403" s="210">
        <f t="shared" si="12"/>
        <v>39387</v>
      </c>
      <c r="Q403" s="206">
        <f t="shared" si="13"/>
        <v>0</v>
      </c>
    </row>
    <row r="404" spans="1:17">
      <c r="A404" s="106">
        <v>39413</v>
      </c>
      <c r="B404" t="s">
        <v>153</v>
      </c>
      <c r="C404" s="109">
        <v>5.8000000000000003E-2</v>
      </c>
      <c r="D404" s="109">
        <v>5.91E-2</v>
      </c>
      <c r="E404" s="109">
        <v>6.2700000000000006E-2</v>
      </c>
      <c r="F404" s="109">
        <v>5.9900000000000002E-2</v>
      </c>
      <c r="G404" s="208"/>
      <c r="H404" s="109"/>
      <c r="I404" s="109"/>
      <c r="J404" s="109"/>
      <c r="K404" s="109">
        <v>5.8899999999999994E-2</v>
      </c>
      <c r="L404" s="109"/>
      <c r="M404" s="109"/>
      <c r="N404" s="109"/>
      <c r="O404" s="210">
        <f t="shared" si="12"/>
        <v>39387</v>
      </c>
      <c r="Q404" s="206">
        <f t="shared" si="13"/>
        <v>-2.0000000000000573E-4</v>
      </c>
    </row>
    <row r="405" spans="1:17">
      <c r="A405" s="106">
        <v>39414</v>
      </c>
      <c r="B405" t="s">
        <v>153</v>
      </c>
      <c r="C405" s="109">
        <v>5.8599999999999999E-2</v>
      </c>
      <c r="D405" s="109">
        <v>5.9900000000000002E-2</v>
      </c>
      <c r="E405" s="109">
        <v>6.3299999999999995E-2</v>
      </c>
      <c r="F405" s="109">
        <v>6.0600000000000001E-2</v>
      </c>
      <c r="G405" s="208"/>
      <c r="H405" s="109"/>
      <c r="I405" s="109"/>
      <c r="J405" s="109"/>
      <c r="K405" s="109">
        <v>5.9699999999999996E-2</v>
      </c>
      <c r="L405" s="109"/>
      <c r="M405" s="109"/>
      <c r="N405" s="109"/>
      <c r="O405" s="210">
        <f t="shared" si="12"/>
        <v>39387</v>
      </c>
      <c r="Q405" s="206">
        <f t="shared" si="13"/>
        <v>-2.0000000000000573E-4</v>
      </c>
    </row>
    <row r="406" spans="1:17">
      <c r="A406" s="106">
        <v>39416</v>
      </c>
      <c r="B406" t="s">
        <v>153</v>
      </c>
      <c r="C406" s="109">
        <v>5.8500000000000003E-2</v>
      </c>
      <c r="D406" s="109">
        <v>0.06</v>
      </c>
      <c r="E406" s="109">
        <v>6.3399999999999998E-2</v>
      </c>
      <c r="F406" s="109">
        <v>6.0600000000000001E-2</v>
      </c>
      <c r="G406" s="208"/>
      <c r="H406" s="109"/>
      <c r="I406" s="109"/>
      <c r="J406" s="109"/>
      <c r="K406" s="109">
        <v>5.9900000000000002E-2</v>
      </c>
      <c r="L406" s="109"/>
      <c r="M406" s="109"/>
      <c r="N406" s="109"/>
      <c r="O406" s="210">
        <f t="shared" si="12"/>
        <v>39387</v>
      </c>
      <c r="Q406" s="206">
        <f t="shared" si="13"/>
        <v>-9.9999999999995925E-5</v>
      </c>
    </row>
    <row r="407" spans="1:17">
      <c r="A407" s="106">
        <v>39419</v>
      </c>
      <c r="B407" t="s">
        <v>153</v>
      </c>
      <c r="C407" s="109">
        <v>5.8400000000000001E-2</v>
      </c>
      <c r="D407" s="109">
        <v>5.9499999999999997E-2</v>
      </c>
      <c r="E407" s="109">
        <v>6.3200000000000006E-2</v>
      </c>
      <c r="F407" s="109">
        <v>6.0400000000000002E-2</v>
      </c>
      <c r="G407" s="208"/>
      <c r="H407" s="109"/>
      <c r="I407" s="109"/>
      <c r="J407" s="109"/>
      <c r="K407" s="109">
        <v>5.96E-2</v>
      </c>
      <c r="L407" s="109"/>
      <c r="M407" s="109"/>
      <c r="N407" s="109"/>
      <c r="O407" s="210">
        <f t="shared" si="12"/>
        <v>39417</v>
      </c>
      <c r="Q407" s="206">
        <f t="shared" si="13"/>
        <v>1.0000000000000286E-4</v>
      </c>
    </row>
    <row r="408" spans="1:17">
      <c r="A408" s="106">
        <v>39421</v>
      </c>
      <c r="B408" t="s">
        <v>153</v>
      </c>
      <c r="C408" s="109">
        <v>5.8700000000000002E-2</v>
      </c>
      <c r="D408" s="109">
        <v>5.9900000000000002E-2</v>
      </c>
      <c r="E408" s="109">
        <v>6.3600000000000004E-2</v>
      </c>
      <c r="F408" s="109">
        <v>6.0699999999999997E-2</v>
      </c>
      <c r="G408" s="208"/>
      <c r="H408" s="109"/>
      <c r="I408" s="109"/>
      <c r="J408" s="109"/>
      <c r="K408" s="109">
        <v>6.0199999999999997E-2</v>
      </c>
      <c r="L408" s="109"/>
      <c r="M408" s="109"/>
      <c r="N408" s="109"/>
      <c r="O408" s="210">
        <f t="shared" si="12"/>
        <v>39417</v>
      </c>
      <c r="Q408" s="206">
        <f t="shared" si="13"/>
        <v>2.9999999999999472E-4</v>
      </c>
    </row>
    <row r="409" spans="1:17">
      <c r="A409" s="106">
        <v>39423</v>
      </c>
      <c r="B409" t="s">
        <v>153</v>
      </c>
      <c r="C409" s="109">
        <v>6.0999999999999999E-2</v>
      </c>
      <c r="D409" s="109">
        <v>6.2300000000000001E-2</v>
      </c>
      <c r="E409" s="109">
        <v>6.59E-2</v>
      </c>
      <c r="F409" s="109">
        <v>6.3100000000000003E-2</v>
      </c>
      <c r="G409" s="208"/>
      <c r="H409" s="109"/>
      <c r="I409" s="109"/>
      <c r="J409" s="109"/>
      <c r="K409" s="109">
        <v>6.2699999999999992E-2</v>
      </c>
      <c r="L409" s="109"/>
      <c r="M409" s="109"/>
      <c r="N409" s="109"/>
      <c r="O409" s="210">
        <f t="shared" si="12"/>
        <v>39417</v>
      </c>
      <c r="Q409" s="206">
        <f t="shared" si="13"/>
        <v>3.9999999999999064E-4</v>
      </c>
    </row>
    <row r="410" spans="1:17">
      <c r="A410" s="106">
        <v>39426</v>
      </c>
      <c r="B410" t="s">
        <v>153</v>
      </c>
      <c r="C410" s="109">
        <v>6.13E-2</v>
      </c>
      <c r="D410" s="109">
        <v>6.2600000000000003E-2</v>
      </c>
      <c r="E410" s="109">
        <v>6.6100000000000006E-2</v>
      </c>
      <c r="F410" s="109">
        <v>6.3299999999999995E-2</v>
      </c>
      <c r="G410" s="208"/>
      <c r="H410" s="109"/>
      <c r="I410" s="109"/>
      <c r="J410" s="109"/>
      <c r="K410" s="109">
        <v>6.3E-2</v>
      </c>
      <c r="L410" s="109"/>
      <c r="M410" s="109"/>
      <c r="N410" s="109"/>
      <c r="O410" s="210">
        <f t="shared" si="12"/>
        <v>39417</v>
      </c>
      <c r="Q410" s="206">
        <f t="shared" si="13"/>
        <v>3.9999999999999758E-4</v>
      </c>
    </row>
    <row r="411" spans="1:17">
      <c r="A411" s="106">
        <v>39427</v>
      </c>
      <c r="B411" t="s">
        <v>153</v>
      </c>
      <c r="C411" s="109">
        <v>0.06</v>
      </c>
      <c r="D411" s="109">
        <v>6.13E-2</v>
      </c>
      <c r="E411" s="109">
        <v>6.4799999999999996E-2</v>
      </c>
      <c r="F411" s="109">
        <v>6.2E-2</v>
      </c>
      <c r="G411" s="208"/>
      <c r="H411" s="109"/>
      <c r="I411" s="109"/>
      <c r="J411" s="109"/>
      <c r="K411" s="109">
        <v>6.1699999999999998E-2</v>
      </c>
      <c r="L411" s="109"/>
      <c r="M411" s="109"/>
      <c r="N411" s="109"/>
      <c r="O411" s="210">
        <f t="shared" si="12"/>
        <v>39417</v>
      </c>
      <c r="Q411" s="206">
        <f t="shared" si="13"/>
        <v>3.9999999999999758E-4</v>
      </c>
    </row>
    <row r="412" spans="1:17">
      <c r="A412" s="106">
        <v>39428</v>
      </c>
      <c r="B412" t="s">
        <v>153</v>
      </c>
      <c r="C412" s="109">
        <v>6.0400000000000002E-2</v>
      </c>
      <c r="D412" s="109">
        <v>6.1800000000000001E-2</v>
      </c>
      <c r="E412" s="109">
        <v>6.5299999999999997E-2</v>
      </c>
      <c r="F412" s="109">
        <v>6.25E-2</v>
      </c>
      <c r="G412" s="208"/>
      <c r="H412" s="109"/>
      <c r="I412" s="109"/>
      <c r="J412" s="109"/>
      <c r="K412" s="109">
        <v>6.2199999999999998E-2</v>
      </c>
      <c r="L412" s="109"/>
      <c r="M412" s="109"/>
      <c r="N412" s="109"/>
      <c r="O412" s="210">
        <f t="shared" si="12"/>
        <v>39417</v>
      </c>
      <c r="Q412" s="206">
        <f t="shared" si="13"/>
        <v>3.9999999999999758E-4</v>
      </c>
    </row>
    <row r="413" spans="1:17">
      <c r="A413" s="106">
        <v>39429</v>
      </c>
      <c r="B413" t="s">
        <v>153</v>
      </c>
      <c r="C413" s="109">
        <v>6.13E-2</v>
      </c>
      <c r="D413" s="109">
        <v>6.2600000000000003E-2</v>
      </c>
      <c r="E413" s="109">
        <v>6.6100000000000006E-2</v>
      </c>
      <c r="F413" s="109">
        <v>6.3299999999999995E-2</v>
      </c>
      <c r="G413" s="208"/>
      <c r="H413" s="109"/>
      <c r="I413" s="109"/>
      <c r="J413" s="109"/>
      <c r="K413" s="109">
        <v>6.3E-2</v>
      </c>
      <c r="L413" s="109"/>
      <c r="M413" s="109"/>
      <c r="N413" s="109"/>
      <c r="O413" s="210">
        <f t="shared" si="12"/>
        <v>39417</v>
      </c>
      <c r="Q413" s="206">
        <f t="shared" si="13"/>
        <v>3.9999999999999758E-4</v>
      </c>
    </row>
    <row r="414" spans="1:17">
      <c r="A414" s="106">
        <v>39430</v>
      </c>
      <c r="B414" t="s">
        <v>153</v>
      </c>
      <c r="C414" s="109">
        <v>6.1800000000000001E-2</v>
      </c>
      <c r="D414" s="109">
        <v>6.2899999999999998E-2</v>
      </c>
      <c r="E414" s="109">
        <v>6.6299999999999998E-2</v>
      </c>
      <c r="F414" s="109">
        <v>6.3700000000000007E-2</v>
      </c>
      <c r="G414" s="208"/>
      <c r="H414" s="109"/>
      <c r="I414" s="109"/>
      <c r="J414" s="109"/>
      <c r="K414" s="109">
        <v>6.3299999999999995E-2</v>
      </c>
      <c r="L414" s="109"/>
      <c r="M414" s="109"/>
      <c r="N414" s="109"/>
      <c r="O414" s="210">
        <f t="shared" si="12"/>
        <v>39417</v>
      </c>
      <c r="Q414" s="206">
        <f t="shared" si="13"/>
        <v>3.9999999999999758E-4</v>
      </c>
    </row>
    <row r="415" spans="1:17">
      <c r="A415" s="106">
        <v>39433</v>
      </c>
      <c r="B415" t="s">
        <v>153</v>
      </c>
      <c r="C415" s="109">
        <v>6.1400000000000003E-2</v>
      </c>
      <c r="D415" s="109">
        <v>6.2600000000000003E-2</v>
      </c>
      <c r="E415" s="109">
        <v>6.6000000000000003E-2</v>
      </c>
      <c r="F415" s="109">
        <v>6.3299999999999995E-2</v>
      </c>
      <c r="G415" s="208"/>
      <c r="H415" s="109"/>
      <c r="I415" s="109"/>
      <c r="J415" s="109"/>
      <c r="K415" s="109">
        <v>6.2899999999999998E-2</v>
      </c>
      <c r="L415" s="109"/>
      <c r="M415" s="109"/>
      <c r="N415" s="109"/>
      <c r="O415" s="210">
        <f t="shared" si="12"/>
        <v>39417</v>
      </c>
      <c r="Q415" s="206">
        <f t="shared" si="13"/>
        <v>2.9999999999999472E-4</v>
      </c>
    </row>
    <row r="416" spans="1:17">
      <c r="A416" s="106">
        <v>39434</v>
      </c>
      <c r="B416" t="s">
        <v>153</v>
      </c>
      <c r="C416" s="109">
        <v>6.0600000000000001E-2</v>
      </c>
      <c r="D416" s="109">
        <v>6.1800000000000001E-2</v>
      </c>
      <c r="E416" s="109">
        <v>6.5199999999999994E-2</v>
      </c>
      <c r="F416" s="109">
        <v>6.25E-2</v>
      </c>
      <c r="G416" s="208"/>
      <c r="H416" s="109"/>
      <c r="I416" s="109"/>
      <c r="J416" s="109"/>
      <c r="K416" s="109">
        <v>6.2100000000000002E-2</v>
      </c>
      <c r="L416" s="109"/>
      <c r="M416" s="109"/>
      <c r="N416" s="109"/>
      <c r="O416" s="210">
        <f t="shared" si="12"/>
        <v>39417</v>
      </c>
      <c r="Q416" s="206">
        <f t="shared" si="13"/>
        <v>3.0000000000000165E-4</v>
      </c>
    </row>
    <row r="417" spans="1:17">
      <c r="A417" s="106">
        <v>39435</v>
      </c>
      <c r="B417" t="s">
        <v>153</v>
      </c>
      <c r="C417" s="109">
        <v>0.06</v>
      </c>
      <c r="D417" s="109">
        <v>6.1199999999999997E-2</v>
      </c>
      <c r="E417" s="109">
        <v>6.4600000000000005E-2</v>
      </c>
      <c r="F417" s="109">
        <v>6.1899999999999997E-2</v>
      </c>
      <c r="G417" s="208"/>
      <c r="H417" s="109"/>
      <c r="I417" s="109"/>
      <c r="J417" s="109"/>
      <c r="K417" s="109">
        <v>6.1500000000000006E-2</v>
      </c>
      <c r="L417" s="109"/>
      <c r="M417" s="109"/>
      <c r="N417" s="109"/>
      <c r="O417" s="210">
        <f t="shared" si="12"/>
        <v>39417</v>
      </c>
      <c r="Q417" s="206">
        <f t="shared" si="13"/>
        <v>3.0000000000000859E-4</v>
      </c>
    </row>
    <row r="418" spans="1:17">
      <c r="A418" s="106">
        <v>39436</v>
      </c>
      <c r="B418" t="s">
        <v>153</v>
      </c>
      <c r="C418" s="109">
        <v>5.9400000000000001E-2</v>
      </c>
      <c r="D418" s="109">
        <v>6.0600000000000001E-2</v>
      </c>
      <c r="E418" s="109">
        <v>6.4100000000000004E-2</v>
      </c>
      <c r="F418" s="109">
        <v>6.1400000000000003E-2</v>
      </c>
      <c r="G418" s="208"/>
      <c r="H418" s="109"/>
      <c r="I418" s="109"/>
      <c r="J418" s="109"/>
      <c r="K418" s="109">
        <v>6.0999999999999999E-2</v>
      </c>
      <c r="L418" s="109"/>
      <c r="M418" s="109"/>
      <c r="N418" s="109"/>
      <c r="O418" s="210">
        <f t="shared" si="12"/>
        <v>39417</v>
      </c>
      <c r="Q418" s="206">
        <f t="shared" si="13"/>
        <v>3.9999999999999758E-4</v>
      </c>
    </row>
    <row r="419" spans="1:17">
      <c r="A419" s="106">
        <v>39440</v>
      </c>
      <c r="B419" t="s">
        <v>153</v>
      </c>
      <c r="C419" s="109">
        <v>6.1100000000000002E-2</v>
      </c>
      <c r="D419" s="109">
        <v>6.2399999999999997E-2</v>
      </c>
      <c r="E419" s="109">
        <v>6.59E-2</v>
      </c>
      <c r="F419" s="109">
        <v>6.3100000000000003E-2</v>
      </c>
      <c r="G419" s="208"/>
      <c r="H419" s="109"/>
      <c r="I419" s="109"/>
      <c r="J419" s="109"/>
      <c r="K419" s="109">
        <v>6.2800000000000009E-2</v>
      </c>
      <c r="L419" s="109"/>
      <c r="M419" s="109"/>
      <c r="N419" s="109"/>
      <c r="O419" s="210">
        <f t="shared" si="12"/>
        <v>39417</v>
      </c>
      <c r="Q419" s="206">
        <f t="shared" si="13"/>
        <v>4.0000000000001146E-4</v>
      </c>
    </row>
    <row r="420" spans="1:17">
      <c r="A420" s="106">
        <v>39443</v>
      </c>
      <c r="B420" t="s">
        <v>153</v>
      </c>
      <c r="C420" s="109">
        <v>6.1100000000000002E-2</v>
      </c>
      <c r="D420" s="109">
        <v>6.2300000000000001E-2</v>
      </c>
      <c r="E420" s="109">
        <v>6.6000000000000003E-2</v>
      </c>
      <c r="F420" s="109">
        <v>6.3100000000000003E-2</v>
      </c>
      <c r="G420" s="208"/>
      <c r="H420" s="109"/>
      <c r="I420" s="109"/>
      <c r="J420" s="109"/>
      <c r="K420" s="109">
        <v>6.2699999999999992E-2</v>
      </c>
      <c r="L420" s="109"/>
      <c r="M420" s="109"/>
      <c r="N420" s="109"/>
      <c r="O420" s="210">
        <f t="shared" si="12"/>
        <v>39417</v>
      </c>
      <c r="Q420" s="206">
        <f t="shared" si="13"/>
        <v>3.9999999999999064E-4</v>
      </c>
    </row>
    <row r="421" spans="1:17">
      <c r="A421" s="106">
        <v>39447</v>
      </c>
      <c r="B421" t="s">
        <v>153</v>
      </c>
      <c r="C421" s="109">
        <v>5.9299999999999999E-2</v>
      </c>
      <c r="D421" s="109">
        <v>6.0699999999999997E-2</v>
      </c>
      <c r="E421" s="109">
        <v>6.4299999999999996E-2</v>
      </c>
      <c r="F421" s="109">
        <v>6.1400000000000003E-2</v>
      </c>
      <c r="G421" s="208"/>
      <c r="H421" s="109"/>
      <c r="I421" s="109"/>
      <c r="J421" s="109"/>
      <c r="K421" s="109">
        <v>6.1100000000000002E-2</v>
      </c>
      <c r="L421" s="109"/>
      <c r="M421" s="109"/>
      <c r="N421" s="109"/>
      <c r="O421" s="210">
        <f t="shared" si="12"/>
        <v>39417</v>
      </c>
      <c r="Q421" s="206">
        <f t="shared" si="13"/>
        <v>4.0000000000000452E-4</v>
      </c>
    </row>
    <row r="422" spans="1:17">
      <c r="A422" s="106">
        <v>39449</v>
      </c>
      <c r="B422" t="s">
        <v>153</v>
      </c>
      <c r="C422" s="109">
        <v>5.8400000000000001E-2</v>
      </c>
      <c r="D422" s="109">
        <v>5.9700000000000003E-2</v>
      </c>
      <c r="E422" s="109">
        <v>6.3200000000000006E-2</v>
      </c>
      <c r="F422" s="109">
        <v>6.0400000000000002E-2</v>
      </c>
      <c r="G422" s="208"/>
      <c r="H422" s="109"/>
      <c r="I422" s="109"/>
      <c r="J422" s="109"/>
      <c r="K422" s="109">
        <v>0.06</v>
      </c>
      <c r="L422" s="109"/>
      <c r="M422" s="109"/>
      <c r="N422" s="109"/>
      <c r="O422" s="210">
        <f t="shared" si="12"/>
        <v>39448</v>
      </c>
      <c r="Q422" s="206">
        <f t="shared" si="13"/>
        <v>2.9999999999999472E-4</v>
      </c>
    </row>
    <row r="423" spans="1:17">
      <c r="A423" s="106">
        <v>39451</v>
      </c>
      <c r="B423" t="s">
        <v>153</v>
      </c>
      <c r="C423" s="109">
        <v>5.8599999999999999E-2</v>
      </c>
      <c r="D423" s="109">
        <v>5.9900000000000002E-2</v>
      </c>
      <c r="E423" s="109">
        <v>6.3299999999999995E-2</v>
      </c>
      <c r="F423" s="109">
        <v>6.0600000000000001E-2</v>
      </c>
      <c r="G423" s="208"/>
      <c r="H423" s="109"/>
      <c r="I423" s="109"/>
      <c r="J423" s="109"/>
      <c r="K423" s="109">
        <v>6.0400000000000002E-2</v>
      </c>
      <c r="L423" s="109"/>
      <c r="M423" s="109"/>
      <c r="N423" s="109"/>
      <c r="O423" s="210">
        <f t="shared" si="12"/>
        <v>39448</v>
      </c>
      <c r="Q423" s="206">
        <f t="shared" si="13"/>
        <v>5.0000000000000044E-4</v>
      </c>
    </row>
    <row r="424" spans="1:17">
      <c r="A424" s="106">
        <v>39454</v>
      </c>
      <c r="B424" t="s">
        <v>153</v>
      </c>
      <c r="C424" s="109">
        <v>5.8200000000000002E-2</v>
      </c>
      <c r="D424" s="109">
        <v>5.96E-2</v>
      </c>
      <c r="E424" s="109">
        <v>6.3100000000000003E-2</v>
      </c>
      <c r="F424" s="109">
        <v>6.0299999999999999E-2</v>
      </c>
      <c r="G424" s="208"/>
      <c r="H424" s="109"/>
      <c r="I424" s="109"/>
      <c r="J424" s="109"/>
      <c r="K424" s="109">
        <v>6.0100000000000001E-2</v>
      </c>
      <c r="L424" s="109"/>
      <c r="M424" s="109"/>
      <c r="N424" s="109"/>
      <c r="O424" s="210">
        <f t="shared" si="12"/>
        <v>39448</v>
      </c>
      <c r="Q424" s="206">
        <f t="shared" si="13"/>
        <v>5.0000000000000044E-4</v>
      </c>
    </row>
    <row r="425" spans="1:17">
      <c r="A425" s="106">
        <v>39455</v>
      </c>
      <c r="B425" t="s">
        <v>153</v>
      </c>
      <c r="C425" s="109">
        <v>5.8400000000000001E-2</v>
      </c>
      <c r="D425" s="109">
        <v>0.06</v>
      </c>
      <c r="E425" s="109">
        <v>6.3200000000000006E-2</v>
      </c>
      <c r="F425" s="109">
        <v>6.0499999999999998E-2</v>
      </c>
      <c r="G425" s="208"/>
      <c r="H425" s="109"/>
      <c r="I425" s="109"/>
      <c r="J425" s="109"/>
      <c r="K425" s="109">
        <v>6.0400000000000002E-2</v>
      </c>
      <c r="L425" s="109"/>
      <c r="M425" s="109"/>
      <c r="N425" s="109"/>
      <c r="O425" s="210">
        <f t="shared" si="12"/>
        <v>39448</v>
      </c>
      <c r="Q425" s="206">
        <f t="shared" si="13"/>
        <v>4.0000000000000452E-4</v>
      </c>
    </row>
    <row r="426" spans="1:17">
      <c r="A426" s="106">
        <v>39456</v>
      </c>
      <c r="B426" t="s">
        <v>153</v>
      </c>
      <c r="C426" s="109">
        <v>5.8200000000000002E-2</v>
      </c>
      <c r="D426" s="109">
        <v>5.9700000000000003E-2</v>
      </c>
      <c r="E426" s="109">
        <v>6.3E-2</v>
      </c>
      <c r="F426" s="109">
        <v>6.0299999999999999E-2</v>
      </c>
      <c r="G426" s="208"/>
      <c r="H426" s="109"/>
      <c r="I426" s="109"/>
      <c r="J426" s="109"/>
      <c r="K426" s="109">
        <v>6.0199999999999997E-2</v>
      </c>
      <c r="L426" s="109"/>
      <c r="M426" s="109"/>
      <c r="N426" s="109"/>
      <c r="O426" s="210">
        <f t="shared" si="12"/>
        <v>39448</v>
      </c>
      <c r="Q426" s="206">
        <f t="shared" si="13"/>
        <v>4.9999999999999351E-4</v>
      </c>
    </row>
    <row r="427" spans="1:17">
      <c r="A427" s="106">
        <v>39457</v>
      </c>
      <c r="B427" t="s">
        <v>153</v>
      </c>
      <c r="C427" s="109">
        <v>5.9799999999999999E-2</v>
      </c>
      <c r="D427" s="109">
        <v>6.1199999999999997E-2</v>
      </c>
      <c r="E427" s="109">
        <v>6.4399999999999999E-2</v>
      </c>
      <c r="F427" s="109">
        <v>6.1800000000000001E-2</v>
      </c>
      <c r="G427" s="208"/>
      <c r="H427" s="109"/>
      <c r="I427" s="109"/>
      <c r="J427" s="109"/>
      <c r="K427" s="109">
        <v>6.1600000000000002E-2</v>
      </c>
      <c r="L427" s="109"/>
      <c r="M427" s="109"/>
      <c r="N427" s="109"/>
      <c r="O427" s="210">
        <f t="shared" si="12"/>
        <v>39448</v>
      </c>
      <c r="Q427" s="206">
        <f t="shared" si="13"/>
        <v>4.0000000000000452E-4</v>
      </c>
    </row>
    <row r="428" spans="1:17">
      <c r="A428" s="106">
        <v>39461</v>
      </c>
      <c r="B428" t="s">
        <v>153</v>
      </c>
      <c r="C428" s="109">
        <v>5.9200000000000003E-2</v>
      </c>
      <c r="D428" s="109">
        <v>6.0600000000000001E-2</v>
      </c>
      <c r="E428" s="109">
        <v>6.3700000000000007E-2</v>
      </c>
      <c r="F428" s="109">
        <v>6.1199999999999997E-2</v>
      </c>
      <c r="G428" s="208"/>
      <c r="H428" s="109"/>
      <c r="I428" s="109"/>
      <c r="J428" s="109"/>
      <c r="K428" s="109">
        <v>6.0999999999999999E-2</v>
      </c>
      <c r="L428" s="109"/>
      <c r="M428" s="109"/>
      <c r="N428" s="109"/>
      <c r="O428" s="210">
        <f t="shared" si="12"/>
        <v>39448</v>
      </c>
      <c r="Q428" s="206">
        <f t="shared" si="13"/>
        <v>3.9999999999999758E-4</v>
      </c>
    </row>
    <row r="429" spans="1:17">
      <c r="A429" s="106">
        <v>39462</v>
      </c>
      <c r="B429" t="s">
        <v>153</v>
      </c>
      <c r="C429" s="109">
        <v>5.8400000000000001E-2</v>
      </c>
      <c r="D429" s="109">
        <v>5.9799999999999999E-2</v>
      </c>
      <c r="E429" s="109">
        <v>6.3E-2</v>
      </c>
      <c r="F429" s="109">
        <v>6.0400000000000002E-2</v>
      </c>
      <c r="G429" s="208"/>
      <c r="H429" s="109"/>
      <c r="I429" s="109"/>
      <c r="J429" s="109"/>
      <c r="K429" s="109">
        <v>6.0199999999999997E-2</v>
      </c>
      <c r="L429" s="109"/>
      <c r="M429" s="109"/>
      <c r="N429" s="109"/>
      <c r="O429" s="210">
        <f t="shared" si="12"/>
        <v>39448</v>
      </c>
      <c r="Q429" s="206">
        <f t="shared" si="13"/>
        <v>3.9999999999999758E-4</v>
      </c>
    </row>
    <row r="430" spans="1:17">
      <c r="A430" s="106">
        <v>39463</v>
      </c>
      <c r="B430" t="s">
        <v>153</v>
      </c>
      <c r="C430" s="109">
        <v>5.8700000000000002E-2</v>
      </c>
      <c r="D430" s="109">
        <v>5.9900000000000002E-2</v>
      </c>
      <c r="E430" s="109">
        <v>6.3100000000000003E-2</v>
      </c>
      <c r="F430" s="109">
        <v>6.0600000000000001E-2</v>
      </c>
      <c r="G430" s="208"/>
      <c r="H430" s="109"/>
      <c r="I430" s="109"/>
      <c r="J430" s="109"/>
      <c r="K430" s="109">
        <v>6.0299999999999999E-2</v>
      </c>
      <c r="L430" s="109"/>
      <c r="M430" s="109"/>
      <c r="N430" s="109"/>
      <c r="O430" s="210">
        <f t="shared" si="12"/>
        <v>39448</v>
      </c>
      <c r="Q430" s="206">
        <f t="shared" si="13"/>
        <v>3.9999999999999758E-4</v>
      </c>
    </row>
    <row r="431" spans="1:17">
      <c r="A431" s="106">
        <v>39464</v>
      </c>
      <c r="B431" t="s">
        <v>153</v>
      </c>
      <c r="C431" s="109">
        <v>5.8200000000000002E-2</v>
      </c>
      <c r="D431" s="109">
        <v>5.9400000000000001E-2</v>
      </c>
      <c r="E431" s="109">
        <v>6.2600000000000003E-2</v>
      </c>
      <c r="F431" s="109">
        <v>6.0100000000000001E-2</v>
      </c>
      <c r="G431" s="208"/>
      <c r="H431" s="109"/>
      <c r="I431" s="109"/>
      <c r="J431" s="109"/>
      <c r="K431" s="109">
        <v>5.9900000000000002E-2</v>
      </c>
      <c r="L431" s="109"/>
      <c r="M431" s="109"/>
      <c r="N431" s="109"/>
      <c r="O431" s="210">
        <f t="shared" si="12"/>
        <v>39448</v>
      </c>
      <c r="Q431" s="206">
        <f t="shared" si="13"/>
        <v>5.0000000000000044E-4</v>
      </c>
    </row>
    <row r="432" spans="1:17">
      <c r="A432" s="106">
        <v>39465</v>
      </c>
      <c r="B432" t="s">
        <v>153</v>
      </c>
      <c r="C432" s="109">
        <v>5.8599999999999999E-2</v>
      </c>
      <c r="D432" s="109">
        <v>5.9900000000000002E-2</v>
      </c>
      <c r="E432" s="109">
        <v>6.3100000000000003E-2</v>
      </c>
      <c r="F432" s="109">
        <v>6.0499999999999998E-2</v>
      </c>
      <c r="G432" s="208"/>
      <c r="H432" s="109"/>
      <c r="I432" s="109"/>
      <c r="J432" s="109"/>
      <c r="K432" s="109">
        <v>6.0400000000000002E-2</v>
      </c>
      <c r="L432" s="109"/>
      <c r="M432" s="109"/>
      <c r="N432" s="109"/>
      <c r="O432" s="210">
        <f t="shared" si="12"/>
        <v>39448</v>
      </c>
      <c r="Q432" s="206">
        <f t="shared" si="13"/>
        <v>5.0000000000000044E-4</v>
      </c>
    </row>
    <row r="433" spans="1:17">
      <c r="A433" s="106">
        <v>39469</v>
      </c>
      <c r="B433" t="s">
        <v>153</v>
      </c>
      <c r="C433" s="109">
        <v>5.8400000000000001E-2</v>
      </c>
      <c r="D433" s="109">
        <v>5.96E-2</v>
      </c>
      <c r="E433" s="109">
        <v>6.2899999999999998E-2</v>
      </c>
      <c r="F433" s="109">
        <v>6.0299999999999999E-2</v>
      </c>
      <c r="G433" s="208"/>
      <c r="H433" s="109"/>
      <c r="I433" s="109"/>
      <c r="J433" s="109"/>
      <c r="K433" s="109">
        <v>6.0100000000000001E-2</v>
      </c>
      <c r="L433" s="109"/>
      <c r="M433" s="109"/>
      <c r="N433" s="109"/>
      <c r="O433" s="210">
        <f t="shared" si="12"/>
        <v>39448</v>
      </c>
      <c r="Q433" s="206">
        <f t="shared" si="13"/>
        <v>5.0000000000000044E-4</v>
      </c>
    </row>
    <row r="434" spans="1:17">
      <c r="A434" s="106">
        <v>39471</v>
      </c>
      <c r="B434" t="s">
        <v>153</v>
      </c>
      <c r="C434" s="109">
        <v>5.9700000000000003E-2</v>
      </c>
      <c r="D434" s="109">
        <v>6.0900000000000003E-2</v>
      </c>
      <c r="E434" s="109">
        <v>6.4199999999999993E-2</v>
      </c>
      <c r="F434" s="109">
        <v>6.1600000000000002E-2</v>
      </c>
      <c r="G434" s="208"/>
      <c r="H434" s="109"/>
      <c r="I434" s="109"/>
      <c r="J434" s="109"/>
      <c r="K434" s="109">
        <v>6.1399999999999996E-2</v>
      </c>
      <c r="L434" s="109"/>
      <c r="M434" s="109"/>
      <c r="N434" s="109"/>
      <c r="O434" s="210">
        <f t="shared" si="12"/>
        <v>39448</v>
      </c>
      <c r="Q434" s="206">
        <f t="shared" si="13"/>
        <v>4.9999999999999351E-4</v>
      </c>
    </row>
    <row r="435" spans="1:17">
      <c r="A435" s="106">
        <v>39472</v>
      </c>
      <c r="B435" t="s">
        <v>153</v>
      </c>
      <c r="C435" s="109">
        <v>5.8599999999999999E-2</v>
      </c>
      <c r="D435" s="109">
        <v>6.0100000000000001E-2</v>
      </c>
      <c r="E435" s="109">
        <v>6.3500000000000001E-2</v>
      </c>
      <c r="F435" s="109">
        <v>6.0699999999999997E-2</v>
      </c>
      <c r="G435" s="208"/>
      <c r="H435" s="109"/>
      <c r="I435" s="109"/>
      <c r="J435" s="109"/>
      <c r="K435" s="109">
        <v>6.0599999999999994E-2</v>
      </c>
      <c r="L435" s="109"/>
      <c r="M435" s="109"/>
      <c r="N435" s="109"/>
      <c r="O435" s="210">
        <f t="shared" si="12"/>
        <v>39448</v>
      </c>
      <c r="Q435" s="206">
        <f t="shared" si="13"/>
        <v>4.9999999999999351E-4</v>
      </c>
    </row>
    <row r="436" spans="1:17">
      <c r="A436" s="106">
        <v>39476</v>
      </c>
      <c r="B436" t="s">
        <v>153</v>
      </c>
      <c r="C436" s="109">
        <v>5.8900000000000001E-2</v>
      </c>
      <c r="D436" s="109">
        <v>6.0699999999999997E-2</v>
      </c>
      <c r="E436" s="109">
        <v>6.4000000000000001E-2</v>
      </c>
      <c r="F436" s="109">
        <v>6.1199999999999997E-2</v>
      </c>
      <c r="G436" s="208"/>
      <c r="H436" s="109"/>
      <c r="I436" s="109"/>
      <c r="J436" s="109"/>
      <c r="K436" s="109">
        <v>6.1200000000000004E-2</v>
      </c>
      <c r="L436" s="109"/>
      <c r="M436" s="109"/>
      <c r="N436" s="109"/>
      <c r="O436" s="210">
        <f t="shared" si="12"/>
        <v>39448</v>
      </c>
      <c r="Q436" s="206">
        <f t="shared" si="13"/>
        <v>5.0000000000000738E-4</v>
      </c>
    </row>
    <row r="437" spans="1:17">
      <c r="A437" s="106">
        <v>39477</v>
      </c>
      <c r="B437" t="s">
        <v>153</v>
      </c>
      <c r="C437" s="109">
        <v>5.9900000000000002E-2</v>
      </c>
      <c r="D437" s="109">
        <v>6.1600000000000002E-2</v>
      </c>
      <c r="E437" s="109">
        <v>6.4899999999999999E-2</v>
      </c>
      <c r="F437" s="109">
        <v>6.2100000000000002E-2</v>
      </c>
      <c r="G437" s="208"/>
      <c r="H437" s="109"/>
      <c r="I437" s="109"/>
      <c r="J437" s="109"/>
      <c r="K437" s="109">
        <v>6.2100000000000002E-2</v>
      </c>
      <c r="L437" s="109"/>
      <c r="M437" s="109"/>
      <c r="N437" s="109"/>
      <c r="O437" s="210">
        <f t="shared" si="12"/>
        <v>39448</v>
      </c>
      <c r="Q437" s="206">
        <f t="shared" si="13"/>
        <v>5.0000000000000044E-4</v>
      </c>
    </row>
    <row r="438" spans="1:17">
      <c r="A438" s="106">
        <v>39479</v>
      </c>
      <c r="B438" t="s">
        <v>153</v>
      </c>
      <c r="C438" s="109">
        <v>5.8700000000000002E-2</v>
      </c>
      <c r="D438" s="109">
        <v>6.0400000000000002E-2</v>
      </c>
      <c r="E438" s="109">
        <v>6.3700000000000007E-2</v>
      </c>
      <c r="F438" s="109">
        <v>6.0900000000000003E-2</v>
      </c>
      <c r="G438" s="208"/>
      <c r="H438" s="109"/>
      <c r="I438" s="109"/>
      <c r="J438" s="109"/>
      <c r="K438" s="109">
        <v>6.08E-2</v>
      </c>
      <c r="L438" s="109"/>
      <c r="M438" s="109"/>
      <c r="N438" s="109"/>
      <c r="O438" s="210">
        <f t="shared" si="12"/>
        <v>39479</v>
      </c>
      <c r="Q438" s="206">
        <f t="shared" si="13"/>
        <v>3.9999999999999758E-4</v>
      </c>
    </row>
    <row r="439" spans="1:17">
      <c r="A439" s="106">
        <v>39482</v>
      </c>
      <c r="B439" t="s">
        <v>153</v>
      </c>
      <c r="C439" s="109">
        <v>5.9299999999999999E-2</v>
      </c>
      <c r="D439" s="109">
        <v>6.0999999999999999E-2</v>
      </c>
      <c r="E439" s="109">
        <v>6.4299999999999996E-2</v>
      </c>
      <c r="F439" s="109">
        <v>6.1499999999999999E-2</v>
      </c>
      <c r="G439" s="208"/>
      <c r="H439" s="109"/>
      <c r="I439" s="109"/>
      <c r="J439" s="109"/>
      <c r="K439" s="109">
        <v>6.13E-2</v>
      </c>
      <c r="L439" s="109"/>
      <c r="M439" s="109"/>
      <c r="N439" s="109"/>
      <c r="O439" s="210">
        <f t="shared" si="12"/>
        <v>39479</v>
      </c>
      <c r="Q439" s="206">
        <f t="shared" si="13"/>
        <v>3.0000000000000165E-4</v>
      </c>
    </row>
    <row r="440" spans="1:17">
      <c r="A440" s="106">
        <v>39483</v>
      </c>
      <c r="B440" t="s">
        <v>153</v>
      </c>
      <c r="C440" s="109">
        <v>5.8900000000000001E-2</v>
      </c>
      <c r="D440" s="109">
        <v>6.0499999999999998E-2</v>
      </c>
      <c r="E440" s="109">
        <v>6.3899999999999998E-2</v>
      </c>
      <c r="F440" s="109">
        <v>6.1100000000000002E-2</v>
      </c>
      <c r="G440" s="208"/>
      <c r="H440" s="109"/>
      <c r="I440" s="109"/>
      <c r="J440" s="109"/>
      <c r="K440" s="109">
        <v>6.0899999999999996E-2</v>
      </c>
      <c r="L440" s="109"/>
      <c r="M440" s="109"/>
      <c r="N440" s="109"/>
      <c r="O440" s="210">
        <f t="shared" si="12"/>
        <v>39479</v>
      </c>
      <c r="Q440" s="206">
        <f t="shared" si="13"/>
        <v>3.9999999999999758E-4</v>
      </c>
    </row>
    <row r="441" spans="1:17">
      <c r="A441" s="106">
        <v>39484</v>
      </c>
      <c r="B441" t="s">
        <v>153</v>
      </c>
      <c r="C441" s="109">
        <v>5.9200000000000003E-2</v>
      </c>
      <c r="D441" s="109">
        <v>6.08E-2</v>
      </c>
      <c r="E441" s="109">
        <v>6.4399999999999999E-2</v>
      </c>
      <c r="F441" s="109">
        <v>6.1499999999999999E-2</v>
      </c>
      <c r="G441" s="208"/>
      <c r="H441" s="109"/>
      <c r="I441" s="109"/>
      <c r="J441" s="109"/>
      <c r="K441" s="109">
        <v>6.1200000000000004E-2</v>
      </c>
      <c r="L441" s="109"/>
      <c r="M441" s="109"/>
      <c r="N441" s="109"/>
      <c r="O441" s="210">
        <f t="shared" si="12"/>
        <v>39479</v>
      </c>
      <c r="Q441" s="206">
        <f t="shared" si="13"/>
        <v>4.0000000000000452E-4</v>
      </c>
    </row>
    <row r="442" spans="1:17">
      <c r="A442" s="106">
        <v>39485</v>
      </c>
      <c r="B442" t="s">
        <v>153</v>
      </c>
      <c r="C442" s="109">
        <v>6.0299999999999999E-2</v>
      </c>
      <c r="D442" s="109">
        <v>6.2100000000000002E-2</v>
      </c>
      <c r="E442" s="109">
        <v>6.5799999999999997E-2</v>
      </c>
      <c r="F442" s="109">
        <v>6.2700000000000006E-2</v>
      </c>
      <c r="G442" s="208"/>
      <c r="H442" s="109"/>
      <c r="I442" s="109"/>
      <c r="J442" s="109"/>
      <c r="K442" s="109">
        <v>6.25E-2</v>
      </c>
      <c r="L442" s="109"/>
      <c r="M442" s="109"/>
      <c r="N442" s="109"/>
      <c r="O442" s="210">
        <f t="shared" si="12"/>
        <v>39479</v>
      </c>
      <c r="Q442" s="206">
        <f t="shared" si="13"/>
        <v>3.9999999999999758E-4</v>
      </c>
    </row>
    <row r="443" spans="1:17">
      <c r="A443" s="106">
        <v>39486</v>
      </c>
      <c r="B443" t="s">
        <v>153</v>
      </c>
      <c r="C443" s="109">
        <v>5.9700000000000003E-2</v>
      </c>
      <c r="D443" s="109">
        <v>6.1499999999999999E-2</v>
      </c>
      <c r="E443" s="109">
        <v>6.5100000000000005E-2</v>
      </c>
      <c r="F443" s="109">
        <v>6.2100000000000002E-2</v>
      </c>
      <c r="G443" s="208"/>
      <c r="H443" s="109"/>
      <c r="I443" s="109"/>
      <c r="J443" s="109"/>
      <c r="K443" s="109">
        <v>6.1900000000000004E-2</v>
      </c>
      <c r="L443" s="109"/>
      <c r="M443" s="109"/>
      <c r="N443" s="109"/>
      <c r="O443" s="210">
        <f t="shared" si="12"/>
        <v>39479</v>
      </c>
      <c r="Q443" s="206">
        <f t="shared" si="13"/>
        <v>4.0000000000000452E-4</v>
      </c>
    </row>
    <row r="444" spans="1:17">
      <c r="A444" s="106">
        <v>39489</v>
      </c>
      <c r="B444" t="s">
        <v>153</v>
      </c>
      <c r="C444" s="109">
        <v>5.9400000000000001E-2</v>
      </c>
      <c r="D444" s="109">
        <v>6.1100000000000002E-2</v>
      </c>
      <c r="E444" s="109">
        <v>6.4899999999999999E-2</v>
      </c>
      <c r="F444" s="109">
        <v>6.1800000000000001E-2</v>
      </c>
      <c r="G444" s="208"/>
      <c r="H444" s="109"/>
      <c r="I444" s="109"/>
      <c r="J444" s="109"/>
      <c r="K444" s="109">
        <v>6.1500000000000006E-2</v>
      </c>
      <c r="L444" s="109"/>
      <c r="M444" s="109"/>
      <c r="N444" s="109"/>
      <c r="O444" s="210">
        <f t="shared" si="12"/>
        <v>39479</v>
      </c>
      <c r="Q444" s="206">
        <f t="shared" si="13"/>
        <v>4.0000000000000452E-4</v>
      </c>
    </row>
    <row r="445" spans="1:17">
      <c r="A445" s="106">
        <v>39490</v>
      </c>
      <c r="B445" t="s">
        <v>153</v>
      </c>
      <c r="C445" s="109">
        <v>0.06</v>
      </c>
      <c r="D445" s="109">
        <v>6.1699999999999998E-2</v>
      </c>
      <c r="E445" s="109">
        <v>6.5500000000000003E-2</v>
      </c>
      <c r="F445" s="109">
        <v>6.2399999999999997E-2</v>
      </c>
      <c r="G445" s="208"/>
      <c r="H445" s="109"/>
      <c r="I445" s="109"/>
      <c r="J445" s="109"/>
      <c r="K445" s="109">
        <v>6.2100000000000002E-2</v>
      </c>
      <c r="L445" s="109"/>
      <c r="M445" s="109"/>
      <c r="N445" s="109"/>
      <c r="O445" s="210">
        <f t="shared" si="12"/>
        <v>39479</v>
      </c>
      <c r="Q445" s="206">
        <f t="shared" si="13"/>
        <v>4.0000000000000452E-4</v>
      </c>
    </row>
    <row r="446" spans="1:17">
      <c r="A446" s="106">
        <v>39492</v>
      </c>
      <c r="B446" t="s">
        <v>153</v>
      </c>
      <c r="C446" s="109">
        <v>6.1499999999999999E-2</v>
      </c>
      <c r="D446" s="109">
        <v>6.3500000000000001E-2</v>
      </c>
      <c r="E446" s="109">
        <v>6.7299999999999999E-2</v>
      </c>
      <c r="F446" s="109">
        <v>6.4100000000000004E-2</v>
      </c>
      <c r="G446" s="208"/>
      <c r="H446" s="109"/>
      <c r="I446" s="109"/>
      <c r="J446" s="109"/>
      <c r="K446" s="109">
        <v>6.4000000000000001E-2</v>
      </c>
      <c r="L446" s="109"/>
      <c r="M446" s="109"/>
      <c r="N446" s="109"/>
      <c r="O446" s="210">
        <f t="shared" si="12"/>
        <v>39479</v>
      </c>
      <c r="Q446" s="206">
        <f t="shared" si="13"/>
        <v>5.0000000000000044E-4</v>
      </c>
    </row>
    <row r="447" spans="1:17">
      <c r="A447" s="106">
        <v>39493</v>
      </c>
      <c r="B447" t="s">
        <v>153</v>
      </c>
      <c r="C447" s="109">
        <v>6.0999999999999999E-2</v>
      </c>
      <c r="D447" s="109">
        <v>6.2899999999999998E-2</v>
      </c>
      <c r="E447" s="109">
        <v>6.6799999999999998E-2</v>
      </c>
      <c r="F447" s="109">
        <v>6.3600000000000004E-2</v>
      </c>
      <c r="G447" s="208"/>
      <c r="H447" s="109"/>
      <c r="I447" s="109"/>
      <c r="J447" s="109"/>
      <c r="K447" s="109">
        <v>6.3399999999999998E-2</v>
      </c>
      <c r="L447" s="109"/>
      <c r="M447" s="109"/>
      <c r="N447" s="109"/>
      <c r="O447" s="210">
        <f t="shared" si="12"/>
        <v>39479</v>
      </c>
      <c r="Q447" s="206">
        <f t="shared" si="13"/>
        <v>5.0000000000000044E-4</v>
      </c>
    </row>
    <row r="448" spans="1:17">
      <c r="A448" s="106">
        <v>39498</v>
      </c>
      <c r="B448" t="s">
        <v>153</v>
      </c>
      <c r="C448" s="109">
        <v>6.1499999999999999E-2</v>
      </c>
      <c r="D448" s="109">
        <v>6.3399999999999998E-2</v>
      </c>
      <c r="E448" s="109">
        <v>6.7299999999999999E-2</v>
      </c>
      <c r="F448" s="109">
        <v>6.4100000000000004E-2</v>
      </c>
      <c r="G448" s="208"/>
      <c r="H448" s="109"/>
      <c r="I448" s="109"/>
      <c r="J448" s="109"/>
      <c r="K448" s="109">
        <v>6.3799999999999996E-2</v>
      </c>
      <c r="L448" s="109"/>
      <c r="M448" s="109"/>
      <c r="N448" s="109"/>
      <c r="O448" s="210">
        <f t="shared" si="12"/>
        <v>39479</v>
      </c>
      <c r="Q448" s="206">
        <f t="shared" si="13"/>
        <v>3.9999999999999758E-4</v>
      </c>
    </row>
    <row r="449" spans="1:17">
      <c r="A449" s="106">
        <v>39499</v>
      </c>
      <c r="B449" t="s">
        <v>153</v>
      </c>
      <c r="C449" s="109">
        <v>6.0499999999999998E-2</v>
      </c>
      <c r="D449" s="109">
        <v>6.2399999999999997E-2</v>
      </c>
      <c r="E449" s="109">
        <v>6.6400000000000001E-2</v>
      </c>
      <c r="F449" s="109">
        <v>6.3100000000000003E-2</v>
      </c>
      <c r="G449" s="208"/>
      <c r="H449" s="109"/>
      <c r="I449" s="109"/>
      <c r="J449" s="109"/>
      <c r="K449" s="109">
        <v>6.2800000000000009E-2</v>
      </c>
      <c r="L449" s="109"/>
      <c r="M449" s="109"/>
      <c r="N449" s="109"/>
      <c r="O449" s="210">
        <f t="shared" si="12"/>
        <v>39479</v>
      </c>
      <c r="Q449" s="206">
        <f t="shared" si="13"/>
        <v>4.0000000000001146E-4</v>
      </c>
    </row>
    <row r="450" spans="1:17">
      <c r="A450" s="106">
        <v>39500</v>
      </c>
      <c r="B450" t="s">
        <v>153</v>
      </c>
      <c r="C450" s="109">
        <v>6.08E-2</v>
      </c>
      <c r="D450" s="109">
        <v>6.2700000000000006E-2</v>
      </c>
      <c r="E450" s="109">
        <v>6.6699999999999995E-2</v>
      </c>
      <c r="F450" s="109">
        <v>6.3399999999999998E-2</v>
      </c>
      <c r="G450" s="208"/>
      <c r="H450" s="109"/>
      <c r="I450" s="109"/>
      <c r="J450" s="109"/>
      <c r="K450" s="109">
        <v>6.3200000000000006E-2</v>
      </c>
      <c r="L450" s="109"/>
      <c r="M450" s="109"/>
      <c r="N450" s="109"/>
      <c r="O450" s="210">
        <f t="shared" si="12"/>
        <v>39479</v>
      </c>
      <c r="Q450" s="206">
        <f t="shared" si="13"/>
        <v>5.0000000000000044E-4</v>
      </c>
    </row>
    <row r="451" spans="1:17">
      <c r="A451" s="106">
        <v>39503</v>
      </c>
      <c r="B451" t="s">
        <v>153</v>
      </c>
      <c r="C451" s="109">
        <v>6.1699999999999998E-2</v>
      </c>
      <c r="D451" s="109">
        <v>6.3500000000000001E-2</v>
      </c>
      <c r="E451" s="109">
        <v>6.7599999999999993E-2</v>
      </c>
      <c r="F451" s="109">
        <v>6.4299999999999996E-2</v>
      </c>
      <c r="G451" s="208"/>
      <c r="H451" s="109"/>
      <c r="I451" s="109"/>
      <c r="J451" s="109"/>
      <c r="K451" s="109">
        <v>6.4000000000000001E-2</v>
      </c>
      <c r="L451" s="109"/>
      <c r="M451" s="109"/>
      <c r="N451" s="109"/>
      <c r="O451" s="210">
        <f t="shared" si="12"/>
        <v>39479</v>
      </c>
      <c r="Q451" s="206">
        <f t="shared" si="13"/>
        <v>5.0000000000000044E-4</v>
      </c>
    </row>
    <row r="452" spans="1:17">
      <c r="A452" s="106">
        <v>39504</v>
      </c>
      <c r="B452" t="s">
        <v>153</v>
      </c>
      <c r="C452" s="109">
        <v>6.1600000000000002E-2</v>
      </c>
      <c r="D452" s="109">
        <v>6.3399999999999998E-2</v>
      </c>
      <c r="E452" s="109">
        <v>6.7599999999999993E-2</v>
      </c>
      <c r="F452" s="109">
        <v>6.4199999999999993E-2</v>
      </c>
      <c r="G452" s="208"/>
      <c r="H452" s="109"/>
      <c r="I452" s="109"/>
      <c r="J452" s="109"/>
      <c r="K452" s="109">
        <v>6.4000000000000001E-2</v>
      </c>
      <c r="L452" s="109"/>
      <c r="M452" s="109"/>
      <c r="N452" s="109"/>
      <c r="O452" s="210">
        <f t="shared" si="12"/>
        <v>39479</v>
      </c>
      <c r="Q452" s="206">
        <f t="shared" si="13"/>
        <v>6.0000000000000331E-4</v>
      </c>
    </row>
    <row r="453" spans="1:17">
      <c r="A453" s="106">
        <v>39505</v>
      </c>
      <c r="B453" t="s">
        <v>153</v>
      </c>
      <c r="C453" s="109">
        <v>6.1499999999999999E-2</v>
      </c>
      <c r="D453" s="109">
        <v>6.3200000000000006E-2</v>
      </c>
      <c r="E453" s="109">
        <v>6.7400000000000002E-2</v>
      </c>
      <c r="F453" s="109">
        <v>6.4000000000000001E-2</v>
      </c>
      <c r="G453" s="208"/>
      <c r="H453" s="109"/>
      <c r="I453" s="109"/>
      <c r="J453" s="109"/>
      <c r="K453" s="109">
        <v>6.3700000000000007E-2</v>
      </c>
      <c r="L453" s="109"/>
      <c r="M453" s="109"/>
      <c r="N453" s="109"/>
      <c r="O453" s="210">
        <f t="shared" ref="O453:O516" si="14">DATE(YEAR(A453),MONTH(A453),1)</f>
        <v>39479</v>
      </c>
      <c r="Q453" s="206">
        <f t="shared" ref="Q453:Q516" si="15">K453-D453</f>
        <v>5.0000000000000044E-4</v>
      </c>
    </row>
    <row r="454" spans="1:17">
      <c r="A454" s="106">
        <v>39506</v>
      </c>
      <c r="B454" t="s">
        <v>153</v>
      </c>
      <c r="C454" s="109">
        <v>6.0400000000000002E-2</v>
      </c>
      <c r="D454" s="109">
        <v>6.2199999999999998E-2</v>
      </c>
      <c r="E454" s="109">
        <v>6.6299999999999998E-2</v>
      </c>
      <c r="F454" s="109">
        <v>6.3E-2</v>
      </c>
      <c r="G454" s="208"/>
      <c r="H454" s="109"/>
      <c r="I454" s="109"/>
      <c r="J454" s="109"/>
      <c r="K454" s="109">
        <v>6.2800000000000009E-2</v>
      </c>
      <c r="L454" s="109"/>
      <c r="M454" s="109"/>
      <c r="N454" s="109"/>
      <c r="O454" s="210">
        <f t="shared" si="14"/>
        <v>39479</v>
      </c>
      <c r="Q454" s="206">
        <f t="shared" si="15"/>
        <v>6.0000000000001025E-4</v>
      </c>
    </row>
    <row r="455" spans="1:17">
      <c r="A455" s="106">
        <v>39507</v>
      </c>
      <c r="B455" t="s">
        <v>153</v>
      </c>
      <c r="C455" s="109">
        <v>5.9299999999999999E-2</v>
      </c>
      <c r="D455" s="109">
        <v>6.0900000000000003E-2</v>
      </c>
      <c r="E455" s="109">
        <v>6.5100000000000005E-2</v>
      </c>
      <c r="F455" s="109">
        <v>6.1800000000000001E-2</v>
      </c>
      <c r="G455" s="208"/>
      <c r="H455" s="109"/>
      <c r="I455" s="109"/>
      <c r="J455" s="109"/>
      <c r="K455" s="109">
        <v>6.1500000000000006E-2</v>
      </c>
      <c r="L455" s="109"/>
      <c r="M455" s="109"/>
      <c r="N455" s="109"/>
      <c r="O455" s="210">
        <f t="shared" si="14"/>
        <v>39479</v>
      </c>
      <c r="Q455" s="206">
        <f t="shared" si="15"/>
        <v>6.0000000000000331E-4</v>
      </c>
    </row>
    <row r="456" spans="1:17">
      <c r="A456" s="106">
        <v>39510</v>
      </c>
      <c r="B456" t="s">
        <v>153</v>
      </c>
      <c r="C456" s="109">
        <v>5.9299999999999999E-2</v>
      </c>
      <c r="D456" s="109">
        <v>6.0999999999999999E-2</v>
      </c>
      <c r="E456" s="109">
        <v>6.5100000000000005E-2</v>
      </c>
      <c r="F456" s="109">
        <v>6.1800000000000001E-2</v>
      </c>
      <c r="G456" s="208"/>
      <c r="H456" s="109"/>
      <c r="I456" s="109"/>
      <c r="J456" s="109"/>
      <c r="K456" s="109">
        <v>6.1600000000000002E-2</v>
      </c>
      <c r="L456" s="109"/>
      <c r="M456" s="109"/>
      <c r="N456" s="109"/>
      <c r="O456" s="210">
        <f t="shared" si="14"/>
        <v>39508</v>
      </c>
      <c r="Q456" s="206">
        <f t="shared" si="15"/>
        <v>6.0000000000000331E-4</v>
      </c>
    </row>
    <row r="457" spans="1:17">
      <c r="A457" s="106">
        <v>39511</v>
      </c>
      <c r="B457" t="s">
        <v>153</v>
      </c>
      <c r="C457" s="109">
        <v>5.9900000000000002E-2</v>
      </c>
      <c r="D457" s="109">
        <v>6.1600000000000002E-2</v>
      </c>
      <c r="E457" s="109">
        <v>6.5699999999999995E-2</v>
      </c>
      <c r="F457" s="109">
        <v>6.2399999999999997E-2</v>
      </c>
      <c r="G457" s="208"/>
      <c r="H457" s="109"/>
      <c r="I457" s="109"/>
      <c r="J457" s="109"/>
      <c r="K457" s="109">
        <v>6.2199999999999998E-2</v>
      </c>
      <c r="L457" s="109"/>
      <c r="M457" s="109"/>
      <c r="N457" s="109"/>
      <c r="O457" s="210">
        <f t="shared" si="14"/>
        <v>39508</v>
      </c>
      <c r="Q457" s="206">
        <f t="shared" si="15"/>
        <v>5.9999999999999637E-4</v>
      </c>
    </row>
    <row r="458" spans="1:17">
      <c r="A458" s="106">
        <v>39512</v>
      </c>
      <c r="B458" t="s">
        <v>153</v>
      </c>
      <c r="C458" s="109">
        <v>6.1100000000000002E-2</v>
      </c>
      <c r="D458" s="109">
        <v>6.2899999999999998E-2</v>
      </c>
      <c r="E458" s="109">
        <v>6.7100000000000007E-2</v>
      </c>
      <c r="F458" s="109">
        <v>6.3700000000000007E-2</v>
      </c>
      <c r="G458" s="208"/>
      <c r="H458" s="109"/>
      <c r="I458" s="109"/>
      <c r="J458" s="109"/>
      <c r="K458" s="109">
        <v>6.3500000000000001E-2</v>
      </c>
      <c r="L458" s="109"/>
      <c r="M458" s="109"/>
      <c r="N458" s="109"/>
      <c r="O458" s="210">
        <f t="shared" si="14"/>
        <v>39508</v>
      </c>
      <c r="Q458" s="206">
        <f t="shared" si="15"/>
        <v>6.0000000000000331E-4</v>
      </c>
    </row>
    <row r="459" spans="1:17">
      <c r="A459" s="106">
        <v>39513</v>
      </c>
      <c r="B459" t="s">
        <v>153</v>
      </c>
      <c r="C459" s="109">
        <v>6.1400000000000003E-2</v>
      </c>
      <c r="D459" s="109">
        <v>6.3E-2</v>
      </c>
      <c r="E459" s="109">
        <v>6.7199999999999996E-2</v>
      </c>
      <c r="F459" s="109">
        <v>6.3899999999999998E-2</v>
      </c>
      <c r="G459" s="208"/>
      <c r="H459" s="109"/>
      <c r="I459" s="109"/>
      <c r="J459" s="109"/>
      <c r="K459" s="109">
        <v>6.3600000000000004E-2</v>
      </c>
      <c r="L459" s="109"/>
      <c r="M459" s="109"/>
      <c r="N459" s="109"/>
      <c r="O459" s="210">
        <f t="shared" si="14"/>
        <v>39508</v>
      </c>
      <c r="Q459" s="206">
        <f t="shared" si="15"/>
        <v>6.0000000000000331E-4</v>
      </c>
    </row>
    <row r="460" spans="1:17">
      <c r="A460" s="106">
        <v>39514</v>
      </c>
      <c r="B460" t="s">
        <v>153</v>
      </c>
      <c r="C460" s="109">
        <v>6.0900000000000003E-2</v>
      </c>
      <c r="D460" s="109">
        <v>6.2799999999999995E-2</v>
      </c>
      <c r="E460" s="109">
        <v>6.7100000000000007E-2</v>
      </c>
      <c r="F460" s="109">
        <v>6.3600000000000004E-2</v>
      </c>
      <c r="G460" s="208"/>
      <c r="H460" s="109"/>
      <c r="I460" s="109"/>
      <c r="J460" s="109"/>
      <c r="K460" s="109">
        <v>6.3299999999999995E-2</v>
      </c>
      <c r="L460" s="109"/>
      <c r="M460" s="109"/>
      <c r="N460" s="109"/>
      <c r="O460" s="210">
        <f t="shared" si="14"/>
        <v>39508</v>
      </c>
      <c r="Q460" s="206">
        <f t="shared" si="15"/>
        <v>5.0000000000000044E-4</v>
      </c>
    </row>
    <row r="461" spans="1:17">
      <c r="A461" s="106">
        <v>39517</v>
      </c>
      <c r="B461" t="s">
        <v>153</v>
      </c>
      <c r="C461" s="109">
        <v>6.0400000000000002E-2</v>
      </c>
      <c r="D461" s="109">
        <v>6.2199999999999998E-2</v>
      </c>
      <c r="E461" s="109">
        <v>6.6600000000000006E-2</v>
      </c>
      <c r="F461" s="109">
        <v>6.3100000000000003E-2</v>
      </c>
      <c r="G461" s="208"/>
      <c r="H461" s="109"/>
      <c r="I461" s="109"/>
      <c r="J461" s="109"/>
      <c r="K461" s="109">
        <v>6.2600000000000003E-2</v>
      </c>
      <c r="L461" s="109"/>
      <c r="M461" s="109"/>
      <c r="N461" s="109"/>
      <c r="O461" s="210">
        <f t="shared" si="14"/>
        <v>39508</v>
      </c>
      <c r="Q461" s="206">
        <f t="shared" si="15"/>
        <v>4.0000000000000452E-4</v>
      </c>
    </row>
    <row r="462" spans="1:17">
      <c r="A462" s="106">
        <v>39518</v>
      </c>
      <c r="B462" t="s">
        <v>153</v>
      </c>
      <c r="C462" s="109">
        <v>6.1400000000000003E-2</v>
      </c>
      <c r="D462" s="109">
        <v>6.3200000000000006E-2</v>
      </c>
      <c r="E462" s="109">
        <v>6.7799999999999999E-2</v>
      </c>
      <c r="F462" s="109">
        <v>6.4100000000000004E-2</v>
      </c>
      <c r="G462" s="208"/>
      <c r="H462" s="109"/>
      <c r="I462" s="109"/>
      <c r="J462" s="109"/>
      <c r="K462" s="109">
        <v>6.3500000000000001E-2</v>
      </c>
      <c r="L462" s="109"/>
      <c r="M462" s="109"/>
      <c r="N462" s="109"/>
      <c r="O462" s="210">
        <f t="shared" si="14"/>
        <v>39508</v>
      </c>
      <c r="Q462" s="206">
        <f t="shared" si="15"/>
        <v>2.9999999999999472E-4</v>
      </c>
    </row>
    <row r="463" spans="1:17">
      <c r="A463" s="106">
        <v>39519</v>
      </c>
      <c r="B463" t="s">
        <v>153</v>
      </c>
      <c r="C463" s="109">
        <v>5.9900000000000002E-2</v>
      </c>
      <c r="D463" s="109">
        <v>6.1899999999999997E-2</v>
      </c>
      <c r="E463" s="109">
        <v>6.6600000000000006E-2</v>
      </c>
      <c r="F463" s="109">
        <v>6.2799999999999995E-2</v>
      </c>
      <c r="G463" s="208"/>
      <c r="H463" s="109"/>
      <c r="I463" s="109"/>
      <c r="J463" s="109"/>
      <c r="K463" s="109">
        <v>6.2199999999999998E-2</v>
      </c>
      <c r="L463" s="109"/>
      <c r="M463" s="109"/>
      <c r="N463" s="109"/>
      <c r="O463" s="210">
        <f t="shared" si="14"/>
        <v>39508</v>
      </c>
      <c r="Q463" s="206">
        <f t="shared" si="15"/>
        <v>3.0000000000000165E-4</v>
      </c>
    </row>
    <row r="464" spans="1:17">
      <c r="A464" s="106">
        <v>39520</v>
      </c>
      <c r="B464" t="s">
        <v>153</v>
      </c>
      <c r="C464" s="109">
        <v>6.0499999999999998E-2</v>
      </c>
      <c r="D464" s="109">
        <v>6.2399999999999997E-2</v>
      </c>
      <c r="E464" s="109">
        <v>6.7199999999999996E-2</v>
      </c>
      <c r="F464" s="109">
        <v>6.3399999999999998E-2</v>
      </c>
      <c r="G464" s="208"/>
      <c r="H464" s="109"/>
      <c r="I464" s="109"/>
      <c r="J464" s="109"/>
      <c r="K464" s="109">
        <v>6.2800000000000009E-2</v>
      </c>
      <c r="L464" s="109"/>
      <c r="M464" s="109"/>
      <c r="N464" s="109"/>
      <c r="O464" s="210">
        <f t="shared" si="14"/>
        <v>39508</v>
      </c>
      <c r="Q464" s="206">
        <f t="shared" si="15"/>
        <v>4.0000000000001146E-4</v>
      </c>
    </row>
    <row r="465" spans="1:17">
      <c r="A465" s="106">
        <v>39521</v>
      </c>
      <c r="B465" t="s">
        <v>153</v>
      </c>
      <c r="C465" s="109">
        <v>5.9400000000000001E-2</v>
      </c>
      <c r="D465" s="109">
        <v>6.1699999999999998E-2</v>
      </c>
      <c r="E465" s="109">
        <v>6.6400000000000001E-2</v>
      </c>
      <c r="F465" s="109">
        <v>6.25E-2</v>
      </c>
      <c r="G465" s="208"/>
      <c r="H465" s="109"/>
      <c r="I465" s="109"/>
      <c r="J465" s="109"/>
      <c r="K465" s="109">
        <v>6.2E-2</v>
      </c>
      <c r="L465" s="109"/>
      <c r="M465" s="109"/>
      <c r="N465" s="109"/>
      <c r="O465" s="210">
        <f t="shared" si="14"/>
        <v>39508</v>
      </c>
      <c r="Q465" s="206">
        <f t="shared" si="15"/>
        <v>3.0000000000000165E-4</v>
      </c>
    </row>
    <row r="466" spans="1:17">
      <c r="A466" s="106">
        <v>39524</v>
      </c>
      <c r="B466" t="s">
        <v>153</v>
      </c>
      <c r="C466" s="109">
        <v>5.91E-2</v>
      </c>
      <c r="D466" s="109">
        <v>6.1499999999999999E-2</v>
      </c>
      <c r="E466" s="109">
        <v>6.6199999999999995E-2</v>
      </c>
      <c r="F466" s="109">
        <v>6.2300000000000001E-2</v>
      </c>
      <c r="G466" s="208"/>
      <c r="H466" s="109"/>
      <c r="I466" s="109"/>
      <c r="J466" s="109"/>
      <c r="K466" s="109">
        <v>6.1799999999999994E-2</v>
      </c>
      <c r="L466" s="109"/>
      <c r="M466" s="109"/>
      <c r="N466" s="109"/>
      <c r="O466" s="210">
        <f t="shared" si="14"/>
        <v>39508</v>
      </c>
      <c r="Q466" s="206">
        <f t="shared" si="15"/>
        <v>2.9999999999999472E-4</v>
      </c>
    </row>
    <row r="467" spans="1:17">
      <c r="A467" s="106">
        <v>39525</v>
      </c>
      <c r="B467" t="s">
        <v>153</v>
      </c>
      <c r="C467" s="109">
        <v>5.9400000000000001E-2</v>
      </c>
      <c r="D467" s="109">
        <v>6.1800000000000001E-2</v>
      </c>
      <c r="E467" s="109">
        <v>6.6500000000000004E-2</v>
      </c>
      <c r="F467" s="109">
        <v>6.2600000000000003E-2</v>
      </c>
      <c r="G467" s="208"/>
      <c r="H467" s="109"/>
      <c r="I467" s="109"/>
      <c r="J467" s="109"/>
      <c r="K467" s="109">
        <v>6.2100000000000002E-2</v>
      </c>
      <c r="L467" s="109"/>
      <c r="M467" s="109"/>
      <c r="N467" s="109"/>
      <c r="O467" s="210">
        <f t="shared" si="14"/>
        <v>39508</v>
      </c>
      <c r="Q467" s="206">
        <f t="shared" si="15"/>
        <v>3.0000000000000165E-4</v>
      </c>
    </row>
    <row r="468" spans="1:17">
      <c r="A468" s="106">
        <v>39526</v>
      </c>
      <c r="B468" t="s">
        <v>153</v>
      </c>
      <c r="C468" s="109">
        <v>5.8799999999999998E-2</v>
      </c>
      <c r="D468" s="109">
        <v>6.1100000000000002E-2</v>
      </c>
      <c r="E468" s="109">
        <v>6.6199999999999995E-2</v>
      </c>
      <c r="F468" s="109">
        <v>6.2E-2</v>
      </c>
      <c r="G468" s="208"/>
      <c r="H468" s="109"/>
      <c r="I468" s="109"/>
      <c r="J468" s="109"/>
      <c r="K468" s="109">
        <v>6.13E-2</v>
      </c>
      <c r="L468" s="109"/>
      <c r="M468" s="109"/>
      <c r="N468" s="109"/>
      <c r="O468" s="210">
        <f t="shared" si="14"/>
        <v>39508</v>
      </c>
      <c r="Q468" s="206">
        <f t="shared" si="15"/>
        <v>1.9999999999999879E-4</v>
      </c>
    </row>
    <row r="469" spans="1:17">
      <c r="A469" s="106">
        <v>39527</v>
      </c>
      <c r="B469" t="s">
        <v>153</v>
      </c>
      <c r="C469" s="109">
        <v>5.8099999999999999E-2</v>
      </c>
      <c r="D469" s="109">
        <v>6.0699999999999997E-2</v>
      </c>
      <c r="E469" s="109">
        <v>6.5600000000000006E-2</v>
      </c>
      <c r="F469" s="109">
        <v>6.1499999999999999E-2</v>
      </c>
      <c r="G469" s="208"/>
      <c r="H469" s="109"/>
      <c r="I469" s="109"/>
      <c r="J469" s="109"/>
      <c r="K469" s="109">
        <v>6.08E-2</v>
      </c>
      <c r="L469" s="109"/>
      <c r="M469" s="109"/>
      <c r="N469" s="109"/>
      <c r="O469" s="210">
        <f t="shared" si="14"/>
        <v>39508</v>
      </c>
      <c r="Q469" s="206">
        <f t="shared" si="15"/>
        <v>1.0000000000000286E-4</v>
      </c>
    </row>
    <row r="470" spans="1:17">
      <c r="A470" s="106">
        <v>39531</v>
      </c>
      <c r="B470" t="s">
        <v>153</v>
      </c>
      <c r="C470" s="109">
        <v>5.9499999999999997E-2</v>
      </c>
      <c r="D470" s="109">
        <v>6.2E-2</v>
      </c>
      <c r="E470" s="109">
        <v>6.7000000000000004E-2</v>
      </c>
      <c r="F470" s="109">
        <v>6.2799999999999995E-2</v>
      </c>
      <c r="G470" s="208"/>
      <c r="H470" s="109"/>
      <c r="I470" s="109"/>
      <c r="J470" s="109"/>
      <c r="K470" s="109">
        <v>6.2199999999999998E-2</v>
      </c>
      <c r="L470" s="109"/>
      <c r="M470" s="109"/>
      <c r="N470" s="109"/>
      <c r="O470" s="210">
        <f t="shared" si="14"/>
        <v>39508</v>
      </c>
      <c r="Q470" s="206">
        <f t="shared" si="15"/>
        <v>1.9999999999999879E-4</v>
      </c>
    </row>
    <row r="471" spans="1:17">
      <c r="A471" s="106">
        <v>39532</v>
      </c>
      <c r="B471" t="s">
        <v>153</v>
      </c>
      <c r="C471" s="109">
        <v>5.9499999999999997E-2</v>
      </c>
      <c r="D471" s="109">
        <v>6.2100000000000002E-2</v>
      </c>
      <c r="E471" s="109">
        <v>6.7299999999999999E-2</v>
      </c>
      <c r="F471" s="109">
        <v>6.3E-2</v>
      </c>
      <c r="G471" s="208"/>
      <c r="H471" s="109"/>
      <c r="I471" s="109"/>
      <c r="J471" s="109"/>
      <c r="K471" s="109">
        <v>6.2199999999999998E-2</v>
      </c>
      <c r="L471" s="109"/>
      <c r="M471" s="109"/>
      <c r="N471" s="109"/>
      <c r="O471" s="210">
        <f t="shared" si="14"/>
        <v>39508</v>
      </c>
      <c r="Q471" s="206">
        <f t="shared" si="15"/>
        <v>9.9999999999995925E-5</v>
      </c>
    </row>
    <row r="472" spans="1:17">
      <c r="A472" s="106">
        <v>39533</v>
      </c>
      <c r="B472" t="s">
        <v>153</v>
      </c>
      <c r="C472" s="109">
        <v>5.9700000000000003E-2</v>
      </c>
      <c r="D472" s="109">
        <v>6.25E-2</v>
      </c>
      <c r="E472" s="109">
        <v>6.7599999999999993E-2</v>
      </c>
      <c r="F472" s="109">
        <v>6.3299999999999995E-2</v>
      </c>
      <c r="G472" s="208"/>
      <c r="H472" s="109"/>
      <c r="I472" s="109"/>
      <c r="J472" s="109"/>
      <c r="K472" s="109">
        <v>6.2600000000000003E-2</v>
      </c>
      <c r="L472" s="109"/>
      <c r="M472" s="109"/>
      <c r="N472" s="109"/>
      <c r="O472" s="210">
        <f t="shared" si="14"/>
        <v>39508</v>
      </c>
      <c r="Q472" s="206">
        <f t="shared" si="15"/>
        <v>1.0000000000000286E-4</v>
      </c>
    </row>
    <row r="473" spans="1:17">
      <c r="A473" s="106">
        <v>39534</v>
      </c>
      <c r="B473" t="s">
        <v>153</v>
      </c>
      <c r="C473" s="109">
        <v>6.0199999999999997E-2</v>
      </c>
      <c r="D473" s="109">
        <v>6.2899999999999998E-2</v>
      </c>
      <c r="E473" s="109">
        <v>6.8099999999999994E-2</v>
      </c>
      <c r="F473" s="109">
        <v>6.3700000000000007E-2</v>
      </c>
      <c r="G473" s="208"/>
      <c r="H473" s="109"/>
      <c r="I473" s="109"/>
      <c r="J473" s="109"/>
      <c r="K473" s="109">
        <v>6.3E-2</v>
      </c>
      <c r="L473" s="109"/>
      <c r="M473" s="109"/>
      <c r="N473" s="109"/>
      <c r="O473" s="210">
        <f t="shared" si="14"/>
        <v>39508</v>
      </c>
      <c r="Q473" s="206">
        <f t="shared" si="15"/>
        <v>1.0000000000000286E-4</v>
      </c>
    </row>
    <row r="474" spans="1:17">
      <c r="A474" s="106">
        <v>39535</v>
      </c>
      <c r="B474" t="s">
        <v>153</v>
      </c>
      <c r="C474" s="109">
        <v>5.9799999999999999E-2</v>
      </c>
      <c r="D474" s="109">
        <v>6.25E-2</v>
      </c>
      <c r="E474" s="109">
        <v>6.7699999999999996E-2</v>
      </c>
      <c r="F474" s="109">
        <v>6.3299999999999995E-2</v>
      </c>
      <c r="G474" s="208"/>
      <c r="H474" s="109"/>
      <c r="I474" s="109"/>
      <c r="J474" s="109"/>
      <c r="K474" s="109">
        <v>6.2600000000000003E-2</v>
      </c>
      <c r="L474" s="109"/>
      <c r="M474" s="109"/>
      <c r="N474" s="109"/>
      <c r="O474" s="210">
        <f t="shared" si="14"/>
        <v>39508</v>
      </c>
      <c r="Q474" s="206">
        <f t="shared" si="15"/>
        <v>1.0000000000000286E-4</v>
      </c>
    </row>
    <row r="475" spans="1:17">
      <c r="A475" s="106">
        <v>39538</v>
      </c>
      <c r="B475" t="s">
        <v>153</v>
      </c>
      <c r="C475" s="109">
        <v>5.9400000000000001E-2</v>
      </c>
      <c r="D475" s="109">
        <v>6.2E-2</v>
      </c>
      <c r="E475" s="109">
        <v>6.7400000000000002E-2</v>
      </c>
      <c r="F475" s="109">
        <v>6.2899999999999998E-2</v>
      </c>
      <c r="G475" s="208"/>
      <c r="H475" s="109"/>
      <c r="I475" s="109"/>
      <c r="J475" s="109"/>
      <c r="K475" s="109">
        <v>6.2199999999999998E-2</v>
      </c>
      <c r="L475" s="109"/>
      <c r="M475" s="109"/>
      <c r="N475" s="109"/>
      <c r="O475" s="210">
        <f t="shared" si="14"/>
        <v>39508</v>
      </c>
      <c r="Q475" s="206">
        <f t="shared" si="15"/>
        <v>1.9999999999999879E-4</v>
      </c>
    </row>
    <row r="476" spans="1:17">
      <c r="A476" s="106">
        <v>39539</v>
      </c>
      <c r="B476" t="s">
        <v>153</v>
      </c>
      <c r="C476" s="109">
        <v>6.0199999999999997E-2</v>
      </c>
      <c r="D476" s="109">
        <v>6.2899999999999998E-2</v>
      </c>
      <c r="E476" s="109">
        <v>6.8199999999999997E-2</v>
      </c>
      <c r="F476" s="109">
        <v>6.3799999999999996E-2</v>
      </c>
      <c r="G476" s="208"/>
      <c r="H476" s="109"/>
      <c r="I476" s="109"/>
      <c r="J476" s="109"/>
      <c r="K476" s="109">
        <v>6.3099999999999989E-2</v>
      </c>
      <c r="L476" s="109"/>
      <c r="M476" s="109"/>
      <c r="N476" s="109"/>
      <c r="O476" s="210">
        <f t="shared" si="14"/>
        <v>39539</v>
      </c>
      <c r="Q476" s="206">
        <f t="shared" si="15"/>
        <v>1.9999999999999185E-4</v>
      </c>
    </row>
    <row r="477" spans="1:17">
      <c r="A477" s="106">
        <v>39540</v>
      </c>
      <c r="B477" t="s">
        <v>153</v>
      </c>
      <c r="C477" s="109">
        <v>6.0199999999999997E-2</v>
      </c>
      <c r="D477" s="109">
        <v>6.3100000000000003E-2</v>
      </c>
      <c r="E477" s="109">
        <v>6.8199999999999997E-2</v>
      </c>
      <c r="F477" s="109">
        <v>6.3799999999999996E-2</v>
      </c>
      <c r="G477" s="208"/>
      <c r="H477" s="109"/>
      <c r="I477" s="109"/>
      <c r="J477" s="109"/>
      <c r="K477" s="109">
        <v>6.3200000000000006E-2</v>
      </c>
      <c r="L477" s="109"/>
      <c r="M477" s="109"/>
      <c r="N477" s="109"/>
      <c r="O477" s="210">
        <f t="shared" si="14"/>
        <v>39539</v>
      </c>
      <c r="Q477" s="206">
        <f t="shared" si="15"/>
        <v>1.0000000000000286E-4</v>
      </c>
    </row>
    <row r="478" spans="1:17">
      <c r="A478" s="106">
        <v>39541</v>
      </c>
      <c r="B478" t="s">
        <v>153</v>
      </c>
      <c r="C478" s="109">
        <v>6.0199999999999997E-2</v>
      </c>
      <c r="D478" s="109">
        <v>6.3100000000000003E-2</v>
      </c>
      <c r="E478" s="109">
        <v>6.8199999999999997E-2</v>
      </c>
      <c r="F478" s="109">
        <v>6.3799999999999996E-2</v>
      </c>
      <c r="G478" s="208"/>
      <c r="H478" s="109"/>
      <c r="I478" s="109"/>
      <c r="J478" s="109"/>
      <c r="K478" s="109">
        <v>6.3099999999999989E-2</v>
      </c>
      <c r="L478" s="109"/>
      <c r="M478" s="109"/>
      <c r="N478" s="109"/>
      <c r="O478" s="210">
        <f t="shared" si="14"/>
        <v>39539</v>
      </c>
      <c r="Q478" s="206">
        <f t="shared" si="15"/>
        <v>0</v>
      </c>
    </row>
    <row r="479" spans="1:17">
      <c r="A479" s="106">
        <v>39542</v>
      </c>
      <c r="B479" t="s">
        <v>153</v>
      </c>
      <c r="C479" s="109">
        <v>5.9499999999999997E-2</v>
      </c>
      <c r="D479" s="109">
        <v>6.2300000000000001E-2</v>
      </c>
      <c r="E479" s="109">
        <v>6.7400000000000002E-2</v>
      </c>
      <c r="F479" s="109">
        <v>6.3100000000000003E-2</v>
      </c>
      <c r="G479" s="208"/>
      <c r="H479" s="109"/>
      <c r="I479" s="109"/>
      <c r="J479" s="109"/>
      <c r="K479" s="109">
        <v>6.2300000000000001E-2</v>
      </c>
      <c r="L479" s="109"/>
      <c r="M479" s="109"/>
      <c r="N479" s="109"/>
      <c r="O479" s="210">
        <f t="shared" si="14"/>
        <v>39539</v>
      </c>
      <c r="Q479" s="206">
        <f t="shared" si="15"/>
        <v>0</v>
      </c>
    </row>
    <row r="480" spans="1:17">
      <c r="A480" s="106">
        <v>39545</v>
      </c>
      <c r="B480" t="s">
        <v>153</v>
      </c>
      <c r="C480" s="109">
        <v>0.06</v>
      </c>
      <c r="D480" s="109">
        <v>6.2799999999999995E-2</v>
      </c>
      <c r="E480" s="109">
        <v>6.8000000000000005E-2</v>
      </c>
      <c r="F480" s="109">
        <v>6.3600000000000004E-2</v>
      </c>
      <c r="G480" s="208"/>
      <c r="H480" s="109"/>
      <c r="I480" s="109"/>
      <c r="J480" s="109"/>
      <c r="K480" s="109">
        <v>6.2699999999999992E-2</v>
      </c>
      <c r="L480" s="109"/>
      <c r="M480" s="109"/>
      <c r="N480" s="109"/>
      <c r="O480" s="210">
        <f t="shared" si="14"/>
        <v>39539</v>
      </c>
      <c r="Q480" s="206">
        <f t="shared" si="15"/>
        <v>-1.0000000000000286E-4</v>
      </c>
    </row>
    <row r="481" spans="1:17">
      <c r="A481" s="106">
        <v>39546</v>
      </c>
      <c r="B481" t="s">
        <v>153</v>
      </c>
      <c r="C481" s="109">
        <v>0.06</v>
      </c>
      <c r="D481" s="109">
        <v>6.2899999999999998E-2</v>
      </c>
      <c r="E481" s="109">
        <v>6.8099999999999994E-2</v>
      </c>
      <c r="F481" s="109">
        <v>6.3700000000000007E-2</v>
      </c>
      <c r="G481" s="208"/>
      <c r="H481" s="109"/>
      <c r="I481" s="109"/>
      <c r="J481" s="109"/>
      <c r="K481" s="109">
        <v>6.2899999999999998E-2</v>
      </c>
      <c r="L481" s="109"/>
      <c r="M481" s="109"/>
      <c r="N481" s="109"/>
      <c r="O481" s="210">
        <f t="shared" si="14"/>
        <v>39539</v>
      </c>
      <c r="Q481" s="206">
        <f t="shared" si="15"/>
        <v>0</v>
      </c>
    </row>
    <row r="482" spans="1:17">
      <c r="A482" s="106">
        <v>39547</v>
      </c>
      <c r="B482" t="s">
        <v>153</v>
      </c>
      <c r="C482" s="109">
        <v>5.9200000000000003E-2</v>
      </c>
      <c r="D482" s="109">
        <v>6.2199999999999998E-2</v>
      </c>
      <c r="E482" s="109">
        <v>6.7299999999999999E-2</v>
      </c>
      <c r="F482" s="109">
        <v>6.2899999999999998E-2</v>
      </c>
      <c r="G482" s="208"/>
      <c r="H482" s="109"/>
      <c r="I482" s="109"/>
      <c r="J482" s="109"/>
      <c r="K482" s="109">
        <v>6.2199999999999998E-2</v>
      </c>
      <c r="L482" s="109"/>
      <c r="M482" s="109"/>
      <c r="N482" s="109"/>
      <c r="O482" s="210">
        <f t="shared" si="14"/>
        <v>39539</v>
      </c>
      <c r="Q482" s="206">
        <f t="shared" si="15"/>
        <v>0</v>
      </c>
    </row>
    <row r="483" spans="1:17">
      <c r="A483" s="106">
        <v>39548</v>
      </c>
      <c r="B483" t="s">
        <v>153</v>
      </c>
      <c r="C483" s="109">
        <v>5.9400000000000001E-2</v>
      </c>
      <c r="D483" s="109">
        <v>6.2399999999999997E-2</v>
      </c>
      <c r="E483" s="109">
        <v>6.7599999999999993E-2</v>
      </c>
      <c r="F483" s="109">
        <v>6.3100000000000003E-2</v>
      </c>
      <c r="G483" s="208"/>
      <c r="H483" s="109"/>
      <c r="I483" s="109"/>
      <c r="J483" s="109"/>
      <c r="K483" s="109">
        <v>6.2400000000000004E-2</v>
      </c>
      <c r="L483" s="109"/>
      <c r="M483" s="109"/>
      <c r="N483" s="109"/>
      <c r="O483" s="210">
        <f t="shared" si="14"/>
        <v>39539</v>
      </c>
      <c r="Q483" s="206">
        <f t="shared" si="15"/>
        <v>0</v>
      </c>
    </row>
    <row r="484" spans="1:17">
      <c r="A484" s="106">
        <v>39549</v>
      </c>
      <c r="B484" t="s">
        <v>153</v>
      </c>
      <c r="C484" s="109">
        <v>5.8999999999999997E-2</v>
      </c>
      <c r="D484" s="109">
        <v>6.2E-2</v>
      </c>
      <c r="E484" s="109">
        <v>6.7199999999999996E-2</v>
      </c>
      <c r="F484" s="109">
        <v>6.2700000000000006E-2</v>
      </c>
      <c r="G484" s="208"/>
      <c r="H484" s="109"/>
      <c r="I484" s="109"/>
      <c r="J484" s="109"/>
      <c r="K484" s="109">
        <v>6.2E-2</v>
      </c>
      <c r="L484" s="109"/>
      <c r="M484" s="109"/>
      <c r="N484" s="109"/>
      <c r="O484" s="210">
        <f t="shared" si="14"/>
        <v>39539</v>
      </c>
      <c r="Q484" s="206">
        <f t="shared" si="15"/>
        <v>0</v>
      </c>
    </row>
    <row r="485" spans="1:17">
      <c r="A485" s="106">
        <v>39553</v>
      </c>
      <c r="B485" t="s">
        <v>153</v>
      </c>
      <c r="C485" s="109">
        <v>5.96E-2</v>
      </c>
      <c r="D485" s="109">
        <v>6.3E-2</v>
      </c>
      <c r="E485" s="109">
        <v>6.83E-2</v>
      </c>
      <c r="F485" s="109">
        <v>6.3600000000000004E-2</v>
      </c>
      <c r="G485" s="208"/>
      <c r="H485" s="109"/>
      <c r="I485" s="109"/>
      <c r="J485" s="109"/>
      <c r="K485" s="109">
        <v>6.3E-2</v>
      </c>
      <c r="L485" s="109"/>
      <c r="M485" s="109"/>
      <c r="N485" s="109"/>
      <c r="O485" s="210">
        <f t="shared" si="14"/>
        <v>39539</v>
      </c>
      <c r="Q485" s="206">
        <f t="shared" si="15"/>
        <v>0</v>
      </c>
    </row>
    <row r="486" spans="1:17">
      <c r="A486" s="106">
        <v>39554</v>
      </c>
      <c r="B486" t="s">
        <v>153</v>
      </c>
      <c r="C486" s="109">
        <v>6.0900000000000003E-2</v>
      </c>
      <c r="D486" s="109">
        <v>6.4100000000000004E-2</v>
      </c>
      <c r="E486" s="109">
        <v>6.9400000000000003E-2</v>
      </c>
      <c r="F486" s="109">
        <v>6.4799999999999996E-2</v>
      </c>
      <c r="G486" s="208"/>
      <c r="H486" s="109"/>
      <c r="I486" s="109"/>
      <c r="J486" s="109"/>
      <c r="K486" s="109">
        <v>6.4199999999999993E-2</v>
      </c>
      <c r="L486" s="109"/>
      <c r="M486" s="109"/>
      <c r="N486" s="109"/>
      <c r="O486" s="210">
        <f t="shared" si="14"/>
        <v>39539</v>
      </c>
      <c r="Q486" s="206">
        <f t="shared" si="15"/>
        <v>9.9999999999988987E-5</v>
      </c>
    </row>
    <row r="487" spans="1:17">
      <c r="A487" s="106">
        <v>39555</v>
      </c>
      <c r="B487" t="s">
        <v>153</v>
      </c>
      <c r="C487" s="109">
        <v>6.08E-2</v>
      </c>
      <c r="D487" s="109">
        <v>6.4000000000000001E-2</v>
      </c>
      <c r="E487" s="109">
        <v>6.9199999999999998E-2</v>
      </c>
      <c r="F487" s="109">
        <v>6.4699999999999994E-2</v>
      </c>
      <c r="G487" s="208"/>
      <c r="H487" s="109"/>
      <c r="I487" s="109"/>
      <c r="J487" s="109"/>
      <c r="K487" s="109">
        <v>6.4100000000000004E-2</v>
      </c>
      <c r="L487" s="109"/>
      <c r="M487" s="109"/>
      <c r="N487" s="109"/>
      <c r="O487" s="210">
        <f t="shared" si="14"/>
        <v>39539</v>
      </c>
      <c r="Q487" s="206">
        <f t="shared" si="15"/>
        <v>1.0000000000000286E-4</v>
      </c>
    </row>
    <row r="488" spans="1:17">
      <c r="A488" s="106">
        <v>39556</v>
      </c>
      <c r="B488" t="s">
        <v>153</v>
      </c>
      <c r="C488" s="109">
        <v>0.06</v>
      </c>
      <c r="D488" s="109">
        <v>6.3200000000000006E-2</v>
      </c>
      <c r="E488" s="109">
        <v>6.8500000000000005E-2</v>
      </c>
      <c r="F488" s="109">
        <v>6.3899999999999998E-2</v>
      </c>
      <c r="G488" s="208"/>
      <c r="H488" s="109"/>
      <c r="I488" s="109"/>
      <c r="J488" s="109"/>
      <c r="K488" s="109">
        <v>6.3500000000000001E-2</v>
      </c>
      <c r="L488" s="109"/>
      <c r="M488" s="109"/>
      <c r="N488" s="109"/>
      <c r="O488" s="210">
        <f t="shared" si="14"/>
        <v>39539</v>
      </c>
      <c r="Q488" s="206">
        <f t="shared" si="15"/>
        <v>2.9999999999999472E-4</v>
      </c>
    </row>
    <row r="489" spans="1:17">
      <c r="A489" s="106">
        <v>39559</v>
      </c>
      <c r="B489" t="s">
        <v>153</v>
      </c>
      <c r="C489" s="109">
        <v>5.96E-2</v>
      </c>
      <c r="D489" s="109">
        <v>6.2700000000000006E-2</v>
      </c>
      <c r="E489" s="109">
        <v>6.8000000000000005E-2</v>
      </c>
      <c r="F489" s="109">
        <v>6.3399999999999998E-2</v>
      </c>
      <c r="G489" s="208"/>
      <c r="H489" s="109"/>
      <c r="I489" s="109"/>
      <c r="J489" s="109"/>
      <c r="K489" s="109">
        <v>6.3E-2</v>
      </c>
      <c r="L489" s="109"/>
      <c r="M489" s="109"/>
      <c r="N489" s="109"/>
      <c r="O489" s="210">
        <f t="shared" si="14"/>
        <v>39539</v>
      </c>
      <c r="Q489" s="206">
        <f t="shared" si="15"/>
        <v>2.9999999999999472E-4</v>
      </c>
    </row>
    <row r="490" spans="1:17">
      <c r="A490" s="106">
        <v>39560</v>
      </c>
      <c r="B490" t="s">
        <v>153</v>
      </c>
      <c r="C490" s="109">
        <v>5.96E-2</v>
      </c>
      <c r="D490" s="109">
        <v>6.2700000000000006E-2</v>
      </c>
      <c r="E490" s="109">
        <v>6.8000000000000005E-2</v>
      </c>
      <c r="F490" s="109">
        <v>6.3399999999999998E-2</v>
      </c>
      <c r="G490" s="208"/>
      <c r="H490" s="109"/>
      <c r="I490" s="109"/>
      <c r="J490" s="109"/>
      <c r="K490" s="109">
        <v>6.2899999999999998E-2</v>
      </c>
      <c r="L490" s="109"/>
      <c r="M490" s="109"/>
      <c r="N490" s="109"/>
      <c r="O490" s="210">
        <f t="shared" si="14"/>
        <v>39539</v>
      </c>
      <c r="Q490" s="206">
        <f t="shared" si="15"/>
        <v>1.9999999999999185E-4</v>
      </c>
    </row>
    <row r="491" spans="1:17">
      <c r="A491" s="106">
        <v>39561</v>
      </c>
      <c r="B491" t="s">
        <v>153</v>
      </c>
      <c r="C491" s="109">
        <v>5.9700000000000003E-2</v>
      </c>
      <c r="D491" s="109">
        <v>6.2799999999999995E-2</v>
      </c>
      <c r="E491" s="109">
        <v>6.8099999999999994E-2</v>
      </c>
      <c r="F491" s="109">
        <v>6.3500000000000001E-2</v>
      </c>
      <c r="G491" s="208"/>
      <c r="H491" s="109"/>
      <c r="I491" s="109"/>
      <c r="J491" s="109"/>
      <c r="K491" s="109">
        <v>6.2899999999999998E-2</v>
      </c>
      <c r="L491" s="109"/>
      <c r="M491" s="109"/>
      <c r="N491" s="109"/>
      <c r="O491" s="210">
        <f t="shared" si="14"/>
        <v>39539</v>
      </c>
      <c r="Q491" s="206">
        <f t="shared" si="15"/>
        <v>1.0000000000000286E-4</v>
      </c>
    </row>
    <row r="492" spans="1:17">
      <c r="A492" s="106">
        <v>39562</v>
      </c>
      <c r="B492" t="s">
        <v>153</v>
      </c>
      <c r="C492" s="109">
        <v>6.0299999999999999E-2</v>
      </c>
      <c r="D492" s="109">
        <v>6.3399999999999998E-2</v>
      </c>
      <c r="E492" s="109">
        <v>6.8599999999999994E-2</v>
      </c>
      <c r="F492" s="109">
        <v>6.4100000000000004E-2</v>
      </c>
      <c r="G492" s="208"/>
      <c r="H492" s="109"/>
      <c r="I492" s="109"/>
      <c r="J492" s="109"/>
      <c r="K492" s="109">
        <v>6.3500000000000001E-2</v>
      </c>
      <c r="L492" s="109"/>
      <c r="M492" s="109"/>
      <c r="N492" s="109"/>
      <c r="O492" s="210">
        <f t="shared" si="14"/>
        <v>39539</v>
      </c>
      <c r="Q492" s="206">
        <f t="shared" si="15"/>
        <v>1.0000000000000286E-4</v>
      </c>
    </row>
    <row r="493" spans="1:17">
      <c r="A493" s="106">
        <v>39563</v>
      </c>
      <c r="B493" t="s">
        <v>153</v>
      </c>
      <c r="C493" s="109">
        <v>6.08E-2</v>
      </c>
      <c r="D493" s="109">
        <v>6.3799999999999996E-2</v>
      </c>
      <c r="E493" s="109">
        <v>6.9099999999999995E-2</v>
      </c>
      <c r="F493" s="109">
        <v>6.4600000000000005E-2</v>
      </c>
      <c r="G493" s="208"/>
      <c r="H493" s="109"/>
      <c r="I493" s="109"/>
      <c r="J493" s="109"/>
      <c r="K493" s="109">
        <v>6.3899999999999998E-2</v>
      </c>
      <c r="L493" s="109"/>
      <c r="M493" s="109"/>
      <c r="N493" s="109"/>
      <c r="O493" s="210">
        <f t="shared" si="14"/>
        <v>39539</v>
      </c>
      <c r="Q493" s="206">
        <f t="shared" si="15"/>
        <v>1.0000000000000286E-4</v>
      </c>
    </row>
    <row r="494" spans="1:17">
      <c r="A494" s="106">
        <v>39566</v>
      </c>
      <c r="B494" t="s">
        <v>153</v>
      </c>
      <c r="C494" s="109">
        <v>6.0400000000000002E-2</v>
      </c>
      <c r="D494" s="109">
        <v>6.3E-2</v>
      </c>
      <c r="E494" s="109">
        <v>6.8199999999999997E-2</v>
      </c>
      <c r="F494" s="109">
        <v>6.3899999999999998E-2</v>
      </c>
      <c r="G494" s="208"/>
      <c r="H494" s="109"/>
      <c r="I494" s="109"/>
      <c r="J494" s="109"/>
      <c r="K494" s="109">
        <v>6.3399999999999998E-2</v>
      </c>
      <c r="L494" s="109"/>
      <c r="M494" s="109"/>
      <c r="N494" s="109"/>
      <c r="O494" s="210">
        <f t="shared" si="14"/>
        <v>39539</v>
      </c>
      <c r="Q494" s="206">
        <f t="shared" si="15"/>
        <v>3.9999999999999758E-4</v>
      </c>
    </row>
    <row r="495" spans="1:17">
      <c r="A495" s="106">
        <v>39567</v>
      </c>
      <c r="B495" t="s">
        <v>153</v>
      </c>
      <c r="C495" s="109">
        <v>6.0199999999999997E-2</v>
      </c>
      <c r="D495" s="109">
        <v>6.2899999999999998E-2</v>
      </c>
      <c r="E495" s="109">
        <v>6.8099999999999994E-2</v>
      </c>
      <c r="F495" s="109">
        <v>6.3700000000000007E-2</v>
      </c>
      <c r="G495" s="208"/>
      <c r="H495" s="109"/>
      <c r="I495" s="109"/>
      <c r="J495" s="109"/>
      <c r="K495" s="109">
        <v>6.3200000000000006E-2</v>
      </c>
      <c r="L495" s="109"/>
      <c r="M495" s="109"/>
      <c r="N495" s="109"/>
      <c r="O495" s="210">
        <f t="shared" si="14"/>
        <v>39539</v>
      </c>
      <c r="Q495" s="206">
        <f t="shared" si="15"/>
        <v>3.0000000000000859E-4</v>
      </c>
    </row>
    <row r="496" spans="1:17">
      <c r="A496" s="106">
        <v>39568</v>
      </c>
      <c r="B496" t="s">
        <v>153</v>
      </c>
      <c r="C496" s="109">
        <v>5.9200000000000003E-2</v>
      </c>
      <c r="D496" s="109">
        <v>6.2199999999999998E-2</v>
      </c>
      <c r="E496" s="109">
        <v>6.7400000000000002E-2</v>
      </c>
      <c r="F496" s="109">
        <v>6.2899999999999998E-2</v>
      </c>
      <c r="G496" s="208"/>
      <c r="H496" s="109"/>
      <c r="I496" s="109"/>
      <c r="J496" s="109"/>
      <c r="K496" s="109">
        <v>6.25E-2</v>
      </c>
      <c r="L496" s="109"/>
      <c r="M496" s="109"/>
      <c r="N496" s="109"/>
      <c r="O496" s="210">
        <f t="shared" si="14"/>
        <v>39539</v>
      </c>
      <c r="Q496" s="206">
        <f t="shared" si="15"/>
        <v>3.0000000000000165E-4</v>
      </c>
    </row>
    <row r="497" spans="1:17">
      <c r="A497" s="106">
        <v>39569</v>
      </c>
      <c r="B497" t="s">
        <v>153</v>
      </c>
      <c r="C497" s="109">
        <v>5.8999999999999997E-2</v>
      </c>
      <c r="D497" s="109">
        <v>6.1899999999999997E-2</v>
      </c>
      <c r="E497" s="109">
        <v>6.6799999999999998E-2</v>
      </c>
      <c r="F497" s="109">
        <v>6.2600000000000003E-2</v>
      </c>
      <c r="G497" s="208"/>
      <c r="H497" s="109"/>
      <c r="I497" s="109"/>
      <c r="J497" s="109"/>
      <c r="K497" s="109">
        <v>6.2199999999999998E-2</v>
      </c>
      <c r="L497" s="109"/>
      <c r="M497" s="109"/>
      <c r="N497" s="109"/>
      <c r="O497" s="210">
        <f t="shared" si="14"/>
        <v>39569</v>
      </c>
      <c r="Q497" s="206">
        <f t="shared" si="15"/>
        <v>3.0000000000000165E-4</v>
      </c>
    </row>
    <row r="498" spans="1:17">
      <c r="A498" s="106">
        <v>39570</v>
      </c>
      <c r="B498" t="s">
        <v>153</v>
      </c>
      <c r="C498" s="109">
        <v>5.9400000000000001E-2</v>
      </c>
      <c r="D498" s="109">
        <v>6.2399999999999997E-2</v>
      </c>
      <c r="E498" s="109">
        <v>6.7299999999999999E-2</v>
      </c>
      <c r="F498" s="109">
        <v>6.3E-2</v>
      </c>
      <c r="G498" s="208"/>
      <c r="H498" s="109"/>
      <c r="I498" s="109"/>
      <c r="J498" s="109"/>
      <c r="K498" s="109">
        <v>6.2699999999999992E-2</v>
      </c>
      <c r="L498" s="109"/>
      <c r="M498" s="109"/>
      <c r="N498" s="109"/>
      <c r="O498" s="210">
        <f t="shared" si="14"/>
        <v>39569</v>
      </c>
      <c r="Q498" s="206">
        <f t="shared" si="15"/>
        <v>2.9999999999999472E-4</v>
      </c>
    </row>
    <row r="499" spans="1:17">
      <c r="A499" s="106">
        <v>39573</v>
      </c>
      <c r="B499" t="s">
        <v>153</v>
      </c>
      <c r="C499" s="109">
        <v>5.9799999999999999E-2</v>
      </c>
      <c r="D499" s="109">
        <v>6.2600000000000003E-2</v>
      </c>
      <c r="E499" s="109">
        <v>6.7599999999999993E-2</v>
      </c>
      <c r="F499" s="109">
        <v>6.3299999999999995E-2</v>
      </c>
      <c r="G499" s="208"/>
      <c r="H499" s="109"/>
      <c r="I499" s="109"/>
      <c r="J499" s="109"/>
      <c r="K499" s="109">
        <v>6.2800000000000009E-2</v>
      </c>
      <c r="L499" s="109"/>
      <c r="M499" s="109"/>
      <c r="N499" s="109"/>
      <c r="O499" s="210">
        <f t="shared" si="14"/>
        <v>39569</v>
      </c>
      <c r="Q499" s="206">
        <f t="shared" si="15"/>
        <v>2.0000000000000573E-4</v>
      </c>
    </row>
    <row r="500" spans="1:17">
      <c r="A500" s="106">
        <v>39574</v>
      </c>
      <c r="B500" t="s">
        <v>153</v>
      </c>
      <c r="C500" s="109">
        <v>6.0699999999999997E-2</v>
      </c>
      <c r="D500" s="109">
        <v>6.3200000000000006E-2</v>
      </c>
      <c r="E500" s="109">
        <v>6.8099999999999994E-2</v>
      </c>
      <c r="F500" s="109">
        <v>6.4000000000000001E-2</v>
      </c>
      <c r="G500" s="208"/>
      <c r="H500" s="109"/>
      <c r="I500" s="109"/>
      <c r="J500" s="109"/>
      <c r="K500" s="109">
        <v>6.3399999999999998E-2</v>
      </c>
      <c r="L500" s="109"/>
      <c r="M500" s="109"/>
      <c r="N500" s="109"/>
      <c r="O500" s="210">
        <f t="shared" si="14"/>
        <v>39569</v>
      </c>
      <c r="Q500" s="206">
        <f t="shared" si="15"/>
        <v>1.9999999999999185E-4</v>
      </c>
    </row>
    <row r="501" spans="1:17">
      <c r="A501" s="106">
        <v>39575</v>
      </c>
      <c r="B501" t="s">
        <v>153</v>
      </c>
      <c r="C501" s="109">
        <v>6.0499999999999998E-2</v>
      </c>
      <c r="D501" s="109">
        <v>6.3E-2</v>
      </c>
      <c r="E501" s="109">
        <v>6.7799999999999999E-2</v>
      </c>
      <c r="F501" s="109">
        <v>6.3799999999999996E-2</v>
      </c>
      <c r="G501" s="208"/>
      <c r="H501" s="109"/>
      <c r="I501" s="109"/>
      <c r="J501" s="109"/>
      <c r="K501" s="109">
        <v>6.3200000000000006E-2</v>
      </c>
      <c r="L501" s="109"/>
      <c r="M501" s="109"/>
      <c r="N501" s="109"/>
      <c r="O501" s="210">
        <f t="shared" si="14"/>
        <v>39569</v>
      </c>
      <c r="Q501" s="206">
        <f t="shared" si="15"/>
        <v>2.0000000000000573E-4</v>
      </c>
    </row>
    <row r="502" spans="1:17">
      <c r="A502" s="106">
        <v>39576</v>
      </c>
      <c r="B502" t="s">
        <v>153</v>
      </c>
      <c r="C502" s="109">
        <v>6.0100000000000001E-2</v>
      </c>
      <c r="D502" s="109">
        <v>6.2399999999999997E-2</v>
      </c>
      <c r="E502" s="109">
        <v>6.7299999999999999E-2</v>
      </c>
      <c r="F502" s="109">
        <v>6.3299999999999995E-2</v>
      </c>
      <c r="G502" s="208"/>
      <c r="H502" s="109"/>
      <c r="I502" s="109"/>
      <c r="J502" s="109"/>
      <c r="K502" s="109">
        <v>6.2699999999999992E-2</v>
      </c>
      <c r="L502" s="109"/>
      <c r="M502" s="109"/>
      <c r="N502" s="109"/>
      <c r="O502" s="210">
        <f t="shared" si="14"/>
        <v>39569</v>
      </c>
      <c r="Q502" s="206">
        <f t="shared" si="15"/>
        <v>2.9999999999999472E-4</v>
      </c>
    </row>
    <row r="503" spans="1:17">
      <c r="A503" s="106">
        <v>39577</v>
      </c>
      <c r="B503" t="s">
        <v>153</v>
      </c>
      <c r="C503" s="109">
        <v>5.9799999999999999E-2</v>
      </c>
      <c r="D503" s="109">
        <v>6.2E-2</v>
      </c>
      <c r="E503" s="109">
        <v>6.6900000000000001E-2</v>
      </c>
      <c r="F503" s="109">
        <v>6.2899999999999998E-2</v>
      </c>
      <c r="G503" s="208"/>
      <c r="H503" s="109"/>
      <c r="I503" s="109"/>
      <c r="J503" s="109"/>
      <c r="K503" s="109">
        <v>6.2300000000000001E-2</v>
      </c>
      <c r="L503" s="109"/>
      <c r="M503" s="109"/>
      <c r="N503" s="109"/>
      <c r="O503" s="210">
        <f t="shared" si="14"/>
        <v>39569</v>
      </c>
      <c r="Q503" s="206">
        <f t="shared" si="15"/>
        <v>3.0000000000000165E-4</v>
      </c>
    </row>
    <row r="504" spans="1:17">
      <c r="A504" s="106">
        <v>39580</v>
      </c>
      <c r="B504" t="s">
        <v>153</v>
      </c>
      <c r="C504" s="109">
        <v>0.06</v>
      </c>
      <c r="D504" s="109">
        <v>6.2E-2</v>
      </c>
      <c r="E504" s="109">
        <v>6.6799999999999998E-2</v>
      </c>
      <c r="F504" s="109">
        <v>6.2899999999999998E-2</v>
      </c>
      <c r="G504" s="208"/>
      <c r="H504" s="109"/>
      <c r="I504" s="109"/>
      <c r="J504" s="109"/>
      <c r="K504" s="109">
        <v>6.2300000000000001E-2</v>
      </c>
      <c r="L504" s="109"/>
      <c r="M504" s="109"/>
      <c r="N504" s="109"/>
      <c r="O504" s="210">
        <f t="shared" si="14"/>
        <v>39569</v>
      </c>
      <c r="Q504" s="206">
        <f t="shared" si="15"/>
        <v>3.0000000000000165E-4</v>
      </c>
    </row>
    <row r="505" spans="1:17">
      <c r="A505" s="106">
        <v>39581</v>
      </c>
      <c r="B505" t="s">
        <v>153</v>
      </c>
      <c r="C505" s="109">
        <v>6.1100000000000002E-2</v>
      </c>
      <c r="D505" s="109">
        <v>6.3E-2</v>
      </c>
      <c r="E505" s="109">
        <v>6.7799999999999999E-2</v>
      </c>
      <c r="F505" s="109">
        <v>6.4000000000000001E-2</v>
      </c>
      <c r="G505" s="208"/>
      <c r="H505" s="109"/>
      <c r="I505" s="109"/>
      <c r="J505" s="109"/>
      <c r="K505" s="109">
        <v>6.3299999999999995E-2</v>
      </c>
      <c r="L505" s="109"/>
      <c r="M505" s="109"/>
      <c r="N505" s="109"/>
      <c r="O505" s="210">
        <f t="shared" si="14"/>
        <v>39569</v>
      </c>
      <c r="Q505" s="206">
        <f t="shared" si="15"/>
        <v>2.9999999999999472E-4</v>
      </c>
    </row>
    <row r="506" spans="1:17">
      <c r="A506" s="106">
        <v>39583</v>
      </c>
      <c r="B506" t="s">
        <v>153</v>
      </c>
      <c r="C506" s="109">
        <v>6.08E-2</v>
      </c>
      <c r="D506" s="109">
        <v>6.2600000000000003E-2</v>
      </c>
      <c r="E506" s="109">
        <v>6.7699999999999996E-2</v>
      </c>
      <c r="F506" s="109">
        <v>6.3700000000000007E-2</v>
      </c>
      <c r="G506" s="208"/>
      <c r="H506" s="109"/>
      <c r="I506" s="109"/>
      <c r="J506" s="109"/>
      <c r="K506" s="109">
        <v>6.2899999999999998E-2</v>
      </c>
      <c r="L506" s="109"/>
      <c r="M506" s="109"/>
      <c r="N506" s="109"/>
      <c r="O506" s="210">
        <f t="shared" si="14"/>
        <v>39569</v>
      </c>
      <c r="Q506" s="206">
        <f t="shared" si="15"/>
        <v>2.9999999999999472E-4</v>
      </c>
    </row>
    <row r="507" spans="1:17">
      <c r="A507" s="106">
        <v>39584</v>
      </c>
      <c r="B507" t="s">
        <v>153</v>
      </c>
      <c r="C507" s="109">
        <v>6.0900000000000003E-2</v>
      </c>
      <c r="D507" s="109">
        <v>6.2700000000000006E-2</v>
      </c>
      <c r="E507" s="109">
        <v>6.7799999999999999E-2</v>
      </c>
      <c r="F507" s="109">
        <v>6.3799999999999996E-2</v>
      </c>
      <c r="G507" s="208"/>
      <c r="H507" s="109"/>
      <c r="I507" s="109"/>
      <c r="J507" s="109"/>
      <c r="K507" s="109">
        <v>6.2899999999999998E-2</v>
      </c>
      <c r="L507" s="109"/>
      <c r="M507" s="109"/>
      <c r="N507" s="109"/>
      <c r="O507" s="210">
        <f t="shared" si="14"/>
        <v>39569</v>
      </c>
      <c r="Q507" s="206">
        <f t="shared" si="15"/>
        <v>1.9999999999999185E-4</v>
      </c>
    </row>
    <row r="508" spans="1:17">
      <c r="A508" s="106">
        <v>39587</v>
      </c>
      <c r="B508" t="s">
        <v>153</v>
      </c>
      <c r="C508" s="109">
        <v>6.0900000000000003E-2</v>
      </c>
      <c r="D508" s="109">
        <v>6.25E-2</v>
      </c>
      <c r="E508" s="109">
        <v>6.7799999999999999E-2</v>
      </c>
      <c r="F508" s="109">
        <v>6.3700000000000007E-2</v>
      </c>
      <c r="G508" s="208"/>
      <c r="H508" s="109"/>
      <c r="I508" s="109"/>
      <c r="J508" s="109"/>
      <c r="K508" s="109">
        <v>6.2800000000000009E-2</v>
      </c>
      <c r="L508" s="109"/>
      <c r="M508" s="109"/>
      <c r="N508" s="109"/>
      <c r="O508" s="210">
        <f t="shared" si="14"/>
        <v>39569</v>
      </c>
      <c r="Q508" s="206">
        <f t="shared" si="15"/>
        <v>3.0000000000000859E-4</v>
      </c>
    </row>
    <row r="509" spans="1:17">
      <c r="A509" s="106">
        <v>39588</v>
      </c>
      <c r="B509" t="s">
        <v>153</v>
      </c>
      <c r="C509" s="109">
        <v>6.0299999999999999E-2</v>
      </c>
      <c r="D509" s="109">
        <v>6.2199999999999998E-2</v>
      </c>
      <c r="E509" s="109">
        <v>6.7400000000000002E-2</v>
      </c>
      <c r="F509" s="109">
        <v>6.3299999999999995E-2</v>
      </c>
      <c r="G509" s="208"/>
      <c r="H509" s="109"/>
      <c r="I509" s="109"/>
      <c r="J509" s="109"/>
      <c r="K509" s="109">
        <v>6.25E-2</v>
      </c>
      <c r="L509" s="109"/>
      <c r="M509" s="109"/>
      <c r="N509" s="109"/>
      <c r="O509" s="210">
        <f t="shared" si="14"/>
        <v>39569</v>
      </c>
      <c r="Q509" s="206">
        <f t="shared" si="15"/>
        <v>3.0000000000000165E-4</v>
      </c>
    </row>
    <row r="510" spans="1:17">
      <c r="A510" s="106">
        <v>39589</v>
      </c>
      <c r="B510" t="s">
        <v>153</v>
      </c>
      <c r="C510" s="109">
        <v>6.0499999999999998E-2</v>
      </c>
      <c r="D510" s="109">
        <v>6.2399999999999997E-2</v>
      </c>
      <c r="E510" s="109">
        <v>6.7599999999999993E-2</v>
      </c>
      <c r="F510" s="109">
        <v>6.3500000000000001E-2</v>
      </c>
      <c r="G510" s="208"/>
      <c r="H510" s="109"/>
      <c r="I510" s="109"/>
      <c r="J510" s="109"/>
      <c r="K510" s="109">
        <v>6.2699999999999992E-2</v>
      </c>
      <c r="L510" s="109"/>
      <c r="M510" s="109"/>
      <c r="N510" s="109"/>
      <c r="O510" s="210">
        <f t="shared" si="14"/>
        <v>39569</v>
      </c>
      <c r="Q510" s="206">
        <f t="shared" si="15"/>
        <v>2.9999999999999472E-4</v>
      </c>
    </row>
    <row r="511" spans="1:17">
      <c r="A511" s="106">
        <v>39590</v>
      </c>
      <c r="B511" t="s">
        <v>153</v>
      </c>
      <c r="C511" s="109">
        <v>6.1199999999999997E-2</v>
      </c>
      <c r="D511" s="109">
        <v>6.2899999999999998E-2</v>
      </c>
      <c r="E511" s="109">
        <v>6.8500000000000005E-2</v>
      </c>
      <c r="F511" s="109">
        <v>6.4199999999999993E-2</v>
      </c>
      <c r="G511" s="208"/>
      <c r="H511" s="109"/>
      <c r="I511" s="109"/>
      <c r="J511" s="109"/>
      <c r="K511" s="109">
        <v>6.3299999999999995E-2</v>
      </c>
      <c r="L511" s="109"/>
      <c r="M511" s="109"/>
      <c r="N511" s="109"/>
      <c r="O511" s="210">
        <f t="shared" si="14"/>
        <v>39569</v>
      </c>
      <c r="Q511" s="206">
        <f t="shared" si="15"/>
        <v>3.9999999999999758E-4</v>
      </c>
    </row>
    <row r="512" spans="1:17">
      <c r="A512" s="106">
        <v>39591</v>
      </c>
      <c r="B512" t="s">
        <v>153</v>
      </c>
      <c r="C512" s="109">
        <v>6.0499999999999998E-2</v>
      </c>
      <c r="D512" s="109">
        <v>6.2199999999999998E-2</v>
      </c>
      <c r="E512" s="109">
        <v>6.7799999999999999E-2</v>
      </c>
      <c r="F512" s="109">
        <v>6.3500000000000001E-2</v>
      </c>
      <c r="G512" s="208"/>
      <c r="H512" s="109"/>
      <c r="I512" s="109"/>
      <c r="J512" s="109"/>
      <c r="K512" s="109">
        <v>6.2600000000000003E-2</v>
      </c>
      <c r="L512" s="109"/>
      <c r="M512" s="109"/>
      <c r="N512" s="109"/>
      <c r="O512" s="210">
        <f t="shared" si="14"/>
        <v>39569</v>
      </c>
      <c r="Q512" s="206">
        <f t="shared" si="15"/>
        <v>4.0000000000000452E-4</v>
      </c>
    </row>
    <row r="513" spans="1:17">
      <c r="A513" s="106">
        <v>39595</v>
      </c>
      <c r="B513" t="s">
        <v>153</v>
      </c>
      <c r="C513" s="109">
        <v>6.1499999999999999E-2</v>
      </c>
      <c r="D513" s="109">
        <v>6.3200000000000006E-2</v>
      </c>
      <c r="E513" s="109">
        <v>6.88E-2</v>
      </c>
      <c r="F513" s="109">
        <v>6.4500000000000002E-2</v>
      </c>
      <c r="G513" s="208"/>
      <c r="H513" s="109"/>
      <c r="I513" s="109"/>
      <c r="J513" s="109"/>
      <c r="K513" s="109">
        <v>6.3600000000000004E-2</v>
      </c>
      <c r="L513" s="109"/>
      <c r="M513" s="109"/>
      <c r="N513" s="109"/>
      <c r="O513" s="210">
        <f t="shared" si="14"/>
        <v>39569</v>
      </c>
      <c r="Q513" s="206">
        <f t="shared" si="15"/>
        <v>3.9999999999999758E-4</v>
      </c>
    </row>
    <row r="514" spans="1:17">
      <c r="A514" s="106">
        <v>39596</v>
      </c>
      <c r="B514" t="s">
        <v>153</v>
      </c>
      <c r="C514" s="109">
        <v>6.2E-2</v>
      </c>
      <c r="D514" s="109">
        <v>6.3700000000000007E-2</v>
      </c>
      <c r="E514" s="109">
        <v>6.93E-2</v>
      </c>
      <c r="F514" s="109">
        <v>6.5000000000000002E-2</v>
      </c>
      <c r="G514" s="208"/>
      <c r="H514" s="109"/>
      <c r="I514" s="109"/>
      <c r="J514" s="109"/>
      <c r="K514" s="109">
        <v>6.4100000000000004E-2</v>
      </c>
      <c r="L514" s="109"/>
      <c r="M514" s="109"/>
      <c r="N514" s="109"/>
      <c r="O514" s="210">
        <f t="shared" si="14"/>
        <v>39569</v>
      </c>
      <c r="Q514" s="206">
        <f t="shared" si="15"/>
        <v>3.9999999999999758E-4</v>
      </c>
    </row>
    <row r="515" spans="1:17">
      <c r="A515" s="106">
        <v>39597</v>
      </c>
      <c r="B515" t="s">
        <v>153</v>
      </c>
      <c r="C515" s="109">
        <v>6.2600000000000003E-2</v>
      </c>
      <c r="D515" s="109">
        <v>6.4199999999999993E-2</v>
      </c>
      <c r="E515" s="109">
        <v>6.9900000000000004E-2</v>
      </c>
      <c r="F515" s="109">
        <v>6.5600000000000006E-2</v>
      </c>
      <c r="G515" s="208"/>
      <c r="H515" s="109"/>
      <c r="I515" s="109"/>
      <c r="J515" s="109"/>
      <c r="K515" s="109">
        <v>6.4699999999999994E-2</v>
      </c>
      <c r="L515" s="109"/>
      <c r="M515" s="109"/>
      <c r="N515" s="109"/>
      <c r="O515" s="210">
        <f t="shared" si="14"/>
        <v>39569</v>
      </c>
      <c r="Q515" s="206">
        <f t="shared" si="15"/>
        <v>5.0000000000000044E-4</v>
      </c>
    </row>
    <row r="516" spans="1:17">
      <c r="A516" s="106">
        <v>39598</v>
      </c>
      <c r="B516" t="s">
        <v>153</v>
      </c>
      <c r="C516" s="109">
        <v>6.1800000000000001E-2</v>
      </c>
      <c r="D516" s="109">
        <v>6.3600000000000004E-2</v>
      </c>
      <c r="E516" s="109">
        <v>6.93E-2</v>
      </c>
      <c r="F516" s="109">
        <v>6.4899999999999999E-2</v>
      </c>
      <c r="G516" s="208"/>
      <c r="H516" s="109"/>
      <c r="I516" s="109"/>
      <c r="J516" s="109"/>
      <c r="K516" s="109">
        <v>6.4100000000000004E-2</v>
      </c>
      <c r="L516" s="109"/>
      <c r="M516" s="109"/>
      <c r="N516" s="109"/>
      <c r="O516" s="210">
        <f t="shared" si="14"/>
        <v>39569</v>
      </c>
      <c r="Q516" s="206">
        <f t="shared" si="15"/>
        <v>5.0000000000000044E-4</v>
      </c>
    </row>
    <row r="517" spans="1:17">
      <c r="A517" s="106">
        <v>39601</v>
      </c>
      <c r="B517" t="s">
        <v>153</v>
      </c>
      <c r="C517" s="109">
        <v>6.1499999999999999E-2</v>
      </c>
      <c r="D517" s="109">
        <v>6.3399999999999998E-2</v>
      </c>
      <c r="E517" s="109">
        <v>6.9000000000000006E-2</v>
      </c>
      <c r="F517" s="109">
        <v>6.4600000000000005E-2</v>
      </c>
      <c r="G517" s="208"/>
      <c r="H517" s="109"/>
      <c r="I517" s="109"/>
      <c r="J517" s="109"/>
      <c r="K517" s="109">
        <v>6.3899999999999998E-2</v>
      </c>
      <c r="L517" s="109"/>
      <c r="M517" s="109"/>
      <c r="N517" s="109"/>
      <c r="O517" s="210">
        <f t="shared" ref="O517:O580" si="16">DATE(YEAR(A517),MONTH(A517),1)</f>
        <v>39600</v>
      </c>
      <c r="Q517" s="206">
        <f t="shared" ref="Q517:Q580" si="17">K517-D517</f>
        <v>5.0000000000000044E-4</v>
      </c>
    </row>
    <row r="518" spans="1:17">
      <c r="A518" s="106">
        <v>39602</v>
      </c>
      <c r="B518" t="s">
        <v>153</v>
      </c>
      <c r="C518" s="109">
        <v>6.0900000000000003E-2</v>
      </c>
      <c r="D518" s="109">
        <v>6.2700000000000006E-2</v>
      </c>
      <c r="E518" s="109">
        <v>6.8199999999999997E-2</v>
      </c>
      <c r="F518" s="109">
        <v>6.3899999999999998E-2</v>
      </c>
      <c r="G518" s="208"/>
      <c r="H518" s="109"/>
      <c r="I518" s="109"/>
      <c r="J518" s="109"/>
      <c r="K518" s="109">
        <v>6.3200000000000006E-2</v>
      </c>
      <c r="L518" s="109"/>
      <c r="M518" s="109"/>
      <c r="N518" s="109"/>
      <c r="O518" s="210">
        <f t="shared" si="16"/>
        <v>39600</v>
      </c>
      <c r="Q518" s="206">
        <f t="shared" si="17"/>
        <v>5.0000000000000044E-4</v>
      </c>
    </row>
    <row r="519" spans="1:17">
      <c r="A519" s="106">
        <v>39603</v>
      </c>
      <c r="B519" t="s">
        <v>153</v>
      </c>
      <c r="C519" s="109">
        <v>6.1499999999999999E-2</v>
      </c>
      <c r="D519" s="109">
        <v>6.3399999999999998E-2</v>
      </c>
      <c r="E519" s="109">
        <v>6.8900000000000003E-2</v>
      </c>
      <c r="F519" s="109">
        <v>6.4600000000000005E-2</v>
      </c>
      <c r="G519" s="208"/>
      <c r="H519" s="109"/>
      <c r="I519" s="109"/>
      <c r="J519" s="109"/>
      <c r="K519" s="109">
        <v>6.3899999999999998E-2</v>
      </c>
      <c r="L519" s="109"/>
      <c r="M519" s="109"/>
      <c r="N519" s="109"/>
      <c r="O519" s="210">
        <f t="shared" si="16"/>
        <v>39600</v>
      </c>
      <c r="Q519" s="206">
        <f t="shared" si="17"/>
        <v>5.0000000000000044E-4</v>
      </c>
    </row>
    <row r="520" spans="1:17">
      <c r="A520" s="106">
        <v>39604</v>
      </c>
      <c r="B520" t="s">
        <v>153</v>
      </c>
      <c r="C520" s="109">
        <v>6.2E-2</v>
      </c>
      <c r="D520" s="109">
        <v>6.3799999999999996E-2</v>
      </c>
      <c r="E520" s="109">
        <v>6.9400000000000003E-2</v>
      </c>
      <c r="F520" s="109">
        <v>6.5100000000000005E-2</v>
      </c>
      <c r="G520" s="208"/>
      <c r="H520" s="109"/>
      <c r="I520" s="109"/>
      <c r="J520" s="109"/>
      <c r="K520" s="109">
        <v>6.4399999999999999E-2</v>
      </c>
      <c r="L520" s="109"/>
      <c r="M520" s="109"/>
      <c r="N520" s="109"/>
      <c r="O520" s="210">
        <f t="shared" si="16"/>
        <v>39600</v>
      </c>
      <c r="Q520" s="206">
        <f t="shared" si="17"/>
        <v>6.0000000000000331E-4</v>
      </c>
    </row>
    <row r="521" spans="1:17">
      <c r="A521" s="106">
        <v>39605</v>
      </c>
      <c r="B521" t="s">
        <v>153</v>
      </c>
      <c r="C521" s="109">
        <v>6.1199999999999997E-2</v>
      </c>
      <c r="D521" s="109">
        <v>6.2899999999999998E-2</v>
      </c>
      <c r="E521" s="109">
        <v>6.8500000000000005E-2</v>
      </c>
      <c r="F521" s="109">
        <v>6.4199999999999993E-2</v>
      </c>
      <c r="G521" s="208"/>
      <c r="H521" s="109"/>
      <c r="I521" s="109"/>
      <c r="J521" s="109"/>
      <c r="K521" s="109">
        <v>6.3500000000000001E-2</v>
      </c>
      <c r="L521" s="109"/>
      <c r="M521" s="109"/>
      <c r="N521" s="109"/>
      <c r="O521" s="210">
        <f t="shared" si="16"/>
        <v>39600</v>
      </c>
      <c r="Q521" s="206">
        <f t="shared" si="17"/>
        <v>6.0000000000000331E-4</v>
      </c>
    </row>
    <row r="522" spans="1:17">
      <c r="A522" s="106">
        <v>39608</v>
      </c>
      <c r="B522" t="s">
        <v>153</v>
      </c>
      <c r="C522" s="109">
        <v>6.0999999999999999E-2</v>
      </c>
      <c r="D522" s="109">
        <v>6.2600000000000003E-2</v>
      </c>
      <c r="E522" s="109">
        <v>6.8199999999999997E-2</v>
      </c>
      <c r="F522" s="109">
        <v>6.3899999999999998E-2</v>
      </c>
      <c r="G522" s="208"/>
      <c r="H522" s="109"/>
      <c r="I522" s="109"/>
      <c r="J522" s="109"/>
      <c r="K522" s="109">
        <v>6.3200000000000006E-2</v>
      </c>
      <c r="L522" s="109"/>
      <c r="M522" s="109"/>
      <c r="N522" s="109"/>
      <c r="O522" s="210">
        <f t="shared" si="16"/>
        <v>39600</v>
      </c>
      <c r="Q522" s="206">
        <f t="shared" si="17"/>
        <v>6.0000000000000331E-4</v>
      </c>
    </row>
    <row r="523" spans="1:17">
      <c r="A523" s="106">
        <v>39609</v>
      </c>
      <c r="B523" t="s">
        <v>153</v>
      </c>
      <c r="C523" s="109">
        <v>6.1899999999999997E-2</v>
      </c>
      <c r="D523" s="109">
        <v>6.3500000000000001E-2</v>
      </c>
      <c r="E523" s="109">
        <v>6.9000000000000006E-2</v>
      </c>
      <c r="F523" s="109">
        <v>6.4799999999999996E-2</v>
      </c>
      <c r="G523" s="208"/>
      <c r="H523" s="109"/>
      <c r="I523" s="109"/>
      <c r="J523" s="109"/>
      <c r="K523" s="109">
        <v>6.4100000000000004E-2</v>
      </c>
      <c r="L523" s="109"/>
      <c r="M523" s="109"/>
      <c r="N523" s="109"/>
      <c r="O523" s="210">
        <f t="shared" si="16"/>
        <v>39600</v>
      </c>
      <c r="Q523" s="206">
        <f t="shared" si="17"/>
        <v>6.0000000000000331E-4</v>
      </c>
    </row>
    <row r="524" spans="1:17">
      <c r="A524" s="106">
        <v>39610</v>
      </c>
      <c r="B524" t="s">
        <v>153</v>
      </c>
      <c r="C524" s="109">
        <v>6.2199999999999998E-2</v>
      </c>
      <c r="D524" s="109">
        <v>6.3700000000000007E-2</v>
      </c>
      <c r="E524" s="109">
        <v>6.9199999999999998E-2</v>
      </c>
      <c r="F524" s="109">
        <v>6.5000000000000002E-2</v>
      </c>
      <c r="G524" s="208"/>
      <c r="H524" s="109"/>
      <c r="I524" s="109"/>
      <c r="J524" s="109"/>
      <c r="K524" s="109">
        <v>6.4299999999999996E-2</v>
      </c>
      <c r="L524" s="109"/>
      <c r="M524" s="109"/>
      <c r="N524" s="109"/>
      <c r="O524" s="210">
        <f t="shared" si="16"/>
        <v>39600</v>
      </c>
      <c r="Q524" s="206">
        <f t="shared" si="17"/>
        <v>5.9999999999998943E-4</v>
      </c>
    </row>
    <row r="525" spans="1:17">
      <c r="A525" s="106">
        <v>39612</v>
      </c>
      <c r="B525" t="s">
        <v>153</v>
      </c>
      <c r="C525" s="109">
        <v>6.3E-2</v>
      </c>
      <c r="D525" s="109">
        <v>6.4799999999999996E-2</v>
      </c>
      <c r="E525" s="109">
        <v>7.0300000000000001E-2</v>
      </c>
      <c r="F525" s="109">
        <v>6.6000000000000003E-2</v>
      </c>
      <c r="G525" s="208"/>
      <c r="H525" s="109"/>
      <c r="I525" s="109"/>
      <c r="J525" s="109"/>
      <c r="K525" s="109">
        <v>6.54E-2</v>
      </c>
      <c r="L525" s="109"/>
      <c r="M525" s="109"/>
      <c r="N525" s="109"/>
      <c r="O525" s="210">
        <f t="shared" si="16"/>
        <v>39600</v>
      </c>
      <c r="Q525" s="206">
        <f t="shared" si="17"/>
        <v>6.0000000000000331E-4</v>
      </c>
    </row>
    <row r="526" spans="1:17">
      <c r="A526" s="106">
        <v>39615</v>
      </c>
      <c r="B526" t="s">
        <v>153</v>
      </c>
      <c r="C526" s="109">
        <v>6.2899999999999998E-2</v>
      </c>
      <c r="D526" s="109">
        <v>6.4699999999999994E-2</v>
      </c>
      <c r="E526" s="109">
        <v>7.0199999999999999E-2</v>
      </c>
      <c r="F526" s="109">
        <v>6.59E-2</v>
      </c>
      <c r="G526" s="208"/>
      <c r="H526" s="109"/>
      <c r="I526" s="109"/>
      <c r="J526" s="109"/>
      <c r="K526" s="109">
        <v>6.5299999999999997E-2</v>
      </c>
      <c r="L526" s="109"/>
      <c r="M526" s="109"/>
      <c r="N526" s="109"/>
      <c r="O526" s="210">
        <f t="shared" si="16"/>
        <v>39600</v>
      </c>
      <c r="Q526" s="206">
        <f t="shared" si="17"/>
        <v>6.0000000000000331E-4</v>
      </c>
    </row>
    <row r="527" spans="1:17">
      <c r="A527" s="106">
        <v>39616</v>
      </c>
      <c r="B527" t="s">
        <v>153</v>
      </c>
      <c r="C527" s="109">
        <v>6.2899999999999998E-2</v>
      </c>
      <c r="D527" s="109">
        <v>6.4799999999999996E-2</v>
      </c>
      <c r="E527" s="109">
        <v>7.0199999999999999E-2</v>
      </c>
      <c r="F527" s="109">
        <v>6.6000000000000003E-2</v>
      </c>
      <c r="G527" s="208"/>
      <c r="H527" s="109"/>
      <c r="I527" s="109"/>
      <c r="J527" s="109"/>
      <c r="K527" s="109">
        <v>6.54E-2</v>
      </c>
      <c r="L527" s="109"/>
      <c r="M527" s="109"/>
      <c r="N527" s="109"/>
      <c r="O527" s="210">
        <f t="shared" si="16"/>
        <v>39600</v>
      </c>
      <c r="Q527" s="206">
        <f t="shared" si="17"/>
        <v>6.0000000000000331E-4</v>
      </c>
    </row>
    <row r="528" spans="1:17">
      <c r="A528" s="106">
        <v>39617</v>
      </c>
      <c r="B528" t="s">
        <v>153</v>
      </c>
      <c r="C528" s="109">
        <v>6.2300000000000001E-2</v>
      </c>
      <c r="D528" s="109">
        <v>6.4199999999999993E-2</v>
      </c>
      <c r="E528" s="109">
        <v>6.9599999999999995E-2</v>
      </c>
      <c r="F528" s="109">
        <v>6.54E-2</v>
      </c>
      <c r="G528" s="208"/>
      <c r="H528" s="109"/>
      <c r="I528" s="109"/>
      <c r="J528" s="109"/>
      <c r="K528" s="109">
        <v>6.480000000000001E-2</v>
      </c>
      <c r="L528" s="109"/>
      <c r="M528" s="109"/>
      <c r="N528" s="109"/>
      <c r="O528" s="210">
        <f t="shared" si="16"/>
        <v>39600</v>
      </c>
      <c r="Q528" s="206">
        <f t="shared" si="17"/>
        <v>6.0000000000001719E-4</v>
      </c>
    </row>
    <row r="529" spans="1:17">
      <c r="A529" s="106">
        <v>39618</v>
      </c>
      <c r="B529" t="s">
        <v>153</v>
      </c>
      <c r="C529" s="109">
        <v>6.25E-2</v>
      </c>
      <c r="D529" s="109">
        <v>6.4399999999999999E-2</v>
      </c>
      <c r="E529" s="109">
        <v>6.9900000000000004E-2</v>
      </c>
      <c r="F529" s="109">
        <v>6.5600000000000006E-2</v>
      </c>
      <c r="G529" s="208"/>
      <c r="H529" s="109"/>
      <c r="I529" s="109"/>
      <c r="J529" s="109"/>
      <c r="K529" s="109">
        <v>6.5000000000000002E-2</v>
      </c>
      <c r="L529" s="109"/>
      <c r="M529" s="109"/>
      <c r="N529" s="109"/>
      <c r="O529" s="210">
        <f t="shared" si="16"/>
        <v>39600</v>
      </c>
      <c r="Q529" s="206">
        <f t="shared" si="17"/>
        <v>6.0000000000000331E-4</v>
      </c>
    </row>
    <row r="530" spans="1:17">
      <c r="A530" s="106">
        <v>39619</v>
      </c>
      <c r="B530" t="s">
        <v>153</v>
      </c>
      <c r="C530" s="109">
        <v>6.2100000000000002E-2</v>
      </c>
      <c r="D530" s="109">
        <v>6.4000000000000001E-2</v>
      </c>
      <c r="E530" s="109">
        <v>6.9500000000000006E-2</v>
      </c>
      <c r="F530" s="109">
        <v>6.5199999999999994E-2</v>
      </c>
      <c r="G530" s="208"/>
      <c r="H530" s="109"/>
      <c r="I530" s="109"/>
      <c r="J530" s="109"/>
      <c r="K530" s="109">
        <v>6.4600000000000005E-2</v>
      </c>
      <c r="L530" s="109"/>
      <c r="M530" s="109"/>
      <c r="N530" s="109"/>
      <c r="O530" s="210">
        <f t="shared" si="16"/>
        <v>39600</v>
      </c>
      <c r="Q530" s="206">
        <f t="shared" si="17"/>
        <v>6.0000000000000331E-4</v>
      </c>
    </row>
    <row r="531" spans="1:17">
      <c r="A531" s="106">
        <v>39622</v>
      </c>
      <c r="B531" t="s">
        <v>153</v>
      </c>
      <c r="C531" s="109">
        <v>6.2199999999999998E-2</v>
      </c>
      <c r="D531" s="109">
        <v>6.4100000000000004E-2</v>
      </c>
      <c r="E531" s="109">
        <v>6.9599999999999995E-2</v>
      </c>
      <c r="F531" s="109">
        <v>6.5299999999999997E-2</v>
      </c>
      <c r="G531" s="208"/>
      <c r="H531" s="109"/>
      <c r="I531" s="109"/>
      <c r="J531" s="109"/>
      <c r="K531" s="109">
        <v>6.4699999999999994E-2</v>
      </c>
      <c r="L531" s="109"/>
      <c r="M531" s="109"/>
      <c r="N531" s="109"/>
      <c r="O531" s="210">
        <f t="shared" si="16"/>
        <v>39600</v>
      </c>
      <c r="Q531" s="206">
        <f t="shared" si="17"/>
        <v>5.9999999999998943E-4</v>
      </c>
    </row>
    <row r="532" spans="1:17">
      <c r="A532" s="106">
        <v>39623</v>
      </c>
      <c r="B532" t="s">
        <v>153</v>
      </c>
      <c r="C532" s="109">
        <v>6.1699999999999998E-2</v>
      </c>
      <c r="D532" s="109">
        <v>6.3799999999999996E-2</v>
      </c>
      <c r="E532" s="109">
        <v>6.9199999999999998E-2</v>
      </c>
      <c r="F532" s="109">
        <v>6.4899999999999999E-2</v>
      </c>
      <c r="G532" s="208"/>
      <c r="H532" s="109"/>
      <c r="I532" s="109"/>
      <c r="J532" s="109"/>
      <c r="K532" s="109">
        <v>6.4399999999999999E-2</v>
      </c>
      <c r="L532" s="109"/>
      <c r="M532" s="109"/>
      <c r="N532" s="109"/>
      <c r="O532" s="210">
        <f t="shared" si="16"/>
        <v>39600</v>
      </c>
      <c r="Q532" s="206">
        <f t="shared" si="17"/>
        <v>6.0000000000000331E-4</v>
      </c>
    </row>
    <row r="533" spans="1:17">
      <c r="A533" s="106">
        <v>39624</v>
      </c>
      <c r="B533" t="s">
        <v>153</v>
      </c>
      <c r="C533" s="109">
        <v>6.1600000000000002E-2</v>
      </c>
      <c r="D533" s="109">
        <v>6.3899999999999998E-2</v>
      </c>
      <c r="E533" s="109">
        <v>6.9199999999999998E-2</v>
      </c>
      <c r="F533" s="109">
        <v>6.4899999999999999E-2</v>
      </c>
      <c r="G533" s="208"/>
      <c r="H533" s="109"/>
      <c r="I533" s="109"/>
      <c r="J533" s="109"/>
      <c r="K533" s="109">
        <v>6.4399999999999999E-2</v>
      </c>
      <c r="L533" s="109"/>
      <c r="M533" s="109"/>
      <c r="N533" s="109"/>
      <c r="O533" s="210">
        <f t="shared" si="16"/>
        <v>39600</v>
      </c>
      <c r="Q533" s="206">
        <f t="shared" si="17"/>
        <v>5.0000000000000044E-4</v>
      </c>
    </row>
    <row r="534" spans="1:17">
      <c r="A534" s="106">
        <v>39625</v>
      </c>
      <c r="B534" t="s">
        <v>153</v>
      </c>
      <c r="C534" s="109">
        <v>6.1600000000000002E-2</v>
      </c>
      <c r="D534" s="109">
        <v>6.3700000000000007E-2</v>
      </c>
      <c r="E534" s="109">
        <v>6.9199999999999998E-2</v>
      </c>
      <c r="F534" s="109">
        <v>6.4799999999999996E-2</v>
      </c>
      <c r="G534" s="208"/>
      <c r="H534" s="109"/>
      <c r="I534" s="109"/>
      <c r="J534" s="109"/>
      <c r="K534" s="109">
        <v>6.4100000000000004E-2</v>
      </c>
      <c r="L534" s="109"/>
      <c r="M534" s="109"/>
      <c r="N534" s="109"/>
      <c r="O534" s="210">
        <f t="shared" si="16"/>
        <v>39600</v>
      </c>
      <c r="Q534" s="206">
        <f t="shared" si="17"/>
        <v>3.9999999999999758E-4</v>
      </c>
    </row>
    <row r="535" spans="1:17">
      <c r="A535" s="106">
        <v>39626</v>
      </c>
      <c r="B535" t="s">
        <v>153</v>
      </c>
      <c r="C535" s="109">
        <v>6.0999999999999999E-2</v>
      </c>
      <c r="D535" s="109">
        <v>6.3100000000000003E-2</v>
      </c>
      <c r="E535" s="109">
        <v>6.8599999999999994E-2</v>
      </c>
      <c r="F535" s="109">
        <v>6.4199999999999993E-2</v>
      </c>
      <c r="G535" s="208"/>
      <c r="H535" s="109"/>
      <c r="I535" s="109"/>
      <c r="J535" s="109"/>
      <c r="K535" s="109">
        <v>6.3600000000000004E-2</v>
      </c>
      <c r="L535" s="109"/>
      <c r="M535" s="109"/>
      <c r="N535" s="109"/>
      <c r="O535" s="210">
        <f t="shared" si="16"/>
        <v>39600</v>
      </c>
      <c r="Q535" s="206">
        <f t="shared" si="17"/>
        <v>5.0000000000000044E-4</v>
      </c>
    </row>
    <row r="536" spans="1:17">
      <c r="A536" s="106">
        <v>39629</v>
      </c>
      <c r="B536" t="s">
        <v>153</v>
      </c>
      <c r="C536" s="109">
        <v>6.0999999999999999E-2</v>
      </c>
      <c r="D536" s="109">
        <v>6.3200000000000006E-2</v>
      </c>
      <c r="E536" s="109">
        <v>6.8699999999999997E-2</v>
      </c>
      <c r="F536" s="109">
        <v>6.4299999999999996E-2</v>
      </c>
      <c r="G536" s="208"/>
      <c r="H536" s="109"/>
      <c r="I536" s="109"/>
      <c r="J536" s="109"/>
      <c r="K536" s="109">
        <v>6.3700000000000007E-2</v>
      </c>
      <c r="L536" s="109"/>
      <c r="M536" s="109"/>
      <c r="N536" s="109"/>
      <c r="O536" s="210">
        <f t="shared" si="16"/>
        <v>39600</v>
      </c>
      <c r="Q536" s="206">
        <f t="shared" si="17"/>
        <v>5.0000000000000044E-4</v>
      </c>
    </row>
    <row r="537" spans="1:17">
      <c r="A537" s="106">
        <v>39630</v>
      </c>
      <c r="B537" t="s">
        <v>153</v>
      </c>
      <c r="C537" s="109">
        <v>6.1100000000000002E-2</v>
      </c>
      <c r="D537" s="109">
        <v>6.3399999999999998E-2</v>
      </c>
      <c r="E537" s="109">
        <v>6.88E-2</v>
      </c>
      <c r="F537" s="109">
        <v>6.4399999999999999E-2</v>
      </c>
      <c r="G537" s="208"/>
      <c r="H537" s="109"/>
      <c r="I537" s="109"/>
      <c r="J537" s="109"/>
      <c r="K537" s="109">
        <v>6.3899999999999998E-2</v>
      </c>
      <c r="L537" s="109"/>
      <c r="M537" s="109"/>
      <c r="N537" s="109"/>
      <c r="O537" s="210">
        <f t="shared" si="16"/>
        <v>39630</v>
      </c>
      <c r="Q537" s="206">
        <f t="shared" si="17"/>
        <v>5.0000000000000044E-4</v>
      </c>
    </row>
    <row r="538" spans="1:17">
      <c r="A538" s="106">
        <v>39631</v>
      </c>
      <c r="B538" t="s">
        <v>153</v>
      </c>
      <c r="C538" s="109">
        <v>6.0499999999999998E-2</v>
      </c>
      <c r="D538" s="109">
        <v>6.3E-2</v>
      </c>
      <c r="E538" s="109">
        <v>6.8599999999999994E-2</v>
      </c>
      <c r="F538" s="109">
        <v>6.4000000000000001E-2</v>
      </c>
      <c r="G538" s="208"/>
      <c r="H538" s="109"/>
      <c r="I538" s="109"/>
      <c r="J538" s="109"/>
      <c r="K538" s="109">
        <v>6.3500000000000001E-2</v>
      </c>
      <c r="L538" s="109"/>
      <c r="M538" s="109"/>
      <c r="N538" s="109"/>
      <c r="O538" s="210">
        <f t="shared" si="16"/>
        <v>39630</v>
      </c>
      <c r="Q538" s="206">
        <f t="shared" si="17"/>
        <v>5.0000000000000044E-4</v>
      </c>
    </row>
    <row r="539" spans="1:17">
      <c r="A539" s="106">
        <v>39632</v>
      </c>
      <c r="B539" t="s">
        <v>153</v>
      </c>
      <c r="C539" s="109">
        <v>6.08E-2</v>
      </c>
      <c r="D539" s="109">
        <v>6.3299999999999995E-2</v>
      </c>
      <c r="E539" s="109">
        <v>6.8900000000000003E-2</v>
      </c>
      <c r="F539" s="109">
        <v>6.4299999999999996E-2</v>
      </c>
      <c r="G539" s="208"/>
      <c r="H539" s="109"/>
      <c r="I539" s="109"/>
      <c r="J539" s="109"/>
      <c r="K539" s="109">
        <v>6.3899999999999998E-2</v>
      </c>
      <c r="L539" s="109"/>
      <c r="M539" s="109"/>
      <c r="N539" s="109"/>
      <c r="O539" s="210">
        <f t="shared" si="16"/>
        <v>39630</v>
      </c>
      <c r="Q539" s="206">
        <f t="shared" si="17"/>
        <v>6.0000000000000331E-4</v>
      </c>
    </row>
    <row r="540" spans="1:17">
      <c r="A540" s="106">
        <v>39636</v>
      </c>
      <c r="B540" t="s">
        <v>153</v>
      </c>
      <c r="C540" s="109">
        <v>6.0499999999999998E-2</v>
      </c>
      <c r="D540" s="109">
        <v>6.3E-2</v>
      </c>
      <c r="E540" s="109">
        <v>6.8599999999999994E-2</v>
      </c>
      <c r="F540" s="109">
        <v>6.4000000000000001E-2</v>
      </c>
      <c r="G540" s="208"/>
      <c r="H540" s="109"/>
      <c r="I540" s="109"/>
      <c r="J540" s="109"/>
      <c r="K540" s="109">
        <v>6.3600000000000004E-2</v>
      </c>
      <c r="L540" s="109"/>
      <c r="M540" s="109"/>
      <c r="N540" s="109"/>
      <c r="O540" s="210">
        <f t="shared" si="16"/>
        <v>39630</v>
      </c>
      <c r="Q540" s="206">
        <f t="shared" si="17"/>
        <v>6.0000000000000331E-4</v>
      </c>
    </row>
    <row r="541" spans="1:17">
      <c r="A541" s="106">
        <v>39637</v>
      </c>
      <c r="B541" t="s">
        <v>153</v>
      </c>
      <c r="C541" s="109">
        <v>0.06</v>
      </c>
      <c r="D541" s="109">
        <v>6.2600000000000003E-2</v>
      </c>
      <c r="E541" s="109">
        <v>6.83E-2</v>
      </c>
      <c r="F541" s="109">
        <v>6.3600000000000004E-2</v>
      </c>
      <c r="G541" s="208"/>
      <c r="H541" s="109"/>
      <c r="I541" s="109"/>
      <c r="J541" s="109"/>
      <c r="K541" s="109">
        <v>6.3299999999999995E-2</v>
      </c>
      <c r="L541" s="109"/>
      <c r="M541" s="109"/>
      <c r="N541" s="109"/>
      <c r="O541" s="210">
        <f t="shared" si="16"/>
        <v>39630</v>
      </c>
      <c r="Q541" s="206">
        <f t="shared" si="17"/>
        <v>6.999999999999923E-4</v>
      </c>
    </row>
    <row r="542" spans="1:17">
      <c r="A542" s="106">
        <v>39638</v>
      </c>
      <c r="B542" t="s">
        <v>153</v>
      </c>
      <c r="C542" s="109">
        <v>5.9799999999999999E-2</v>
      </c>
      <c r="D542" s="109">
        <v>6.2300000000000001E-2</v>
      </c>
      <c r="E542" s="109">
        <v>6.8000000000000005E-2</v>
      </c>
      <c r="F542" s="109">
        <v>6.3399999999999998E-2</v>
      </c>
      <c r="G542" s="208"/>
      <c r="H542" s="109"/>
      <c r="I542" s="109"/>
      <c r="J542" s="109"/>
      <c r="K542" s="109">
        <v>6.3E-2</v>
      </c>
      <c r="L542" s="109"/>
      <c r="M542" s="109"/>
      <c r="N542" s="109"/>
      <c r="O542" s="210">
        <f t="shared" si="16"/>
        <v>39630</v>
      </c>
      <c r="Q542" s="206">
        <f t="shared" si="17"/>
        <v>6.9999999999999923E-4</v>
      </c>
    </row>
    <row r="543" spans="1:17">
      <c r="A543" s="106">
        <v>39639</v>
      </c>
      <c r="B543" t="s">
        <v>153</v>
      </c>
      <c r="C543" s="109">
        <v>5.9700000000000003E-2</v>
      </c>
      <c r="D543" s="109">
        <v>6.2199999999999998E-2</v>
      </c>
      <c r="E543" s="109">
        <v>6.7900000000000002E-2</v>
      </c>
      <c r="F543" s="109">
        <v>6.3299999999999995E-2</v>
      </c>
      <c r="G543" s="208"/>
      <c r="H543" s="109"/>
      <c r="I543" s="109"/>
      <c r="J543" s="109"/>
      <c r="K543" s="109">
        <v>6.3E-2</v>
      </c>
      <c r="L543" s="109"/>
      <c r="M543" s="109"/>
      <c r="N543" s="109"/>
      <c r="O543" s="210">
        <f t="shared" si="16"/>
        <v>39630</v>
      </c>
      <c r="Q543" s="206">
        <f t="shared" si="17"/>
        <v>8.000000000000021E-4</v>
      </c>
    </row>
    <row r="544" spans="1:17">
      <c r="A544" s="106">
        <v>39640</v>
      </c>
      <c r="B544" t="s">
        <v>153</v>
      </c>
      <c r="C544" s="109">
        <v>6.0699999999999997E-2</v>
      </c>
      <c r="D544" s="109">
        <v>6.3299999999999995E-2</v>
      </c>
      <c r="E544" s="109">
        <v>6.9000000000000006E-2</v>
      </c>
      <c r="F544" s="109">
        <v>6.4299999999999996E-2</v>
      </c>
      <c r="G544" s="208"/>
      <c r="H544" s="109"/>
      <c r="I544" s="109"/>
      <c r="J544" s="109"/>
      <c r="K544" s="109">
        <v>6.4000000000000001E-2</v>
      </c>
      <c r="L544" s="109"/>
      <c r="M544" s="109"/>
      <c r="N544" s="109"/>
      <c r="O544" s="210">
        <f t="shared" si="16"/>
        <v>39630</v>
      </c>
      <c r="Q544" s="206">
        <f t="shared" si="17"/>
        <v>7.0000000000000617E-4</v>
      </c>
    </row>
    <row r="545" spans="1:17">
      <c r="A545" s="106">
        <v>39643</v>
      </c>
      <c r="B545" t="s">
        <v>153</v>
      </c>
      <c r="C545" s="109">
        <v>6.0199999999999997E-2</v>
      </c>
      <c r="D545" s="109">
        <v>6.2899999999999998E-2</v>
      </c>
      <c r="E545" s="109">
        <v>6.8400000000000002E-2</v>
      </c>
      <c r="F545" s="109">
        <v>6.3799999999999996E-2</v>
      </c>
      <c r="G545" s="208"/>
      <c r="H545" s="109"/>
      <c r="I545" s="109"/>
      <c r="J545" s="109"/>
      <c r="K545" s="109">
        <v>6.3600000000000004E-2</v>
      </c>
      <c r="L545" s="109"/>
      <c r="M545" s="109"/>
      <c r="N545" s="109"/>
      <c r="O545" s="210">
        <f t="shared" si="16"/>
        <v>39630</v>
      </c>
      <c r="Q545" s="206">
        <f t="shared" si="17"/>
        <v>7.0000000000000617E-4</v>
      </c>
    </row>
    <row r="546" spans="1:17">
      <c r="A546" s="106">
        <v>39644</v>
      </c>
      <c r="B546" t="s">
        <v>153</v>
      </c>
      <c r="C546" s="109">
        <v>6.0499999999999998E-2</v>
      </c>
      <c r="D546" s="109">
        <v>6.3200000000000006E-2</v>
      </c>
      <c r="E546" s="109">
        <v>6.8699999999999997E-2</v>
      </c>
      <c r="F546" s="109">
        <v>6.4100000000000004E-2</v>
      </c>
      <c r="G546" s="208"/>
      <c r="H546" s="109"/>
      <c r="I546" s="109"/>
      <c r="J546" s="109"/>
      <c r="K546" s="109">
        <v>6.3899999999999998E-2</v>
      </c>
      <c r="L546" s="109"/>
      <c r="M546" s="109"/>
      <c r="N546" s="109"/>
      <c r="O546" s="210">
        <f t="shared" si="16"/>
        <v>39630</v>
      </c>
      <c r="Q546" s="206">
        <f t="shared" si="17"/>
        <v>6.999999999999923E-4</v>
      </c>
    </row>
    <row r="547" spans="1:17">
      <c r="A547" s="106">
        <v>39645</v>
      </c>
      <c r="B547" t="s">
        <v>153</v>
      </c>
      <c r="C547" s="109">
        <v>6.1600000000000002E-2</v>
      </c>
      <c r="D547" s="109">
        <v>6.4399999999999999E-2</v>
      </c>
      <c r="E547" s="109">
        <v>7.0000000000000007E-2</v>
      </c>
      <c r="F547" s="109">
        <v>6.5299999999999997E-2</v>
      </c>
      <c r="G547" s="208"/>
      <c r="H547" s="109"/>
      <c r="I547" s="109"/>
      <c r="J547" s="109"/>
      <c r="K547" s="109">
        <v>6.5099999999999991E-2</v>
      </c>
      <c r="L547" s="109"/>
      <c r="M547" s="109"/>
      <c r="N547" s="109"/>
      <c r="O547" s="210">
        <f t="shared" si="16"/>
        <v>39630</v>
      </c>
      <c r="Q547" s="206">
        <f t="shared" si="17"/>
        <v>6.999999999999923E-4</v>
      </c>
    </row>
    <row r="548" spans="1:17">
      <c r="A548" s="106">
        <v>39646</v>
      </c>
      <c r="B548" t="s">
        <v>153</v>
      </c>
      <c r="C548" s="109">
        <v>6.2199999999999998E-2</v>
      </c>
      <c r="D548" s="109">
        <v>6.4899999999999999E-2</v>
      </c>
      <c r="E548" s="109">
        <v>7.0599999999999996E-2</v>
      </c>
      <c r="F548" s="109">
        <v>6.59E-2</v>
      </c>
      <c r="G548" s="208"/>
      <c r="H548" s="109"/>
      <c r="I548" s="109"/>
      <c r="J548" s="109"/>
      <c r="K548" s="109">
        <v>6.5600000000000006E-2</v>
      </c>
      <c r="L548" s="109"/>
      <c r="M548" s="109"/>
      <c r="N548" s="109"/>
      <c r="O548" s="210">
        <f t="shared" si="16"/>
        <v>39630</v>
      </c>
      <c r="Q548" s="206">
        <f t="shared" si="17"/>
        <v>7.0000000000000617E-4</v>
      </c>
    </row>
    <row r="549" spans="1:17">
      <c r="A549" s="106">
        <v>39647</v>
      </c>
      <c r="B549" t="s">
        <v>153</v>
      </c>
      <c r="C549" s="109">
        <v>6.2399999999999997E-2</v>
      </c>
      <c r="D549" s="109">
        <v>6.5100000000000005E-2</v>
      </c>
      <c r="E549" s="109">
        <v>7.0699999999999999E-2</v>
      </c>
      <c r="F549" s="109">
        <v>6.6100000000000006E-2</v>
      </c>
      <c r="G549" s="208"/>
      <c r="H549" s="109"/>
      <c r="I549" s="109"/>
      <c r="J549" s="109"/>
      <c r="K549" s="109">
        <v>6.5799999999999997E-2</v>
      </c>
      <c r="L549" s="109"/>
      <c r="M549" s="109"/>
      <c r="N549" s="109"/>
      <c r="O549" s="210">
        <f t="shared" si="16"/>
        <v>39630</v>
      </c>
      <c r="Q549" s="206">
        <f t="shared" si="17"/>
        <v>6.999999999999923E-4</v>
      </c>
    </row>
    <row r="550" spans="1:17">
      <c r="A550" s="106">
        <v>39650</v>
      </c>
      <c r="B550" t="s">
        <v>153</v>
      </c>
      <c r="C550" s="109">
        <v>6.2199999999999998E-2</v>
      </c>
      <c r="D550" s="109">
        <v>6.4899999999999999E-2</v>
      </c>
      <c r="E550" s="109">
        <v>7.0599999999999996E-2</v>
      </c>
      <c r="F550" s="109">
        <v>6.59E-2</v>
      </c>
      <c r="G550" s="208"/>
      <c r="H550" s="109"/>
      <c r="I550" s="109"/>
      <c r="J550" s="109"/>
      <c r="K550" s="109">
        <v>6.5600000000000006E-2</v>
      </c>
      <c r="L550" s="109"/>
      <c r="M550" s="109"/>
      <c r="N550" s="109"/>
      <c r="O550" s="210">
        <f t="shared" si="16"/>
        <v>39630</v>
      </c>
      <c r="Q550" s="206">
        <f t="shared" si="17"/>
        <v>7.0000000000000617E-4</v>
      </c>
    </row>
    <row r="551" spans="1:17">
      <c r="A551" s="106">
        <v>39651</v>
      </c>
      <c r="B551" t="s">
        <v>153</v>
      </c>
      <c r="C551" s="109">
        <v>6.25E-2</v>
      </c>
      <c r="D551" s="109">
        <v>6.5100000000000005E-2</v>
      </c>
      <c r="E551" s="109">
        <v>7.0900000000000005E-2</v>
      </c>
      <c r="F551" s="109">
        <v>6.6199999999999995E-2</v>
      </c>
      <c r="G551" s="208"/>
      <c r="H551" s="109"/>
      <c r="I551" s="109"/>
      <c r="J551" s="109"/>
      <c r="K551" s="109">
        <v>6.59E-2</v>
      </c>
      <c r="L551" s="109"/>
      <c r="M551" s="109"/>
      <c r="N551" s="109"/>
      <c r="O551" s="210">
        <f t="shared" si="16"/>
        <v>39630</v>
      </c>
      <c r="Q551" s="206">
        <f t="shared" si="17"/>
        <v>7.9999999999999516E-4</v>
      </c>
    </row>
    <row r="552" spans="1:17">
      <c r="A552" s="106">
        <v>39652</v>
      </c>
      <c r="B552" t="s">
        <v>153</v>
      </c>
      <c r="C552" s="109">
        <v>6.2799999999999995E-2</v>
      </c>
      <c r="D552" s="109">
        <v>6.54E-2</v>
      </c>
      <c r="E552" s="109">
        <v>7.1199999999999999E-2</v>
      </c>
      <c r="F552" s="109">
        <v>6.6500000000000004E-2</v>
      </c>
      <c r="G552" s="208"/>
      <c r="H552" s="109"/>
      <c r="I552" s="109"/>
      <c r="J552" s="109"/>
      <c r="K552" s="109">
        <v>6.6199999999999995E-2</v>
      </c>
      <c r="L552" s="109"/>
      <c r="M552" s="109"/>
      <c r="N552" s="109"/>
      <c r="O552" s="210">
        <f t="shared" si="16"/>
        <v>39630</v>
      </c>
      <c r="Q552" s="206">
        <f t="shared" si="17"/>
        <v>7.9999999999999516E-4</v>
      </c>
    </row>
    <row r="553" spans="1:17">
      <c r="A553" s="106">
        <v>39653</v>
      </c>
      <c r="B553" t="s">
        <v>153</v>
      </c>
      <c r="C553" s="109">
        <v>6.1899999999999997E-2</v>
      </c>
      <c r="D553" s="109">
        <v>6.4500000000000002E-2</v>
      </c>
      <c r="E553" s="109">
        <v>7.0300000000000001E-2</v>
      </c>
      <c r="F553" s="109">
        <v>6.5600000000000006E-2</v>
      </c>
      <c r="G553" s="208"/>
      <c r="H553" s="109"/>
      <c r="I553" s="109"/>
      <c r="J553" s="109"/>
      <c r="K553" s="109">
        <v>6.5299999999999997E-2</v>
      </c>
      <c r="L553" s="109"/>
      <c r="M553" s="109"/>
      <c r="N553" s="109"/>
      <c r="O553" s="210">
        <f t="shared" si="16"/>
        <v>39630</v>
      </c>
      <c r="Q553" s="206">
        <f t="shared" si="17"/>
        <v>7.9999999999999516E-4</v>
      </c>
    </row>
    <row r="554" spans="1:17">
      <c r="A554" s="106">
        <v>39654</v>
      </c>
      <c r="B554" t="s">
        <v>153</v>
      </c>
      <c r="C554" s="109">
        <v>6.2799999999999995E-2</v>
      </c>
      <c r="D554" s="109">
        <v>6.54E-2</v>
      </c>
      <c r="E554" s="109">
        <v>7.1099999999999997E-2</v>
      </c>
      <c r="F554" s="109">
        <v>6.6400000000000001E-2</v>
      </c>
      <c r="G554" s="208"/>
      <c r="H554" s="109"/>
      <c r="I554" s="109"/>
      <c r="J554" s="109"/>
      <c r="K554" s="109">
        <v>6.6199999999999995E-2</v>
      </c>
      <c r="L554" s="109"/>
      <c r="M554" s="109"/>
      <c r="N554" s="109"/>
      <c r="O554" s="210">
        <f t="shared" si="16"/>
        <v>39630</v>
      </c>
      <c r="Q554" s="206">
        <f t="shared" si="17"/>
        <v>7.9999999999999516E-4</v>
      </c>
    </row>
    <row r="555" spans="1:17">
      <c r="A555" s="106">
        <v>39657</v>
      </c>
      <c r="B555" t="s">
        <v>153</v>
      </c>
      <c r="C555" s="109">
        <v>6.1899999999999997E-2</v>
      </c>
      <c r="D555" s="109">
        <v>6.4600000000000005E-2</v>
      </c>
      <c r="E555" s="109">
        <v>7.0400000000000004E-2</v>
      </c>
      <c r="F555" s="109">
        <v>6.5600000000000006E-2</v>
      </c>
      <c r="G555" s="208"/>
      <c r="H555" s="109"/>
      <c r="I555" s="109"/>
      <c r="J555" s="109"/>
      <c r="K555" s="109">
        <v>6.54E-2</v>
      </c>
      <c r="L555" s="109"/>
      <c r="M555" s="109"/>
      <c r="N555" s="109"/>
      <c r="O555" s="210">
        <f t="shared" si="16"/>
        <v>39630</v>
      </c>
      <c r="Q555" s="206">
        <f t="shared" si="17"/>
        <v>7.9999999999999516E-4</v>
      </c>
    </row>
    <row r="556" spans="1:17">
      <c r="A556" s="106">
        <v>39658</v>
      </c>
      <c r="B556" t="s">
        <v>153</v>
      </c>
      <c r="C556" s="109">
        <v>6.1800000000000001E-2</v>
      </c>
      <c r="D556" s="109">
        <v>6.4600000000000005E-2</v>
      </c>
      <c r="E556" s="109">
        <v>7.0400000000000004E-2</v>
      </c>
      <c r="F556" s="109">
        <v>6.5600000000000006E-2</v>
      </c>
      <c r="G556" s="208"/>
      <c r="H556" s="109"/>
      <c r="I556" s="109"/>
      <c r="J556" s="109"/>
      <c r="K556" s="109">
        <v>6.5500000000000003E-2</v>
      </c>
      <c r="L556" s="109"/>
      <c r="M556" s="109"/>
      <c r="N556" s="109"/>
      <c r="O556" s="210">
        <f t="shared" si="16"/>
        <v>39630</v>
      </c>
      <c r="Q556" s="206">
        <f t="shared" si="17"/>
        <v>8.9999999999999802E-4</v>
      </c>
    </row>
    <row r="557" spans="1:17">
      <c r="A557" s="106">
        <v>39659</v>
      </c>
      <c r="B557" t="s">
        <v>153</v>
      </c>
      <c r="C557" s="109">
        <v>6.1899999999999997E-2</v>
      </c>
      <c r="D557" s="109">
        <v>6.4799999999999996E-2</v>
      </c>
      <c r="E557" s="109">
        <v>7.0599999999999996E-2</v>
      </c>
      <c r="F557" s="109">
        <v>6.5799999999999997E-2</v>
      </c>
      <c r="G557" s="208"/>
      <c r="H557" s="109"/>
      <c r="I557" s="109"/>
      <c r="J557" s="109"/>
      <c r="K557" s="109">
        <v>6.5700000000000008E-2</v>
      </c>
      <c r="L557" s="109"/>
      <c r="M557" s="109"/>
      <c r="N557" s="109"/>
      <c r="O557" s="210">
        <f t="shared" si="16"/>
        <v>39630</v>
      </c>
      <c r="Q557" s="206">
        <f t="shared" si="17"/>
        <v>9.000000000000119E-4</v>
      </c>
    </row>
    <row r="558" spans="1:17">
      <c r="A558" s="106">
        <v>39660</v>
      </c>
      <c r="B558" t="s">
        <v>153</v>
      </c>
      <c r="C558" s="109">
        <v>6.1600000000000002E-2</v>
      </c>
      <c r="D558" s="109">
        <v>6.4399999999999999E-2</v>
      </c>
      <c r="E558" s="109">
        <v>7.0300000000000001E-2</v>
      </c>
      <c r="F558" s="109">
        <v>6.54E-2</v>
      </c>
      <c r="G558" s="208"/>
      <c r="H558" s="109"/>
      <c r="I558" s="109"/>
      <c r="J558" s="109"/>
      <c r="K558" s="109">
        <v>6.5299999999999997E-2</v>
      </c>
      <c r="L558" s="109"/>
      <c r="M558" s="109"/>
      <c r="N558" s="109"/>
      <c r="O558" s="210">
        <f t="shared" si="16"/>
        <v>39630</v>
      </c>
      <c r="Q558" s="206">
        <f t="shared" si="17"/>
        <v>8.9999999999999802E-4</v>
      </c>
    </row>
    <row r="559" spans="1:17">
      <c r="A559" s="106">
        <v>39661</v>
      </c>
      <c r="B559" t="s">
        <v>153</v>
      </c>
      <c r="C559" s="109">
        <v>6.1499999999999999E-2</v>
      </c>
      <c r="D559" s="109">
        <v>6.4199999999999993E-2</v>
      </c>
      <c r="E559" s="109">
        <v>7.0099999999999996E-2</v>
      </c>
      <c r="F559" s="109">
        <v>6.5299999999999997E-2</v>
      </c>
      <c r="G559" s="208"/>
      <c r="H559" s="109"/>
      <c r="I559" s="109"/>
      <c r="J559" s="109"/>
      <c r="K559" s="109">
        <v>6.5000000000000002E-2</v>
      </c>
      <c r="L559" s="109"/>
      <c r="M559" s="109"/>
      <c r="N559" s="109"/>
      <c r="O559" s="210">
        <f t="shared" si="16"/>
        <v>39661</v>
      </c>
      <c r="Q559" s="206">
        <f t="shared" si="17"/>
        <v>8.0000000000000904E-4</v>
      </c>
    </row>
    <row r="560" spans="1:17">
      <c r="A560" s="106">
        <v>39664</v>
      </c>
      <c r="B560" t="s">
        <v>153</v>
      </c>
      <c r="C560" s="109">
        <v>6.1600000000000002E-2</v>
      </c>
      <c r="D560" s="109">
        <v>6.4299999999999996E-2</v>
      </c>
      <c r="E560" s="109">
        <v>7.0199999999999999E-2</v>
      </c>
      <c r="F560" s="109">
        <v>6.54E-2</v>
      </c>
      <c r="G560" s="208"/>
      <c r="H560" s="109"/>
      <c r="I560" s="109"/>
      <c r="J560" s="109"/>
      <c r="K560" s="109">
        <v>6.5199999999999994E-2</v>
      </c>
      <c r="L560" s="109"/>
      <c r="M560" s="109"/>
      <c r="N560" s="109"/>
      <c r="O560" s="210">
        <f t="shared" si="16"/>
        <v>39661</v>
      </c>
      <c r="Q560" s="206">
        <f t="shared" si="17"/>
        <v>8.9999999999999802E-4</v>
      </c>
    </row>
    <row r="561" spans="1:17">
      <c r="A561" s="106">
        <v>39665</v>
      </c>
      <c r="B561" t="s">
        <v>153</v>
      </c>
      <c r="C561" s="109">
        <v>6.2E-2</v>
      </c>
      <c r="D561" s="109">
        <v>6.4699999999999994E-2</v>
      </c>
      <c r="E561" s="109">
        <v>7.0599999999999996E-2</v>
      </c>
      <c r="F561" s="109">
        <v>6.5799999999999997E-2</v>
      </c>
      <c r="G561" s="208"/>
      <c r="H561" s="109"/>
      <c r="I561" s="109"/>
      <c r="J561" s="109"/>
      <c r="K561" s="109">
        <v>6.5600000000000006E-2</v>
      </c>
      <c r="L561" s="109"/>
      <c r="M561" s="109"/>
      <c r="N561" s="109"/>
      <c r="O561" s="210">
        <f t="shared" si="16"/>
        <v>39661</v>
      </c>
      <c r="Q561" s="206">
        <f t="shared" si="17"/>
        <v>9.000000000000119E-4</v>
      </c>
    </row>
    <row r="562" spans="1:17">
      <c r="A562" s="106">
        <v>39666</v>
      </c>
      <c r="B562" t="s">
        <v>153</v>
      </c>
      <c r="C562" s="109">
        <v>6.2600000000000003E-2</v>
      </c>
      <c r="D562" s="109">
        <v>6.5299999999999997E-2</v>
      </c>
      <c r="E562" s="109">
        <v>7.1199999999999999E-2</v>
      </c>
      <c r="F562" s="109">
        <v>6.6400000000000001E-2</v>
      </c>
      <c r="G562" s="208"/>
      <c r="H562" s="109"/>
      <c r="I562" s="109"/>
      <c r="J562" s="109"/>
      <c r="K562" s="109">
        <v>6.6199999999999995E-2</v>
      </c>
      <c r="L562" s="109"/>
      <c r="M562" s="109"/>
      <c r="N562" s="109"/>
      <c r="O562" s="210">
        <f t="shared" si="16"/>
        <v>39661</v>
      </c>
      <c r="Q562" s="206">
        <f t="shared" si="17"/>
        <v>8.9999999999999802E-4</v>
      </c>
    </row>
    <row r="563" spans="1:17">
      <c r="A563" s="106">
        <v>39667</v>
      </c>
      <c r="B563" t="s">
        <v>153</v>
      </c>
      <c r="C563" s="109">
        <v>6.1400000000000003E-2</v>
      </c>
      <c r="D563" s="109">
        <v>6.4199999999999993E-2</v>
      </c>
      <c r="E563" s="109">
        <v>6.9900000000000004E-2</v>
      </c>
      <c r="F563" s="109">
        <v>6.5199999999999994E-2</v>
      </c>
      <c r="G563" s="208"/>
      <c r="H563" s="109"/>
      <c r="I563" s="109"/>
      <c r="J563" s="109"/>
      <c r="K563" s="109">
        <v>6.5099999999999991E-2</v>
      </c>
      <c r="L563" s="109"/>
      <c r="M563" s="109"/>
      <c r="N563" s="109"/>
      <c r="O563" s="210">
        <f t="shared" si="16"/>
        <v>39661</v>
      </c>
      <c r="Q563" s="206">
        <f t="shared" si="17"/>
        <v>8.9999999999999802E-4</v>
      </c>
    </row>
    <row r="564" spans="1:17">
      <c r="A564" s="106">
        <v>39671</v>
      </c>
      <c r="B564" t="s">
        <v>153</v>
      </c>
      <c r="C564" s="109">
        <v>6.1899999999999997E-2</v>
      </c>
      <c r="D564" s="109">
        <v>6.4600000000000005E-2</v>
      </c>
      <c r="E564" s="109">
        <v>7.0499999999999993E-2</v>
      </c>
      <c r="F564" s="109">
        <v>6.5699999999999995E-2</v>
      </c>
      <c r="G564" s="208"/>
      <c r="H564" s="109"/>
      <c r="I564" s="109"/>
      <c r="J564" s="109"/>
      <c r="K564" s="109">
        <v>6.5500000000000003E-2</v>
      </c>
      <c r="L564" s="109"/>
      <c r="M564" s="109"/>
      <c r="N564" s="109"/>
      <c r="O564" s="210">
        <f t="shared" si="16"/>
        <v>39661</v>
      </c>
      <c r="Q564" s="206">
        <f t="shared" si="17"/>
        <v>8.9999999999999802E-4</v>
      </c>
    </row>
    <row r="565" spans="1:17">
      <c r="A565" s="106">
        <v>39672</v>
      </c>
      <c r="B565" t="s">
        <v>153</v>
      </c>
      <c r="C565" s="109">
        <v>6.13E-2</v>
      </c>
      <c r="D565" s="109">
        <v>6.4000000000000001E-2</v>
      </c>
      <c r="E565" s="109">
        <v>6.9900000000000004E-2</v>
      </c>
      <c r="F565" s="109">
        <v>6.5100000000000005E-2</v>
      </c>
      <c r="G565" s="208"/>
      <c r="H565" s="109"/>
      <c r="I565" s="109"/>
      <c r="J565" s="109"/>
      <c r="K565" s="109">
        <v>6.5000000000000002E-2</v>
      </c>
      <c r="L565" s="109"/>
      <c r="M565" s="109"/>
      <c r="N565" s="109"/>
      <c r="O565" s="210">
        <f t="shared" si="16"/>
        <v>39661</v>
      </c>
      <c r="Q565" s="206">
        <f t="shared" si="17"/>
        <v>1.0000000000000009E-3</v>
      </c>
    </row>
    <row r="566" spans="1:17">
      <c r="A566" s="106">
        <v>39673</v>
      </c>
      <c r="B566" t="s">
        <v>153</v>
      </c>
      <c r="C566" s="109">
        <v>6.1400000000000003E-2</v>
      </c>
      <c r="D566" s="109">
        <v>6.4100000000000004E-2</v>
      </c>
      <c r="E566" s="109">
        <v>7.0199999999999999E-2</v>
      </c>
      <c r="F566" s="109">
        <v>6.5199999999999994E-2</v>
      </c>
      <c r="G566" s="208"/>
      <c r="H566" s="109"/>
      <c r="I566" s="109"/>
      <c r="J566" s="109"/>
      <c r="K566" s="109">
        <v>6.5099999999999991E-2</v>
      </c>
      <c r="L566" s="109"/>
      <c r="M566" s="109"/>
      <c r="N566" s="109"/>
      <c r="O566" s="210">
        <f t="shared" si="16"/>
        <v>39661</v>
      </c>
      <c r="Q566" s="206">
        <f t="shared" si="17"/>
        <v>9.9999999999998701E-4</v>
      </c>
    </row>
    <row r="567" spans="1:17">
      <c r="A567" s="106">
        <v>39674</v>
      </c>
      <c r="B567" t="s">
        <v>153</v>
      </c>
      <c r="C567" s="109">
        <v>6.0999999999999999E-2</v>
      </c>
      <c r="D567" s="109">
        <v>6.3700000000000007E-2</v>
      </c>
      <c r="E567" s="109">
        <v>6.9900000000000004E-2</v>
      </c>
      <c r="F567" s="109">
        <v>6.4899999999999999E-2</v>
      </c>
      <c r="G567" s="208"/>
      <c r="H567" s="109"/>
      <c r="I567" s="109"/>
      <c r="J567" s="109"/>
      <c r="K567" s="109">
        <v>6.4699999999999994E-2</v>
      </c>
      <c r="L567" s="109"/>
      <c r="M567" s="109"/>
      <c r="N567" s="109"/>
      <c r="O567" s="210">
        <f t="shared" si="16"/>
        <v>39661</v>
      </c>
      <c r="Q567" s="206">
        <f t="shared" si="17"/>
        <v>9.9999999999998701E-4</v>
      </c>
    </row>
    <row r="568" spans="1:17">
      <c r="A568" s="106">
        <v>39675</v>
      </c>
      <c r="B568" t="s">
        <v>153</v>
      </c>
      <c r="C568" s="109">
        <v>6.0600000000000001E-2</v>
      </c>
      <c r="D568" s="109">
        <v>6.3299999999999995E-2</v>
      </c>
      <c r="E568" s="109">
        <v>6.9500000000000006E-2</v>
      </c>
      <c r="F568" s="109">
        <v>6.4500000000000002E-2</v>
      </c>
      <c r="G568" s="208"/>
      <c r="H568" s="109"/>
      <c r="I568" s="109"/>
      <c r="J568" s="109"/>
      <c r="K568" s="109">
        <v>6.4299999999999996E-2</v>
      </c>
      <c r="L568" s="109"/>
      <c r="M568" s="109"/>
      <c r="N568" s="109"/>
      <c r="O568" s="210">
        <f t="shared" si="16"/>
        <v>39661</v>
      </c>
      <c r="Q568" s="206">
        <f t="shared" si="17"/>
        <v>1.0000000000000009E-3</v>
      </c>
    </row>
    <row r="569" spans="1:17">
      <c r="A569" s="106">
        <v>39678</v>
      </c>
      <c r="B569" t="s">
        <v>153</v>
      </c>
      <c r="C569" s="109">
        <v>6.0199999999999997E-2</v>
      </c>
      <c r="D569" s="109">
        <v>6.3E-2</v>
      </c>
      <c r="E569" s="109">
        <v>6.9199999999999998E-2</v>
      </c>
      <c r="F569" s="109">
        <v>6.4100000000000004E-2</v>
      </c>
      <c r="G569" s="208"/>
      <c r="H569" s="109"/>
      <c r="I569" s="109"/>
      <c r="J569" s="109"/>
      <c r="K569" s="109">
        <v>6.4000000000000001E-2</v>
      </c>
      <c r="L569" s="109"/>
      <c r="M569" s="109"/>
      <c r="N569" s="109"/>
      <c r="O569" s="210">
        <f t="shared" si="16"/>
        <v>39661</v>
      </c>
      <c r="Q569" s="206">
        <f t="shared" si="17"/>
        <v>1.0000000000000009E-3</v>
      </c>
    </row>
    <row r="570" spans="1:17">
      <c r="A570" s="106">
        <v>39679</v>
      </c>
      <c r="B570" t="s">
        <v>153</v>
      </c>
      <c r="C570" s="109">
        <v>6.0499999999999998E-2</v>
      </c>
      <c r="D570" s="109">
        <v>6.3299999999999995E-2</v>
      </c>
      <c r="E570" s="109">
        <v>6.9500000000000006E-2</v>
      </c>
      <c r="F570" s="109">
        <v>6.4399999999999999E-2</v>
      </c>
      <c r="G570" s="208"/>
      <c r="H570" s="109"/>
      <c r="I570" s="109"/>
      <c r="J570" s="109"/>
      <c r="K570" s="109">
        <v>6.4299999999999996E-2</v>
      </c>
      <c r="L570" s="109"/>
      <c r="M570" s="109"/>
      <c r="N570" s="109"/>
      <c r="O570" s="210">
        <f t="shared" si="16"/>
        <v>39661</v>
      </c>
      <c r="Q570" s="206">
        <f t="shared" si="17"/>
        <v>1.0000000000000009E-3</v>
      </c>
    </row>
    <row r="571" spans="1:17">
      <c r="A571" s="106">
        <v>39680</v>
      </c>
      <c r="B571" t="s">
        <v>153</v>
      </c>
      <c r="C571" s="109">
        <v>6.0199999999999997E-2</v>
      </c>
      <c r="D571" s="109">
        <v>6.3100000000000003E-2</v>
      </c>
      <c r="E571" s="109">
        <v>6.9400000000000003E-2</v>
      </c>
      <c r="F571" s="109">
        <v>6.4199999999999993E-2</v>
      </c>
      <c r="G571" s="208"/>
      <c r="H571" s="109"/>
      <c r="I571" s="109"/>
      <c r="J571" s="109"/>
      <c r="K571" s="109">
        <v>6.4100000000000004E-2</v>
      </c>
      <c r="L571" s="109"/>
      <c r="M571" s="109"/>
      <c r="N571" s="109"/>
      <c r="O571" s="210">
        <f t="shared" si="16"/>
        <v>39661</v>
      </c>
      <c r="Q571" s="206">
        <f t="shared" si="17"/>
        <v>1.0000000000000009E-3</v>
      </c>
    </row>
    <row r="572" spans="1:17">
      <c r="A572" s="106">
        <v>39681</v>
      </c>
      <c r="B572" t="s">
        <v>153</v>
      </c>
      <c r="C572" s="109">
        <v>6.0600000000000001E-2</v>
      </c>
      <c r="D572" s="109">
        <v>6.3500000000000001E-2</v>
      </c>
      <c r="E572" s="109">
        <v>6.9699999999999998E-2</v>
      </c>
      <c r="F572" s="109">
        <v>6.4600000000000005E-2</v>
      </c>
      <c r="G572" s="208"/>
      <c r="H572" s="109"/>
      <c r="I572" s="109"/>
      <c r="J572" s="109"/>
      <c r="K572" s="109">
        <v>6.4399999999999999E-2</v>
      </c>
      <c r="L572" s="109"/>
      <c r="M572" s="109"/>
      <c r="N572" s="109"/>
      <c r="O572" s="210">
        <f t="shared" si="16"/>
        <v>39661</v>
      </c>
      <c r="Q572" s="206">
        <f t="shared" si="17"/>
        <v>8.9999999999999802E-4</v>
      </c>
    </row>
    <row r="573" spans="1:17">
      <c r="A573" s="106">
        <v>39682</v>
      </c>
      <c r="B573" t="s">
        <v>153</v>
      </c>
      <c r="C573" s="109">
        <v>6.0699999999999997E-2</v>
      </c>
      <c r="D573" s="109">
        <v>6.3600000000000004E-2</v>
      </c>
      <c r="E573" s="109">
        <v>6.9900000000000004E-2</v>
      </c>
      <c r="F573" s="109">
        <v>6.4699999999999994E-2</v>
      </c>
      <c r="G573" s="208"/>
      <c r="H573" s="109"/>
      <c r="I573" s="109"/>
      <c r="J573" s="109"/>
      <c r="K573" s="109">
        <v>6.4500000000000002E-2</v>
      </c>
      <c r="L573" s="109"/>
      <c r="M573" s="109"/>
      <c r="N573" s="109"/>
      <c r="O573" s="210">
        <f t="shared" si="16"/>
        <v>39661</v>
      </c>
      <c r="Q573" s="206">
        <f t="shared" si="17"/>
        <v>8.9999999999999802E-4</v>
      </c>
    </row>
    <row r="574" spans="1:17">
      <c r="A574" s="106">
        <v>39685</v>
      </c>
      <c r="B574" t="s">
        <v>153</v>
      </c>
      <c r="C574" s="109">
        <v>6.0199999999999997E-2</v>
      </c>
      <c r="D574" s="109">
        <v>6.3E-2</v>
      </c>
      <c r="E574" s="109">
        <v>6.93E-2</v>
      </c>
      <c r="F574" s="109">
        <v>6.4199999999999993E-2</v>
      </c>
      <c r="G574" s="208"/>
      <c r="H574" s="109"/>
      <c r="I574" s="109"/>
      <c r="J574" s="109"/>
      <c r="K574" s="109">
        <v>6.3899999999999998E-2</v>
      </c>
      <c r="L574" s="109"/>
      <c r="M574" s="109"/>
      <c r="N574" s="109"/>
      <c r="O574" s="210">
        <f t="shared" si="16"/>
        <v>39661</v>
      </c>
      <c r="Q574" s="206">
        <f t="shared" si="17"/>
        <v>8.9999999999999802E-4</v>
      </c>
    </row>
    <row r="575" spans="1:17">
      <c r="A575" s="106">
        <v>39686</v>
      </c>
      <c r="B575" t="s">
        <v>153</v>
      </c>
      <c r="C575" s="109">
        <v>6.0199999999999997E-2</v>
      </c>
      <c r="D575" s="109">
        <v>6.3E-2</v>
      </c>
      <c r="E575" s="109">
        <v>6.93E-2</v>
      </c>
      <c r="F575" s="109">
        <v>6.4199999999999993E-2</v>
      </c>
      <c r="G575" s="208"/>
      <c r="H575" s="109"/>
      <c r="I575" s="109"/>
      <c r="J575" s="109"/>
      <c r="K575" s="109">
        <v>6.3899999999999998E-2</v>
      </c>
      <c r="L575" s="109"/>
      <c r="M575" s="109"/>
      <c r="N575" s="109"/>
      <c r="O575" s="210">
        <f t="shared" si="16"/>
        <v>39661</v>
      </c>
      <c r="Q575" s="206">
        <f t="shared" si="17"/>
        <v>8.9999999999999802E-4</v>
      </c>
    </row>
    <row r="576" spans="1:17">
      <c r="A576" s="106">
        <v>39687</v>
      </c>
      <c r="B576" t="s">
        <v>153</v>
      </c>
      <c r="C576" s="109">
        <v>0.06</v>
      </c>
      <c r="D576" s="109">
        <v>6.2799999999999995E-2</v>
      </c>
      <c r="E576" s="109">
        <v>6.9000000000000006E-2</v>
      </c>
      <c r="F576" s="109">
        <v>6.3899999999999998E-2</v>
      </c>
      <c r="G576" s="208"/>
      <c r="H576" s="109"/>
      <c r="I576" s="109"/>
      <c r="J576" s="109"/>
      <c r="K576" s="109">
        <v>6.3700000000000007E-2</v>
      </c>
      <c r="L576" s="109"/>
      <c r="M576" s="109"/>
      <c r="N576" s="109"/>
      <c r="O576" s="210">
        <f t="shared" si="16"/>
        <v>39661</v>
      </c>
      <c r="Q576" s="206">
        <f t="shared" si="17"/>
        <v>9.000000000000119E-4</v>
      </c>
    </row>
    <row r="577" spans="1:17">
      <c r="A577" s="106">
        <v>39688</v>
      </c>
      <c r="B577" t="s">
        <v>153</v>
      </c>
      <c r="C577" s="109">
        <v>0.06</v>
      </c>
      <c r="D577" s="109">
        <v>6.2899999999999998E-2</v>
      </c>
      <c r="E577" s="109">
        <v>6.9000000000000006E-2</v>
      </c>
      <c r="F577" s="109">
        <v>6.4000000000000001E-2</v>
      </c>
      <c r="G577" s="208"/>
      <c r="H577" s="109"/>
      <c r="I577" s="109"/>
      <c r="J577" s="109"/>
      <c r="K577" s="109">
        <v>6.3799999999999996E-2</v>
      </c>
      <c r="L577" s="109"/>
      <c r="M577" s="109"/>
      <c r="N577" s="109"/>
      <c r="O577" s="210">
        <f t="shared" si="16"/>
        <v>39661</v>
      </c>
      <c r="Q577" s="206">
        <f t="shared" si="17"/>
        <v>8.9999999999999802E-4</v>
      </c>
    </row>
    <row r="578" spans="1:17">
      <c r="A578" s="106">
        <v>39689</v>
      </c>
      <c r="B578" t="s">
        <v>153</v>
      </c>
      <c r="C578" s="109">
        <v>6.0299999999999999E-2</v>
      </c>
      <c r="D578" s="109">
        <v>6.3200000000000006E-2</v>
      </c>
      <c r="E578" s="109">
        <v>6.9400000000000003E-2</v>
      </c>
      <c r="F578" s="109">
        <v>6.4299999999999996E-2</v>
      </c>
      <c r="G578" s="208"/>
      <c r="H578" s="109"/>
      <c r="I578" s="109"/>
      <c r="J578" s="109"/>
      <c r="K578" s="109">
        <v>6.4199999999999993E-2</v>
      </c>
      <c r="L578" s="109"/>
      <c r="M578" s="109"/>
      <c r="N578" s="109"/>
      <c r="O578" s="210">
        <f t="shared" si="16"/>
        <v>39661</v>
      </c>
      <c r="Q578" s="206">
        <f t="shared" si="17"/>
        <v>9.9999999999998701E-4</v>
      </c>
    </row>
    <row r="579" spans="1:17">
      <c r="A579" s="106">
        <v>39693</v>
      </c>
      <c r="B579" t="s">
        <v>153</v>
      </c>
      <c r="C579" s="109">
        <v>5.9799999999999999E-2</v>
      </c>
      <c r="D579" s="109">
        <v>6.2600000000000003E-2</v>
      </c>
      <c r="E579" s="109">
        <v>6.8900000000000003E-2</v>
      </c>
      <c r="F579" s="109">
        <v>6.3799999999999996E-2</v>
      </c>
      <c r="G579" s="208"/>
      <c r="H579" s="109"/>
      <c r="I579" s="109"/>
      <c r="J579" s="109"/>
      <c r="K579" s="109">
        <v>6.3600000000000004E-2</v>
      </c>
      <c r="L579" s="109"/>
      <c r="M579" s="109"/>
      <c r="N579" s="109"/>
      <c r="O579" s="210">
        <f t="shared" si="16"/>
        <v>39692</v>
      </c>
      <c r="Q579" s="206">
        <f t="shared" si="17"/>
        <v>1.0000000000000009E-3</v>
      </c>
    </row>
    <row r="580" spans="1:17">
      <c r="A580" s="106">
        <v>39694</v>
      </c>
      <c r="B580" t="s">
        <v>153</v>
      </c>
      <c r="C580" s="109">
        <v>5.9400000000000001E-2</v>
      </c>
      <c r="D580" s="109">
        <v>6.2300000000000001E-2</v>
      </c>
      <c r="E580" s="109">
        <v>6.8500000000000005E-2</v>
      </c>
      <c r="F580" s="109">
        <v>6.3399999999999998E-2</v>
      </c>
      <c r="G580" s="208"/>
      <c r="H580" s="109"/>
      <c r="I580" s="109"/>
      <c r="J580" s="109"/>
      <c r="K580" s="109">
        <v>6.3299999999999995E-2</v>
      </c>
      <c r="L580" s="109"/>
      <c r="M580" s="109"/>
      <c r="N580" s="109"/>
      <c r="O580" s="210">
        <f t="shared" si="16"/>
        <v>39692</v>
      </c>
      <c r="Q580" s="206">
        <f t="shared" si="17"/>
        <v>9.9999999999999395E-4</v>
      </c>
    </row>
    <row r="581" spans="1:17">
      <c r="A581" s="106">
        <v>39695</v>
      </c>
      <c r="B581" t="s">
        <v>153</v>
      </c>
      <c r="C581" s="109">
        <v>5.8999999999999997E-2</v>
      </c>
      <c r="D581" s="109">
        <v>6.2100000000000002E-2</v>
      </c>
      <c r="E581" s="109">
        <v>6.8199999999999997E-2</v>
      </c>
      <c r="F581" s="109">
        <v>6.3100000000000003E-2</v>
      </c>
      <c r="G581" s="208"/>
      <c r="H581" s="109"/>
      <c r="I581" s="109"/>
      <c r="J581" s="109"/>
      <c r="K581" s="109">
        <v>6.3E-2</v>
      </c>
      <c r="L581" s="109"/>
      <c r="M581" s="109"/>
      <c r="N581" s="109"/>
      <c r="O581" s="210">
        <f t="shared" ref="O581:O644" si="18">DATE(YEAR(A581),MONTH(A581),1)</f>
        <v>39692</v>
      </c>
      <c r="Q581" s="206">
        <f t="shared" ref="Q581:Q644" si="19">K581-D581</f>
        <v>8.9999999999999802E-4</v>
      </c>
    </row>
    <row r="582" spans="1:17">
      <c r="A582" s="106">
        <v>39696</v>
      </c>
      <c r="B582" t="s">
        <v>153</v>
      </c>
      <c r="C582" s="109">
        <v>5.8999999999999997E-2</v>
      </c>
      <c r="D582" s="109">
        <v>6.2100000000000002E-2</v>
      </c>
      <c r="E582" s="109">
        <v>6.83E-2</v>
      </c>
      <c r="F582" s="109">
        <v>6.3100000000000003E-2</v>
      </c>
      <c r="G582" s="208"/>
      <c r="H582" s="109"/>
      <c r="I582" s="109"/>
      <c r="J582" s="109"/>
      <c r="K582" s="109">
        <v>6.3E-2</v>
      </c>
      <c r="L582" s="109"/>
      <c r="M582" s="109"/>
      <c r="N582" s="109"/>
      <c r="O582" s="210">
        <f t="shared" si="18"/>
        <v>39692</v>
      </c>
      <c r="Q582" s="206">
        <f t="shared" si="19"/>
        <v>8.9999999999999802E-4</v>
      </c>
    </row>
    <row r="583" spans="1:17">
      <c r="A583" s="106">
        <v>39699</v>
      </c>
      <c r="B583" t="s">
        <v>153</v>
      </c>
      <c r="C583" s="109">
        <v>5.8999999999999997E-2</v>
      </c>
      <c r="D583" s="109">
        <v>6.2E-2</v>
      </c>
      <c r="E583" s="109">
        <v>6.8400000000000002E-2</v>
      </c>
      <c r="F583" s="109">
        <v>6.3100000000000003E-2</v>
      </c>
      <c r="G583" s="208"/>
      <c r="H583" s="109"/>
      <c r="I583" s="109"/>
      <c r="J583" s="109"/>
      <c r="K583" s="109">
        <v>6.3E-2</v>
      </c>
      <c r="L583" s="109"/>
      <c r="M583" s="109"/>
      <c r="N583" s="109"/>
      <c r="O583" s="210">
        <f t="shared" si="18"/>
        <v>39692</v>
      </c>
      <c r="Q583" s="206">
        <f t="shared" si="19"/>
        <v>1.0000000000000009E-3</v>
      </c>
    </row>
    <row r="584" spans="1:17">
      <c r="A584" s="106">
        <v>39700</v>
      </c>
      <c r="B584" t="s">
        <v>153</v>
      </c>
      <c r="C584" s="109">
        <v>5.8400000000000001E-2</v>
      </c>
      <c r="D584" s="109">
        <v>6.1400000000000003E-2</v>
      </c>
      <c r="E584" s="109">
        <v>6.7799999999999999E-2</v>
      </c>
      <c r="F584" s="109">
        <v>6.25E-2</v>
      </c>
      <c r="G584" s="208"/>
      <c r="H584" s="109"/>
      <c r="I584" s="109"/>
      <c r="J584" s="109"/>
      <c r="K584" s="109">
        <v>6.2300000000000001E-2</v>
      </c>
      <c r="L584" s="109"/>
      <c r="M584" s="109"/>
      <c r="N584" s="109"/>
      <c r="O584" s="210">
        <f t="shared" si="18"/>
        <v>39692</v>
      </c>
      <c r="Q584" s="206">
        <f t="shared" si="19"/>
        <v>8.9999999999999802E-4</v>
      </c>
    </row>
    <row r="585" spans="1:17">
      <c r="A585" s="106">
        <v>39701</v>
      </c>
      <c r="B585" t="s">
        <v>153</v>
      </c>
      <c r="C585" s="109">
        <v>5.8799999999999998E-2</v>
      </c>
      <c r="D585" s="109">
        <v>6.1899999999999997E-2</v>
      </c>
      <c r="E585" s="109">
        <v>6.8199999999999997E-2</v>
      </c>
      <c r="F585" s="109">
        <v>6.3E-2</v>
      </c>
      <c r="G585" s="208"/>
      <c r="H585" s="109"/>
      <c r="I585" s="109"/>
      <c r="J585" s="109"/>
      <c r="K585" s="109">
        <v>6.2899999999999998E-2</v>
      </c>
      <c r="L585" s="109"/>
      <c r="M585" s="109"/>
      <c r="N585" s="109"/>
      <c r="O585" s="210">
        <f t="shared" si="18"/>
        <v>39692</v>
      </c>
      <c r="Q585" s="206">
        <f t="shared" si="19"/>
        <v>1.0000000000000009E-3</v>
      </c>
    </row>
    <row r="586" spans="1:17">
      <c r="A586" s="106">
        <v>39702</v>
      </c>
      <c r="B586" t="s">
        <v>153</v>
      </c>
      <c r="C586" s="109">
        <v>5.8999999999999997E-2</v>
      </c>
      <c r="D586" s="109">
        <v>6.2199999999999998E-2</v>
      </c>
      <c r="E586" s="109">
        <v>6.8699999999999997E-2</v>
      </c>
      <c r="F586" s="109">
        <v>6.3299999999999995E-2</v>
      </c>
      <c r="G586" s="208"/>
      <c r="H586" s="109"/>
      <c r="I586" s="109"/>
      <c r="J586" s="109"/>
      <c r="K586" s="109">
        <v>6.3099999999999989E-2</v>
      </c>
      <c r="L586" s="109"/>
      <c r="M586" s="109"/>
      <c r="N586" s="109"/>
      <c r="O586" s="210">
        <f t="shared" si="18"/>
        <v>39692</v>
      </c>
      <c r="Q586" s="206">
        <f t="shared" si="19"/>
        <v>8.9999999999999108E-4</v>
      </c>
    </row>
    <row r="587" spans="1:17">
      <c r="A587" s="106">
        <v>39703</v>
      </c>
      <c r="B587" t="s">
        <v>153</v>
      </c>
      <c r="C587" s="109">
        <v>6.0299999999999999E-2</v>
      </c>
      <c r="D587" s="109">
        <v>6.3399999999999998E-2</v>
      </c>
      <c r="E587" s="109">
        <v>6.9800000000000001E-2</v>
      </c>
      <c r="F587" s="109">
        <v>6.4500000000000002E-2</v>
      </c>
      <c r="G587" s="208"/>
      <c r="H587" s="109"/>
      <c r="I587" s="109"/>
      <c r="J587" s="109"/>
      <c r="K587" s="109">
        <v>6.4399999999999999E-2</v>
      </c>
      <c r="L587" s="109"/>
      <c r="M587" s="109"/>
      <c r="N587" s="109"/>
      <c r="O587" s="210">
        <f t="shared" si="18"/>
        <v>39692</v>
      </c>
      <c r="Q587" s="206">
        <f t="shared" si="19"/>
        <v>1.0000000000000009E-3</v>
      </c>
    </row>
    <row r="588" spans="1:17">
      <c r="A588" s="106">
        <v>39706</v>
      </c>
      <c r="B588" t="s">
        <v>153</v>
      </c>
      <c r="C588" s="109">
        <v>0.06</v>
      </c>
      <c r="D588" s="109">
        <v>6.3100000000000003E-2</v>
      </c>
      <c r="E588" s="109">
        <v>6.9500000000000006E-2</v>
      </c>
      <c r="F588" s="109">
        <v>6.4199999999999993E-2</v>
      </c>
      <c r="G588" s="208"/>
      <c r="H588" s="109"/>
      <c r="I588" s="109"/>
      <c r="J588" s="109"/>
      <c r="K588" s="109">
        <v>6.3899999999999998E-2</v>
      </c>
      <c r="L588" s="109"/>
      <c r="M588" s="109"/>
      <c r="N588" s="109"/>
      <c r="O588" s="210">
        <f t="shared" si="18"/>
        <v>39692</v>
      </c>
      <c r="Q588" s="206">
        <f t="shared" si="19"/>
        <v>7.9999999999999516E-4</v>
      </c>
    </row>
    <row r="589" spans="1:17">
      <c r="A589" s="106">
        <v>39708</v>
      </c>
      <c r="B589" t="s">
        <v>153</v>
      </c>
      <c r="C589" s="109">
        <v>6.08E-2</v>
      </c>
      <c r="D589" s="109">
        <v>6.4299999999999996E-2</v>
      </c>
      <c r="E589" s="109">
        <v>7.1099999999999997E-2</v>
      </c>
      <c r="F589" s="109">
        <v>6.54E-2</v>
      </c>
      <c r="G589" s="208"/>
      <c r="H589" s="109"/>
      <c r="I589" s="109"/>
      <c r="J589" s="109"/>
      <c r="K589" s="109">
        <v>6.4699999999999994E-2</v>
      </c>
      <c r="L589" s="109"/>
      <c r="M589" s="109"/>
      <c r="N589" s="109"/>
      <c r="O589" s="210">
        <f t="shared" si="18"/>
        <v>39692</v>
      </c>
      <c r="Q589" s="206">
        <f t="shared" si="19"/>
        <v>3.9999999999999758E-4</v>
      </c>
    </row>
    <row r="590" spans="1:17">
      <c r="A590" s="106">
        <v>39709</v>
      </c>
      <c r="B590" t="s">
        <v>153</v>
      </c>
      <c r="C590" s="109">
        <v>6.1600000000000002E-2</v>
      </c>
      <c r="D590" s="109">
        <v>6.4899999999999999E-2</v>
      </c>
      <c r="E590" s="109">
        <v>7.1800000000000003E-2</v>
      </c>
      <c r="F590" s="109">
        <v>6.6100000000000006E-2</v>
      </c>
      <c r="G590" s="208"/>
      <c r="H590" s="109"/>
      <c r="I590" s="109"/>
      <c r="J590" s="109"/>
      <c r="K590" s="109">
        <v>6.5299999999999997E-2</v>
      </c>
      <c r="L590" s="109"/>
      <c r="M590" s="109"/>
      <c r="N590" s="109"/>
      <c r="O590" s="210">
        <f t="shared" si="18"/>
        <v>39692</v>
      </c>
      <c r="Q590" s="206">
        <f t="shared" si="19"/>
        <v>3.9999999999999758E-4</v>
      </c>
    </row>
    <row r="591" spans="1:17">
      <c r="A591" s="106">
        <v>39710</v>
      </c>
      <c r="B591" t="s">
        <v>153</v>
      </c>
      <c r="C591" s="109">
        <v>6.3899999999999998E-2</v>
      </c>
      <c r="D591" s="109">
        <v>6.7799999999999999E-2</v>
      </c>
      <c r="E591" s="109">
        <v>7.4200000000000002E-2</v>
      </c>
      <c r="F591" s="109">
        <v>6.8599999999999994E-2</v>
      </c>
      <c r="G591" s="208"/>
      <c r="H591" s="109"/>
      <c r="I591" s="109"/>
      <c r="J591" s="109"/>
      <c r="K591" s="109">
        <v>6.7799999999999999E-2</v>
      </c>
      <c r="L591" s="109"/>
      <c r="M591" s="109"/>
      <c r="N591" s="109"/>
      <c r="O591" s="210">
        <f t="shared" si="18"/>
        <v>39692</v>
      </c>
      <c r="Q591" s="206">
        <f t="shared" si="19"/>
        <v>0</v>
      </c>
    </row>
    <row r="592" spans="1:17">
      <c r="A592" s="106">
        <v>39713</v>
      </c>
      <c r="B592" t="s">
        <v>153</v>
      </c>
      <c r="C592" s="109">
        <v>6.3799999999999996E-2</v>
      </c>
      <c r="D592" s="109">
        <v>6.7900000000000002E-2</v>
      </c>
      <c r="E592" s="109">
        <v>7.4899999999999994E-2</v>
      </c>
      <c r="F592" s="109">
        <v>6.8900000000000003E-2</v>
      </c>
      <c r="G592" s="208"/>
      <c r="H592" s="109"/>
      <c r="I592" s="109"/>
      <c r="J592" s="109"/>
      <c r="K592" s="109">
        <v>6.7900000000000002E-2</v>
      </c>
      <c r="L592" s="109"/>
      <c r="M592" s="109"/>
      <c r="N592" s="109"/>
      <c r="O592" s="210">
        <f t="shared" si="18"/>
        <v>39692</v>
      </c>
      <c r="Q592" s="206">
        <f t="shared" si="19"/>
        <v>0</v>
      </c>
    </row>
    <row r="593" spans="1:17">
      <c r="A593" s="106">
        <v>39714</v>
      </c>
      <c r="B593" t="s">
        <v>153</v>
      </c>
      <c r="C593" s="109">
        <v>6.4000000000000001E-2</v>
      </c>
      <c r="D593" s="109">
        <v>6.8099999999999994E-2</v>
      </c>
      <c r="E593" s="109">
        <v>7.4999999999999997E-2</v>
      </c>
      <c r="F593" s="109">
        <v>6.9000000000000006E-2</v>
      </c>
      <c r="G593" s="208"/>
      <c r="H593" s="109"/>
      <c r="I593" s="109"/>
      <c r="J593" s="109"/>
      <c r="K593" s="109">
        <v>6.8199999999999997E-2</v>
      </c>
      <c r="L593" s="109"/>
      <c r="M593" s="109"/>
      <c r="N593" s="109"/>
      <c r="O593" s="210">
        <f t="shared" si="18"/>
        <v>39692</v>
      </c>
      <c r="Q593" s="206">
        <f t="shared" si="19"/>
        <v>1.0000000000000286E-4</v>
      </c>
    </row>
    <row r="594" spans="1:17">
      <c r="A594" s="106">
        <v>39716</v>
      </c>
      <c r="B594" t="s">
        <v>153</v>
      </c>
      <c r="C594" s="109">
        <v>6.4899999999999999E-2</v>
      </c>
      <c r="D594" s="109">
        <v>6.93E-2</v>
      </c>
      <c r="E594" s="109">
        <v>7.6200000000000004E-2</v>
      </c>
      <c r="F594" s="109">
        <v>7.0099999999999996E-2</v>
      </c>
      <c r="G594" s="208"/>
      <c r="H594" s="109"/>
      <c r="I594" s="109"/>
      <c r="J594" s="109"/>
      <c r="K594" s="109">
        <v>6.93E-2</v>
      </c>
      <c r="L594" s="109"/>
      <c r="M594" s="109"/>
      <c r="N594" s="109"/>
      <c r="O594" s="210">
        <f t="shared" si="18"/>
        <v>39692</v>
      </c>
      <c r="Q594" s="206">
        <f t="shared" si="19"/>
        <v>0</v>
      </c>
    </row>
    <row r="595" spans="1:17">
      <c r="A595" s="106">
        <v>39720</v>
      </c>
      <c r="B595" t="s">
        <v>153</v>
      </c>
      <c r="C595" s="109">
        <v>6.3399999999999998E-2</v>
      </c>
      <c r="D595" s="109">
        <v>6.8199999999999997E-2</v>
      </c>
      <c r="E595" s="109">
        <v>7.4999999999999997E-2</v>
      </c>
      <c r="F595" s="109">
        <v>6.8900000000000003E-2</v>
      </c>
      <c r="G595" s="208"/>
      <c r="H595" s="109"/>
      <c r="I595" s="109"/>
      <c r="J595" s="109"/>
      <c r="K595" s="109">
        <v>6.8199999999999997E-2</v>
      </c>
      <c r="L595" s="109"/>
      <c r="M595" s="109"/>
      <c r="N595" s="109"/>
      <c r="O595" s="210">
        <f t="shared" si="18"/>
        <v>39692</v>
      </c>
      <c r="Q595" s="206">
        <f t="shared" si="19"/>
        <v>0</v>
      </c>
    </row>
    <row r="596" spans="1:17">
      <c r="A596" s="106">
        <v>39721</v>
      </c>
      <c r="B596" t="s">
        <v>153</v>
      </c>
      <c r="C596" s="109">
        <v>6.5100000000000005E-2</v>
      </c>
      <c r="D596" s="109">
        <v>6.9800000000000001E-2</v>
      </c>
      <c r="E596" s="109">
        <v>7.6899999999999996E-2</v>
      </c>
      <c r="F596" s="109">
        <v>7.0599999999999996E-2</v>
      </c>
      <c r="G596" s="208"/>
      <c r="H596" s="109"/>
      <c r="I596" s="109"/>
      <c r="J596" s="109"/>
      <c r="K596" s="109">
        <v>7.0000000000000007E-2</v>
      </c>
      <c r="L596" s="109"/>
      <c r="M596" s="109"/>
      <c r="N596" s="109"/>
      <c r="O596" s="210">
        <f t="shared" si="18"/>
        <v>39692</v>
      </c>
      <c r="Q596" s="206">
        <f t="shared" si="19"/>
        <v>2.0000000000000573E-4</v>
      </c>
    </row>
    <row r="597" spans="1:17">
      <c r="A597" s="106">
        <v>39722</v>
      </c>
      <c r="B597" t="s">
        <v>153</v>
      </c>
      <c r="C597" s="109">
        <v>6.4500000000000002E-2</v>
      </c>
      <c r="D597" s="109">
        <v>6.93E-2</v>
      </c>
      <c r="E597" s="109">
        <v>7.6499999999999999E-2</v>
      </c>
      <c r="F597" s="109">
        <v>7.0099999999999996E-2</v>
      </c>
      <c r="G597" s="208"/>
      <c r="H597" s="109"/>
      <c r="I597" s="109"/>
      <c r="J597" s="109"/>
      <c r="K597" s="109">
        <v>6.9500000000000006E-2</v>
      </c>
      <c r="L597" s="109"/>
      <c r="M597" s="109"/>
      <c r="N597" s="109"/>
      <c r="O597" s="210">
        <f t="shared" si="18"/>
        <v>39722</v>
      </c>
      <c r="Q597" s="206">
        <f t="shared" si="19"/>
        <v>2.0000000000000573E-4</v>
      </c>
    </row>
    <row r="598" spans="1:17">
      <c r="A598" s="106">
        <v>39724</v>
      </c>
      <c r="B598" t="s">
        <v>153</v>
      </c>
      <c r="C598" s="109">
        <v>6.4699999999999994E-2</v>
      </c>
      <c r="D598" s="109">
        <v>6.9400000000000003E-2</v>
      </c>
      <c r="E598" s="109">
        <v>7.7200000000000005E-2</v>
      </c>
      <c r="F598" s="109">
        <v>7.0400000000000004E-2</v>
      </c>
      <c r="G598" s="208"/>
      <c r="H598" s="109"/>
      <c r="I598" s="109"/>
      <c r="J598" s="109"/>
      <c r="K598" s="109">
        <v>6.9800000000000001E-2</v>
      </c>
      <c r="L598" s="109"/>
      <c r="M598" s="109"/>
      <c r="N598" s="109"/>
      <c r="O598" s="210">
        <f t="shared" si="18"/>
        <v>39722</v>
      </c>
      <c r="Q598" s="206">
        <f t="shared" si="19"/>
        <v>3.9999999999999758E-4</v>
      </c>
    </row>
    <row r="599" spans="1:17">
      <c r="A599" s="106">
        <v>39727</v>
      </c>
      <c r="B599" t="s">
        <v>153</v>
      </c>
      <c r="C599" s="109">
        <v>6.3600000000000004E-2</v>
      </c>
      <c r="D599" s="109">
        <v>6.8599999999999994E-2</v>
      </c>
      <c r="E599" s="109">
        <v>7.6499999999999999E-2</v>
      </c>
      <c r="F599" s="109">
        <v>6.9599999999999995E-2</v>
      </c>
      <c r="G599" s="208"/>
      <c r="H599" s="109"/>
      <c r="I599" s="109"/>
      <c r="J599" s="109"/>
      <c r="K599" s="109">
        <v>6.88E-2</v>
      </c>
      <c r="L599" s="109"/>
      <c r="M599" s="109"/>
      <c r="N599" s="109"/>
      <c r="O599" s="210">
        <f t="shared" si="18"/>
        <v>39722</v>
      </c>
      <c r="Q599" s="206">
        <f t="shared" si="19"/>
        <v>2.0000000000000573E-4</v>
      </c>
    </row>
    <row r="600" spans="1:17">
      <c r="A600" s="106">
        <v>39728</v>
      </c>
      <c r="B600" t="s">
        <v>153</v>
      </c>
      <c r="C600" s="109">
        <v>6.4399999999999999E-2</v>
      </c>
      <c r="D600" s="109">
        <v>6.9500000000000006E-2</v>
      </c>
      <c r="E600" s="109">
        <v>7.7899999999999997E-2</v>
      </c>
      <c r="F600" s="109">
        <v>7.0599999999999996E-2</v>
      </c>
      <c r="G600" s="208"/>
      <c r="H600" s="109"/>
      <c r="I600" s="109"/>
      <c r="J600" s="109"/>
      <c r="K600" s="109">
        <v>6.9699999999999998E-2</v>
      </c>
      <c r="L600" s="109"/>
      <c r="M600" s="109"/>
      <c r="N600" s="109"/>
      <c r="O600" s="210">
        <f t="shared" si="18"/>
        <v>39722</v>
      </c>
      <c r="Q600" s="206">
        <f t="shared" si="19"/>
        <v>1.9999999999999185E-4</v>
      </c>
    </row>
    <row r="601" spans="1:17">
      <c r="A601" s="106">
        <v>39729</v>
      </c>
      <c r="B601" t="s">
        <v>153</v>
      </c>
      <c r="C601" s="109">
        <v>6.6299999999999998E-2</v>
      </c>
      <c r="D601" s="109">
        <v>7.0999999999999994E-2</v>
      </c>
      <c r="E601" s="109">
        <v>7.9500000000000001E-2</v>
      </c>
      <c r="F601" s="109">
        <v>7.2300000000000003E-2</v>
      </c>
      <c r="G601" s="208"/>
      <c r="H601" s="109"/>
      <c r="I601" s="109"/>
      <c r="J601" s="109"/>
      <c r="K601" s="109">
        <v>7.1099999999999997E-2</v>
      </c>
      <c r="L601" s="109"/>
      <c r="M601" s="109"/>
      <c r="N601" s="109"/>
      <c r="O601" s="210">
        <f t="shared" si="18"/>
        <v>39722</v>
      </c>
      <c r="Q601" s="206">
        <f t="shared" si="19"/>
        <v>1.0000000000000286E-4</v>
      </c>
    </row>
    <row r="602" spans="1:17">
      <c r="A602" s="106">
        <v>39730</v>
      </c>
      <c r="B602" t="s">
        <v>153</v>
      </c>
      <c r="C602" s="109">
        <v>6.7599999999999993E-2</v>
      </c>
      <c r="D602" s="109">
        <v>7.1999999999999995E-2</v>
      </c>
      <c r="E602" s="109">
        <v>8.0600000000000005E-2</v>
      </c>
      <c r="F602" s="109">
        <v>7.3400000000000007E-2</v>
      </c>
      <c r="G602" s="208"/>
      <c r="H602" s="109"/>
      <c r="I602" s="109"/>
      <c r="J602" s="109"/>
      <c r="K602" s="109">
        <v>7.22E-2</v>
      </c>
      <c r="L602" s="109"/>
      <c r="M602" s="109"/>
      <c r="N602" s="109"/>
      <c r="O602" s="210">
        <f t="shared" si="18"/>
        <v>39722</v>
      </c>
      <c r="Q602" s="206">
        <f t="shared" si="19"/>
        <v>2.0000000000000573E-4</v>
      </c>
    </row>
    <row r="603" spans="1:17">
      <c r="A603" s="106">
        <v>39731</v>
      </c>
      <c r="B603" t="s">
        <v>153</v>
      </c>
      <c r="C603" s="109">
        <v>6.9900000000000004E-2</v>
      </c>
      <c r="D603" s="109">
        <v>7.4399999999999994E-2</v>
      </c>
      <c r="E603" s="109">
        <v>8.43E-2</v>
      </c>
      <c r="F603" s="109">
        <v>7.6200000000000004E-2</v>
      </c>
      <c r="G603" s="208"/>
      <c r="H603" s="109"/>
      <c r="I603" s="109"/>
      <c r="J603" s="109"/>
      <c r="K603" s="109">
        <v>7.4800000000000005E-2</v>
      </c>
      <c r="L603" s="109"/>
      <c r="M603" s="109"/>
      <c r="N603" s="109"/>
      <c r="O603" s="210">
        <f t="shared" si="18"/>
        <v>39722</v>
      </c>
      <c r="Q603" s="206">
        <f t="shared" si="19"/>
        <v>4.0000000000001146E-4</v>
      </c>
    </row>
    <row r="604" spans="1:17">
      <c r="A604" s="106">
        <v>39735</v>
      </c>
      <c r="B604" t="s">
        <v>153</v>
      </c>
      <c r="C604" s="109">
        <v>7.0800000000000002E-2</v>
      </c>
      <c r="D604" s="109">
        <v>7.5600000000000001E-2</v>
      </c>
      <c r="E604" s="109">
        <v>8.4900000000000003E-2</v>
      </c>
      <c r="F604" s="109">
        <v>7.7100000000000002E-2</v>
      </c>
      <c r="G604" s="208"/>
      <c r="H604" s="109"/>
      <c r="I604" s="109"/>
      <c r="J604" s="109"/>
      <c r="K604" s="109">
        <v>7.5800000000000006E-2</v>
      </c>
      <c r="L604" s="109"/>
      <c r="M604" s="109"/>
      <c r="N604" s="109"/>
      <c r="O604" s="210">
        <f t="shared" si="18"/>
        <v>39722</v>
      </c>
      <c r="Q604" s="206">
        <f t="shared" si="19"/>
        <v>2.0000000000000573E-4</v>
      </c>
    </row>
    <row r="605" spans="1:17">
      <c r="A605" s="106">
        <v>39736</v>
      </c>
      <c r="B605" t="s">
        <v>153</v>
      </c>
      <c r="C605" s="109">
        <v>7.1300000000000002E-2</v>
      </c>
      <c r="D605" s="109">
        <v>7.6300000000000007E-2</v>
      </c>
      <c r="E605" s="109">
        <v>8.6099999999999996E-2</v>
      </c>
      <c r="F605" s="109">
        <v>7.7899999999999997E-2</v>
      </c>
      <c r="G605" s="208"/>
      <c r="H605" s="109"/>
      <c r="I605" s="109"/>
      <c r="J605" s="109"/>
      <c r="K605" s="109">
        <v>7.6299999999999993E-2</v>
      </c>
      <c r="L605" s="109"/>
      <c r="M605" s="109"/>
      <c r="N605" s="109"/>
      <c r="O605" s="210">
        <f t="shared" si="18"/>
        <v>39722</v>
      </c>
      <c r="Q605" s="206">
        <f t="shared" si="19"/>
        <v>0</v>
      </c>
    </row>
    <row r="606" spans="1:17">
      <c r="A606" s="106">
        <v>39737</v>
      </c>
      <c r="B606" t="s">
        <v>153</v>
      </c>
      <c r="C606" s="109">
        <v>7.1300000000000002E-2</v>
      </c>
      <c r="D606" s="109">
        <v>7.7399999999999997E-2</v>
      </c>
      <c r="E606" s="109">
        <v>8.6999999999999994E-2</v>
      </c>
      <c r="F606" s="109">
        <v>7.8600000000000003E-2</v>
      </c>
      <c r="G606" s="208"/>
      <c r="H606" s="109"/>
      <c r="I606" s="109"/>
      <c r="J606" s="109"/>
      <c r="K606" s="109">
        <v>7.7600000000000002E-2</v>
      </c>
      <c r="L606" s="109"/>
      <c r="M606" s="109"/>
      <c r="N606" s="109"/>
      <c r="O606" s="210">
        <f t="shared" si="18"/>
        <v>39722</v>
      </c>
      <c r="Q606" s="206">
        <f t="shared" si="19"/>
        <v>2.0000000000000573E-4</v>
      </c>
    </row>
    <row r="607" spans="1:17">
      <c r="A607" s="106">
        <v>39738</v>
      </c>
      <c r="B607" t="s">
        <v>153</v>
      </c>
      <c r="C607" s="109">
        <v>7.3300000000000004E-2</v>
      </c>
      <c r="D607" s="109">
        <v>8.0199999999999994E-2</v>
      </c>
      <c r="E607" s="109">
        <v>9.0899999999999995E-2</v>
      </c>
      <c r="F607" s="109">
        <v>8.1500000000000003E-2</v>
      </c>
      <c r="G607" s="208"/>
      <c r="H607" s="109"/>
      <c r="I607" s="109"/>
      <c r="J607" s="109"/>
      <c r="K607" s="109">
        <v>8.0199999999999994E-2</v>
      </c>
      <c r="L607" s="109"/>
      <c r="M607" s="109"/>
      <c r="N607" s="109"/>
      <c r="O607" s="210">
        <f t="shared" si="18"/>
        <v>39722</v>
      </c>
      <c r="Q607" s="206">
        <f t="shared" si="19"/>
        <v>0</v>
      </c>
    </row>
    <row r="608" spans="1:17">
      <c r="A608" s="106">
        <v>39741</v>
      </c>
      <c r="B608" t="s">
        <v>153</v>
      </c>
      <c r="C608" s="109">
        <v>7.3099999999999998E-2</v>
      </c>
      <c r="D608" s="109">
        <v>0.08</v>
      </c>
      <c r="E608" s="109">
        <v>9.0999999999999998E-2</v>
      </c>
      <c r="F608" s="109">
        <v>8.14E-2</v>
      </c>
      <c r="G608" s="208"/>
      <c r="H608" s="109"/>
      <c r="I608" s="109"/>
      <c r="J608" s="109"/>
      <c r="K608" s="109">
        <v>7.9899999999999999E-2</v>
      </c>
      <c r="L608" s="109"/>
      <c r="M608" s="109"/>
      <c r="N608" s="109"/>
      <c r="O608" s="210">
        <f t="shared" si="18"/>
        <v>39722</v>
      </c>
      <c r="Q608" s="206">
        <f t="shared" si="19"/>
        <v>-1.0000000000000286E-4</v>
      </c>
    </row>
    <row r="609" spans="1:17">
      <c r="A609" s="106">
        <v>39742</v>
      </c>
      <c r="B609" t="s">
        <v>153</v>
      </c>
      <c r="C609" s="109">
        <v>7.2300000000000003E-2</v>
      </c>
      <c r="D609" s="109">
        <v>7.9299999999999995E-2</v>
      </c>
      <c r="E609" s="109">
        <v>9.0399999999999994E-2</v>
      </c>
      <c r="F609" s="109">
        <v>8.0699999999999994E-2</v>
      </c>
      <c r="G609" s="208"/>
      <c r="H609" s="109"/>
      <c r="I609" s="109"/>
      <c r="J609" s="109"/>
      <c r="K609" s="109">
        <v>7.9500000000000001E-2</v>
      </c>
      <c r="L609" s="109"/>
      <c r="M609" s="109"/>
      <c r="N609" s="109"/>
      <c r="O609" s="210">
        <f t="shared" si="18"/>
        <v>39722</v>
      </c>
      <c r="Q609" s="206">
        <f t="shared" si="19"/>
        <v>2.0000000000000573E-4</v>
      </c>
    </row>
    <row r="610" spans="1:17">
      <c r="A610" s="106">
        <v>39743</v>
      </c>
      <c r="B610" t="s">
        <v>153</v>
      </c>
      <c r="C610" s="109">
        <v>7.0900000000000005E-2</v>
      </c>
      <c r="D610" s="109">
        <v>7.8E-2</v>
      </c>
      <c r="E610" s="109">
        <v>8.9300000000000004E-2</v>
      </c>
      <c r="F610" s="109">
        <v>7.9399999999999998E-2</v>
      </c>
      <c r="G610" s="208"/>
      <c r="H610" s="109"/>
      <c r="I610" s="109"/>
      <c r="J610" s="109"/>
      <c r="K610" s="109">
        <v>7.8E-2</v>
      </c>
      <c r="L610" s="109"/>
      <c r="M610" s="109"/>
      <c r="N610" s="109"/>
      <c r="O610" s="210">
        <f t="shared" si="18"/>
        <v>39722</v>
      </c>
      <c r="Q610" s="206">
        <f t="shared" si="19"/>
        <v>0</v>
      </c>
    </row>
    <row r="611" spans="1:17">
      <c r="A611" s="106">
        <v>39744</v>
      </c>
      <c r="B611" t="s">
        <v>153</v>
      </c>
      <c r="C611" s="109">
        <v>6.9599999999999995E-2</v>
      </c>
      <c r="D611" s="109">
        <v>7.6899999999999996E-2</v>
      </c>
      <c r="E611" s="109">
        <v>8.8200000000000001E-2</v>
      </c>
      <c r="F611" s="109">
        <v>7.8200000000000006E-2</v>
      </c>
      <c r="G611" s="208"/>
      <c r="H611" s="109"/>
      <c r="I611" s="109"/>
      <c r="J611" s="109"/>
      <c r="K611" s="109">
        <v>7.6799999999999993E-2</v>
      </c>
      <c r="L611" s="109"/>
      <c r="M611" s="109"/>
      <c r="N611" s="109"/>
      <c r="O611" s="210">
        <f t="shared" si="18"/>
        <v>39722</v>
      </c>
      <c r="Q611" s="206">
        <f t="shared" si="19"/>
        <v>-1.0000000000000286E-4</v>
      </c>
    </row>
    <row r="612" spans="1:17">
      <c r="A612" s="106">
        <v>39745</v>
      </c>
      <c r="B612" t="s">
        <v>153</v>
      </c>
      <c r="C612" s="109">
        <v>7.0900000000000005E-2</v>
      </c>
      <c r="D612" s="109">
        <v>7.8200000000000006E-2</v>
      </c>
      <c r="E612" s="109">
        <v>8.9700000000000002E-2</v>
      </c>
      <c r="F612" s="109">
        <v>7.9600000000000004E-2</v>
      </c>
      <c r="G612" s="208"/>
      <c r="H612" s="109"/>
      <c r="I612" s="109"/>
      <c r="J612" s="109"/>
      <c r="K612" s="109">
        <v>7.8100000000000003E-2</v>
      </c>
      <c r="L612" s="109"/>
      <c r="M612" s="109"/>
      <c r="N612" s="109"/>
      <c r="O612" s="210">
        <f t="shared" si="18"/>
        <v>39722</v>
      </c>
      <c r="Q612" s="206">
        <f t="shared" si="19"/>
        <v>-1.0000000000000286E-4</v>
      </c>
    </row>
    <row r="613" spans="1:17">
      <c r="A613" s="106">
        <v>39748</v>
      </c>
      <c r="B613" t="s">
        <v>153</v>
      </c>
      <c r="C613" s="109">
        <v>7.1900000000000006E-2</v>
      </c>
      <c r="D613" s="109">
        <v>7.8700000000000006E-2</v>
      </c>
      <c r="E613" s="109">
        <v>9.0499999999999997E-2</v>
      </c>
      <c r="F613" s="109">
        <v>8.0399999999999999E-2</v>
      </c>
      <c r="G613" s="208"/>
      <c r="H613" s="109"/>
      <c r="I613" s="109"/>
      <c r="J613" s="109"/>
      <c r="K613" s="109">
        <v>7.8600000000000003E-2</v>
      </c>
      <c r="L613" s="109"/>
      <c r="M613" s="109"/>
      <c r="N613" s="109"/>
      <c r="O613" s="210">
        <f t="shared" si="18"/>
        <v>39722</v>
      </c>
      <c r="Q613" s="206">
        <f t="shared" si="19"/>
        <v>-1.0000000000000286E-4</v>
      </c>
    </row>
    <row r="614" spans="1:17">
      <c r="A614" s="106">
        <v>39749</v>
      </c>
      <c r="B614" t="s">
        <v>153</v>
      </c>
      <c r="C614" s="109">
        <v>7.1900000000000006E-2</v>
      </c>
      <c r="D614" s="109">
        <v>7.9399999999999998E-2</v>
      </c>
      <c r="E614" s="109">
        <v>9.1800000000000007E-2</v>
      </c>
      <c r="F614" s="109">
        <v>8.1000000000000003E-2</v>
      </c>
      <c r="G614" s="208"/>
      <c r="H614" s="109"/>
      <c r="I614" s="109"/>
      <c r="J614" s="109"/>
      <c r="K614" s="109">
        <v>0.08</v>
      </c>
      <c r="L614" s="109"/>
      <c r="M614" s="109"/>
      <c r="N614" s="109"/>
      <c r="O614" s="210">
        <f t="shared" si="18"/>
        <v>39722</v>
      </c>
      <c r="Q614" s="206">
        <f t="shared" si="19"/>
        <v>6.0000000000000331E-4</v>
      </c>
    </row>
    <row r="615" spans="1:17">
      <c r="A615" s="106">
        <v>39750</v>
      </c>
      <c r="B615" t="s">
        <v>153</v>
      </c>
      <c r="C615" s="109">
        <v>7.1599999999999997E-2</v>
      </c>
      <c r="D615" s="109">
        <v>0.08</v>
      </c>
      <c r="E615" s="109">
        <v>9.2499999999999999E-2</v>
      </c>
      <c r="F615" s="109">
        <v>8.14E-2</v>
      </c>
      <c r="G615" s="208"/>
      <c r="H615" s="109"/>
      <c r="I615" s="109"/>
      <c r="J615" s="109"/>
      <c r="K615" s="109">
        <v>8.0399999999999985E-2</v>
      </c>
      <c r="L615" s="109"/>
      <c r="M615" s="109"/>
      <c r="N615" s="109"/>
      <c r="O615" s="210">
        <f t="shared" si="18"/>
        <v>39722</v>
      </c>
      <c r="Q615" s="206">
        <f t="shared" si="19"/>
        <v>3.999999999999837E-4</v>
      </c>
    </row>
    <row r="616" spans="1:17">
      <c r="A616" s="106">
        <v>39751</v>
      </c>
      <c r="B616" t="s">
        <v>153</v>
      </c>
      <c r="C616" s="109">
        <v>7.1599999999999997E-2</v>
      </c>
      <c r="D616" s="109">
        <v>0.08</v>
      </c>
      <c r="E616" s="109">
        <v>9.2700000000000005E-2</v>
      </c>
      <c r="F616" s="109">
        <v>8.14E-2</v>
      </c>
      <c r="G616" s="208"/>
      <c r="H616" s="109"/>
      <c r="I616" s="109"/>
      <c r="J616" s="109"/>
      <c r="K616" s="109">
        <v>8.0500000000000002E-2</v>
      </c>
      <c r="L616" s="109"/>
      <c r="M616" s="109"/>
      <c r="N616" s="109"/>
      <c r="O616" s="210">
        <f t="shared" si="18"/>
        <v>39722</v>
      </c>
      <c r="Q616" s="206">
        <f t="shared" si="19"/>
        <v>5.0000000000000044E-4</v>
      </c>
    </row>
    <row r="617" spans="1:17">
      <c r="A617" s="106">
        <v>39752</v>
      </c>
      <c r="B617" t="s">
        <v>153</v>
      </c>
      <c r="C617" s="109">
        <v>7.22E-2</v>
      </c>
      <c r="D617" s="109">
        <v>8.0100000000000005E-2</v>
      </c>
      <c r="E617" s="109">
        <v>9.2799999999999994E-2</v>
      </c>
      <c r="F617" s="109">
        <v>8.1699999999999995E-2</v>
      </c>
      <c r="G617" s="208"/>
      <c r="H617" s="109"/>
      <c r="I617" s="109"/>
      <c r="J617" s="109"/>
      <c r="K617" s="109">
        <v>8.0700000000000008E-2</v>
      </c>
      <c r="L617" s="109"/>
      <c r="M617" s="109"/>
      <c r="N617" s="109"/>
      <c r="O617" s="210">
        <f t="shared" si="18"/>
        <v>39722</v>
      </c>
      <c r="Q617" s="206">
        <f t="shared" si="19"/>
        <v>6.0000000000000331E-4</v>
      </c>
    </row>
    <row r="618" spans="1:17">
      <c r="A618" s="106">
        <v>39755</v>
      </c>
      <c r="B618" t="s">
        <v>153</v>
      </c>
      <c r="C618" s="109">
        <v>7.1800000000000003E-2</v>
      </c>
      <c r="D618" s="109">
        <v>7.9399999999999998E-2</v>
      </c>
      <c r="E618" s="109">
        <v>9.2299999999999993E-2</v>
      </c>
      <c r="F618" s="109">
        <v>8.1199999999999994E-2</v>
      </c>
      <c r="G618" s="208"/>
      <c r="H618" s="109"/>
      <c r="I618" s="109"/>
      <c r="J618" s="109"/>
      <c r="K618" s="109">
        <v>7.9699999999999993E-2</v>
      </c>
      <c r="L618" s="109"/>
      <c r="M618" s="109"/>
      <c r="N618" s="109"/>
      <c r="O618" s="210">
        <f t="shared" si="18"/>
        <v>39753</v>
      </c>
      <c r="Q618" s="206">
        <f t="shared" si="19"/>
        <v>2.9999999999999472E-4</v>
      </c>
    </row>
    <row r="619" spans="1:17">
      <c r="A619" s="106">
        <v>39756</v>
      </c>
      <c r="B619" t="s">
        <v>153</v>
      </c>
      <c r="C619" s="109">
        <v>7.0900000000000005E-2</v>
      </c>
      <c r="D619" s="109">
        <v>7.85E-2</v>
      </c>
      <c r="E619" s="109">
        <v>9.1200000000000003E-2</v>
      </c>
      <c r="F619" s="109">
        <v>8.0199999999999994E-2</v>
      </c>
      <c r="G619" s="208"/>
      <c r="H619" s="109"/>
      <c r="I619" s="109"/>
      <c r="J619" s="109"/>
      <c r="K619" s="109">
        <v>7.8899999999999998E-2</v>
      </c>
      <c r="L619" s="109"/>
      <c r="M619" s="109"/>
      <c r="N619" s="109"/>
      <c r="O619" s="210">
        <f t="shared" si="18"/>
        <v>39753</v>
      </c>
      <c r="Q619" s="206">
        <f t="shared" si="19"/>
        <v>3.9999999999999758E-4</v>
      </c>
    </row>
    <row r="620" spans="1:17">
      <c r="A620" s="106">
        <v>39757</v>
      </c>
      <c r="B620" t="s">
        <v>153</v>
      </c>
      <c r="C620" s="109">
        <v>7.0400000000000004E-2</v>
      </c>
      <c r="D620" s="109">
        <v>7.7799999999999994E-2</v>
      </c>
      <c r="E620" s="109">
        <v>9.0300000000000005E-2</v>
      </c>
      <c r="F620" s="109">
        <v>7.9500000000000001E-2</v>
      </c>
      <c r="G620" s="208"/>
      <c r="H620" s="109"/>
      <c r="I620" s="109"/>
      <c r="J620" s="109"/>
      <c r="K620" s="109">
        <v>7.8100000000000003E-2</v>
      </c>
      <c r="L620" s="109"/>
      <c r="M620" s="109"/>
      <c r="N620" s="109"/>
      <c r="O620" s="210">
        <f t="shared" si="18"/>
        <v>39753</v>
      </c>
      <c r="Q620" s="206">
        <f t="shared" si="19"/>
        <v>3.0000000000000859E-4</v>
      </c>
    </row>
    <row r="621" spans="1:17">
      <c r="A621" s="106">
        <v>39758</v>
      </c>
      <c r="B621" t="s">
        <v>153</v>
      </c>
      <c r="C621" s="109">
        <v>7.0099999999999996E-2</v>
      </c>
      <c r="D621" s="109">
        <v>7.7499999999999999E-2</v>
      </c>
      <c r="E621" s="109">
        <v>0.09</v>
      </c>
      <c r="F621" s="109">
        <v>7.9200000000000007E-2</v>
      </c>
      <c r="G621" s="208"/>
      <c r="H621" s="109"/>
      <c r="I621" s="109"/>
      <c r="J621" s="109"/>
      <c r="K621" s="109">
        <v>7.8100000000000003E-2</v>
      </c>
      <c r="L621" s="109"/>
      <c r="M621" s="109"/>
      <c r="N621" s="109"/>
      <c r="O621" s="210">
        <f t="shared" si="18"/>
        <v>39753</v>
      </c>
      <c r="Q621" s="206">
        <f t="shared" si="19"/>
        <v>6.0000000000000331E-4</v>
      </c>
    </row>
    <row r="622" spans="1:17">
      <c r="A622" s="106">
        <v>39759</v>
      </c>
      <c r="B622" t="s">
        <v>153</v>
      </c>
      <c r="C622" s="109">
        <v>7.0699999999999999E-2</v>
      </c>
      <c r="D622" s="109">
        <v>7.7799999999999994E-2</v>
      </c>
      <c r="E622" s="109">
        <v>9.0499999999999997E-2</v>
      </c>
      <c r="F622" s="109">
        <v>7.9699999999999993E-2</v>
      </c>
      <c r="G622" s="208"/>
      <c r="H622" s="109"/>
      <c r="I622" s="109"/>
      <c r="J622" s="109"/>
      <c r="K622" s="109">
        <v>7.85E-2</v>
      </c>
      <c r="L622" s="109"/>
      <c r="M622" s="109"/>
      <c r="N622" s="109"/>
      <c r="O622" s="210">
        <f t="shared" si="18"/>
        <v>39753</v>
      </c>
      <c r="Q622" s="206">
        <f t="shared" si="19"/>
        <v>7.0000000000000617E-4</v>
      </c>
    </row>
    <row r="623" spans="1:17">
      <c r="A623" s="106">
        <v>39762</v>
      </c>
      <c r="B623" t="s">
        <v>153</v>
      </c>
      <c r="C623" s="109">
        <v>7.0199999999999999E-2</v>
      </c>
      <c r="D623" s="109">
        <v>7.7299999999999994E-2</v>
      </c>
      <c r="E623" s="109">
        <v>8.9800000000000005E-2</v>
      </c>
      <c r="F623" s="109">
        <v>7.9100000000000004E-2</v>
      </c>
      <c r="G623" s="208"/>
      <c r="H623" s="109"/>
      <c r="I623" s="109"/>
      <c r="J623" s="109"/>
      <c r="K623" s="109">
        <v>7.8E-2</v>
      </c>
      <c r="L623" s="109"/>
      <c r="M623" s="109"/>
      <c r="N623" s="109"/>
      <c r="O623" s="210">
        <f t="shared" si="18"/>
        <v>39753</v>
      </c>
      <c r="Q623" s="206">
        <f t="shared" si="19"/>
        <v>7.0000000000000617E-4</v>
      </c>
    </row>
    <row r="624" spans="1:17">
      <c r="A624" s="106">
        <v>39764</v>
      </c>
      <c r="B624" t="s">
        <v>153</v>
      </c>
      <c r="C624" s="109">
        <v>6.9800000000000001E-2</v>
      </c>
      <c r="D624" s="109">
        <v>7.6799999999999993E-2</v>
      </c>
      <c r="E624" s="109">
        <v>8.9200000000000002E-2</v>
      </c>
      <c r="F624" s="109">
        <v>7.8600000000000003E-2</v>
      </c>
      <c r="G624" s="208"/>
      <c r="H624" s="109"/>
      <c r="I624" s="109"/>
      <c r="J624" s="109"/>
      <c r="K624" s="109">
        <v>7.7399999999999997E-2</v>
      </c>
      <c r="L624" s="109"/>
      <c r="M624" s="109"/>
      <c r="N624" s="109"/>
      <c r="O624" s="210">
        <f t="shared" si="18"/>
        <v>39753</v>
      </c>
      <c r="Q624" s="206">
        <f t="shared" si="19"/>
        <v>6.0000000000000331E-4</v>
      </c>
    </row>
    <row r="625" spans="1:17">
      <c r="A625" s="106">
        <v>39765</v>
      </c>
      <c r="B625" t="s">
        <v>153</v>
      </c>
      <c r="C625" s="109">
        <v>7.1499999999999994E-2</v>
      </c>
      <c r="D625" s="109">
        <v>7.8399999999999997E-2</v>
      </c>
      <c r="E625" s="109">
        <v>9.1600000000000001E-2</v>
      </c>
      <c r="F625" s="109">
        <v>8.0500000000000002E-2</v>
      </c>
      <c r="G625" s="208"/>
      <c r="H625" s="109"/>
      <c r="I625" s="109"/>
      <c r="J625" s="109"/>
      <c r="K625" s="109">
        <v>7.9100000000000004E-2</v>
      </c>
      <c r="L625" s="109"/>
      <c r="M625" s="109"/>
      <c r="N625" s="109"/>
      <c r="O625" s="210">
        <f t="shared" si="18"/>
        <v>39753</v>
      </c>
      <c r="Q625" s="206">
        <f t="shared" si="19"/>
        <v>7.0000000000000617E-4</v>
      </c>
    </row>
    <row r="626" spans="1:17">
      <c r="A626" s="106">
        <v>39766</v>
      </c>
      <c r="B626" t="s">
        <v>153</v>
      </c>
      <c r="C626" s="109">
        <v>7.0300000000000001E-2</v>
      </c>
      <c r="D626" s="109">
        <v>7.7100000000000002E-2</v>
      </c>
      <c r="E626" s="109">
        <v>9.0999999999999998E-2</v>
      </c>
      <c r="F626" s="109">
        <v>7.9500000000000001E-2</v>
      </c>
      <c r="G626" s="208"/>
      <c r="H626" s="109"/>
      <c r="I626" s="109"/>
      <c r="J626" s="109"/>
      <c r="K626" s="109">
        <v>7.7800000000000008E-2</v>
      </c>
      <c r="L626" s="109"/>
      <c r="M626" s="109"/>
      <c r="N626" s="109"/>
      <c r="O626" s="210">
        <f t="shared" si="18"/>
        <v>39753</v>
      </c>
      <c r="Q626" s="206">
        <f t="shared" si="19"/>
        <v>7.0000000000000617E-4</v>
      </c>
    </row>
    <row r="627" spans="1:17">
      <c r="A627" s="106">
        <v>39769</v>
      </c>
      <c r="B627" t="s">
        <v>153</v>
      </c>
      <c r="C627" s="109">
        <v>7.0099999999999996E-2</v>
      </c>
      <c r="D627" s="109">
        <v>7.6999999999999999E-2</v>
      </c>
      <c r="E627" s="109">
        <v>9.0800000000000006E-2</v>
      </c>
      <c r="F627" s="109">
        <v>7.9299999999999995E-2</v>
      </c>
      <c r="G627" s="208"/>
      <c r="H627" s="109"/>
      <c r="I627" s="109"/>
      <c r="J627" s="109"/>
      <c r="K627" s="109">
        <v>7.7699999999999991E-2</v>
      </c>
      <c r="L627" s="109"/>
      <c r="M627" s="109"/>
      <c r="N627" s="109"/>
      <c r="O627" s="210">
        <f t="shared" si="18"/>
        <v>39753</v>
      </c>
      <c r="Q627" s="206">
        <f t="shared" si="19"/>
        <v>6.999999999999923E-4</v>
      </c>
    </row>
    <row r="628" spans="1:17">
      <c r="A628" s="106">
        <v>39770</v>
      </c>
      <c r="B628" t="s">
        <v>153</v>
      </c>
      <c r="C628" s="109">
        <v>6.8099999999999994E-2</v>
      </c>
      <c r="D628" s="109">
        <v>7.6499999999999999E-2</v>
      </c>
      <c r="E628" s="109">
        <v>9.06E-2</v>
      </c>
      <c r="F628" s="109">
        <v>7.8399999999999997E-2</v>
      </c>
      <c r="G628" s="208"/>
      <c r="H628" s="109"/>
      <c r="I628" s="109"/>
      <c r="J628" s="109"/>
      <c r="K628" s="109">
        <v>7.7399999999999997E-2</v>
      </c>
      <c r="L628" s="109"/>
      <c r="M628" s="109"/>
      <c r="N628" s="109"/>
      <c r="O628" s="210">
        <f t="shared" si="18"/>
        <v>39753</v>
      </c>
      <c r="Q628" s="206">
        <f t="shared" si="19"/>
        <v>8.9999999999999802E-4</v>
      </c>
    </row>
    <row r="629" spans="1:17">
      <c r="A629" s="106">
        <v>39771</v>
      </c>
      <c r="B629" t="s">
        <v>153</v>
      </c>
      <c r="C629" s="109">
        <v>6.6400000000000001E-2</v>
      </c>
      <c r="D629" s="109">
        <v>7.4800000000000005E-2</v>
      </c>
      <c r="E629" s="109">
        <v>8.8900000000000007E-2</v>
      </c>
      <c r="F629" s="109">
        <v>7.6700000000000004E-2</v>
      </c>
      <c r="G629" s="208"/>
      <c r="H629" s="109"/>
      <c r="I629" s="109"/>
      <c r="J629" s="109"/>
      <c r="K629" s="109">
        <v>7.5899999999999995E-2</v>
      </c>
      <c r="L629" s="109"/>
      <c r="M629" s="109"/>
      <c r="N629" s="109"/>
      <c r="O629" s="210">
        <f t="shared" si="18"/>
        <v>39753</v>
      </c>
      <c r="Q629" s="206">
        <f t="shared" si="19"/>
        <v>1.0999999999999899E-3</v>
      </c>
    </row>
    <row r="630" spans="1:17">
      <c r="A630" s="106">
        <v>39772</v>
      </c>
      <c r="B630" t="s">
        <v>153</v>
      </c>
      <c r="C630" s="109">
        <v>6.5100000000000005E-2</v>
      </c>
      <c r="D630" s="109">
        <v>7.3400000000000007E-2</v>
      </c>
      <c r="E630" s="109">
        <v>8.8300000000000003E-2</v>
      </c>
      <c r="F630" s="109">
        <v>7.5600000000000001E-2</v>
      </c>
      <c r="G630" s="208"/>
      <c r="H630" s="109"/>
      <c r="I630" s="109"/>
      <c r="J630" s="109"/>
      <c r="K630" s="109">
        <v>7.4299999999999991E-2</v>
      </c>
      <c r="L630" s="109"/>
      <c r="M630" s="109"/>
      <c r="N630" s="109"/>
      <c r="O630" s="210">
        <f t="shared" si="18"/>
        <v>39753</v>
      </c>
      <c r="Q630" s="206">
        <f t="shared" si="19"/>
        <v>8.9999999999998415E-4</v>
      </c>
    </row>
    <row r="631" spans="1:17">
      <c r="A631" s="106">
        <v>39773</v>
      </c>
      <c r="B631" t="s">
        <v>153</v>
      </c>
      <c r="C631" s="109">
        <v>6.5199999999999994E-2</v>
      </c>
      <c r="D631" s="109">
        <v>7.3599999999999999E-2</v>
      </c>
      <c r="E631" s="109">
        <v>8.8800000000000004E-2</v>
      </c>
      <c r="F631" s="109">
        <v>7.5899999999999995E-2</v>
      </c>
      <c r="G631" s="208"/>
      <c r="H631" s="109"/>
      <c r="I631" s="109"/>
      <c r="J631" s="109"/>
      <c r="K631" s="109">
        <v>7.4700000000000003E-2</v>
      </c>
      <c r="L631" s="109"/>
      <c r="M631" s="109"/>
      <c r="N631" s="109"/>
      <c r="O631" s="210">
        <f t="shared" si="18"/>
        <v>39753</v>
      </c>
      <c r="Q631" s="206">
        <f t="shared" si="19"/>
        <v>1.1000000000000038E-3</v>
      </c>
    </row>
    <row r="632" spans="1:17">
      <c r="A632" s="106">
        <v>39776</v>
      </c>
      <c r="B632" t="s">
        <v>153</v>
      </c>
      <c r="C632" s="109">
        <v>6.6199999999999995E-2</v>
      </c>
      <c r="D632" s="109">
        <v>7.4700000000000003E-2</v>
      </c>
      <c r="E632" s="109">
        <v>8.9599999999999999E-2</v>
      </c>
      <c r="F632" s="109">
        <v>7.6799999999999993E-2</v>
      </c>
      <c r="G632" s="208"/>
      <c r="H632" s="109"/>
      <c r="I632" s="109"/>
      <c r="J632" s="109"/>
      <c r="K632" s="109">
        <v>7.5800000000000006E-2</v>
      </c>
      <c r="L632" s="109"/>
      <c r="M632" s="109"/>
      <c r="N632" s="109"/>
      <c r="O632" s="210">
        <f t="shared" si="18"/>
        <v>39753</v>
      </c>
      <c r="Q632" s="206">
        <f t="shared" si="19"/>
        <v>1.1000000000000038E-3</v>
      </c>
    </row>
    <row r="633" spans="1:17">
      <c r="A633" s="106">
        <v>39777</v>
      </c>
      <c r="B633" t="s">
        <v>153</v>
      </c>
      <c r="C633" s="109">
        <v>6.4899999999999999E-2</v>
      </c>
      <c r="D633" s="109">
        <v>7.3300000000000004E-2</v>
      </c>
      <c r="E633" s="109">
        <v>8.8599999999999998E-2</v>
      </c>
      <c r="F633" s="109">
        <v>7.5600000000000001E-2</v>
      </c>
      <c r="G633" s="208"/>
      <c r="H633" s="109"/>
      <c r="I633" s="109"/>
      <c r="J633" s="109"/>
      <c r="K633" s="109">
        <v>7.4400000000000008E-2</v>
      </c>
      <c r="L633" s="109"/>
      <c r="M633" s="109"/>
      <c r="N633" s="109"/>
      <c r="O633" s="210">
        <f t="shared" si="18"/>
        <v>39753</v>
      </c>
      <c r="Q633" s="206">
        <f t="shared" si="19"/>
        <v>1.1000000000000038E-3</v>
      </c>
    </row>
    <row r="634" spans="1:17">
      <c r="A634" s="106">
        <v>39780</v>
      </c>
      <c r="B634" t="s">
        <v>153</v>
      </c>
      <c r="C634" s="109">
        <v>6.3500000000000001E-2</v>
      </c>
      <c r="D634" s="109">
        <v>7.1800000000000003E-2</v>
      </c>
      <c r="E634" s="109">
        <v>8.72E-2</v>
      </c>
      <c r="F634" s="109">
        <v>7.4200000000000002E-2</v>
      </c>
      <c r="G634" s="208"/>
      <c r="H634" s="109"/>
      <c r="I634" s="109"/>
      <c r="J634" s="109"/>
      <c r="K634" s="109">
        <v>7.3099999999999998E-2</v>
      </c>
      <c r="L634" s="109"/>
      <c r="M634" s="109"/>
      <c r="N634" s="109"/>
      <c r="O634" s="210">
        <f t="shared" si="18"/>
        <v>39753</v>
      </c>
      <c r="Q634" s="206">
        <f t="shared" si="19"/>
        <v>1.2999999999999956E-3</v>
      </c>
    </row>
    <row r="635" spans="1:17">
      <c r="A635" s="106">
        <v>39783</v>
      </c>
      <c r="B635" t="s">
        <v>153</v>
      </c>
      <c r="C635" s="109">
        <v>6.0999999999999999E-2</v>
      </c>
      <c r="D635" s="109">
        <v>6.93E-2</v>
      </c>
      <c r="E635" s="109">
        <v>8.4699999999999998E-2</v>
      </c>
      <c r="F635" s="109">
        <v>7.17E-2</v>
      </c>
      <c r="G635" s="208"/>
      <c r="H635" s="109"/>
      <c r="I635" s="109"/>
      <c r="J635" s="109"/>
      <c r="K635" s="109">
        <v>7.0599999999999996E-2</v>
      </c>
      <c r="L635" s="109"/>
      <c r="M635" s="109"/>
      <c r="N635" s="109"/>
      <c r="O635" s="210">
        <f t="shared" si="18"/>
        <v>39783</v>
      </c>
      <c r="Q635" s="206">
        <f t="shared" si="19"/>
        <v>1.2999999999999956E-3</v>
      </c>
    </row>
    <row r="636" spans="1:17">
      <c r="A636" s="106">
        <v>39784</v>
      </c>
      <c r="B636" t="s">
        <v>153</v>
      </c>
      <c r="C636" s="109">
        <v>6.1199999999999997E-2</v>
      </c>
      <c r="D636" s="109">
        <v>6.9099999999999995E-2</v>
      </c>
      <c r="E636" s="109">
        <v>8.4599999999999995E-2</v>
      </c>
      <c r="F636" s="109">
        <v>7.1599999999999997E-2</v>
      </c>
      <c r="G636" s="208"/>
      <c r="H636" s="109"/>
      <c r="I636" s="109"/>
      <c r="J636" s="109"/>
      <c r="K636" s="109">
        <v>7.0400000000000004E-2</v>
      </c>
      <c r="L636" s="109"/>
      <c r="M636" s="109"/>
      <c r="N636" s="109"/>
      <c r="O636" s="210">
        <f t="shared" si="18"/>
        <v>39783</v>
      </c>
      <c r="Q636" s="206">
        <f t="shared" si="19"/>
        <v>1.3000000000000095E-3</v>
      </c>
    </row>
    <row r="637" spans="1:17">
      <c r="A637" s="106">
        <v>39785</v>
      </c>
      <c r="B637" t="s">
        <v>153</v>
      </c>
      <c r="C637" s="109">
        <v>6.0900000000000003E-2</v>
      </c>
      <c r="D637" s="109">
        <v>6.88E-2</v>
      </c>
      <c r="E637" s="109">
        <v>8.43E-2</v>
      </c>
      <c r="F637" s="109">
        <v>7.1300000000000002E-2</v>
      </c>
      <c r="G637" s="208"/>
      <c r="H637" s="109"/>
      <c r="I637" s="109"/>
      <c r="J637" s="109"/>
      <c r="K637" s="109">
        <v>7.0400000000000004E-2</v>
      </c>
      <c r="L637" s="109"/>
      <c r="M637" s="109"/>
      <c r="N637" s="109"/>
      <c r="O637" s="210">
        <f t="shared" si="18"/>
        <v>39783</v>
      </c>
      <c r="Q637" s="206">
        <f t="shared" si="19"/>
        <v>1.6000000000000042E-3</v>
      </c>
    </row>
    <row r="638" spans="1:17">
      <c r="A638" s="106">
        <v>39786</v>
      </c>
      <c r="B638" t="s">
        <v>153</v>
      </c>
      <c r="C638" s="109">
        <v>6.08E-2</v>
      </c>
      <c r="D638" s="109">
        <v>6.7799999999999999E-2</v>
      </c>
      <c r="E638" s="109">
        <v>8.3500000000000005E-2</v>
      </c>
      <c r="F638" s="109">
        <v>7.0699999999999999E-2</v>
      </c>
      <c r="G638" s="208"/>
      <c r="H638" s="109"/>
      <c r="I638" s="109"/>
      <c r="J638" s="109"/>
      <c r="K638" s="109">
        <v>6.9699999999999998E-2</v>
      </c>
      <c r="L638" s="109"/>
      <c r="M638" s="109"/>
      <c r="N638" s="109"/>
      <c r="O638" s="210">
        <f t="shared" si="18"/>
        <v>39783</v>
      </c>
      <c r="Q638" s="206">
        <f t="shared" si="19"/>
        <v>1.8999999999999989E-3</v>
      </c>
    </row>
    <row r="639" spans="1:17">
      <c r="A639" s="106">
        <v>39787</v>
      </c>
      <c r="B639" t="s">
        <v>153</v>
      </c>
      <c r="C639" s="109">
        <v>6.1600000000000002E-2</v>
      </c>
      <c r="D639" s="109">
        <v>6.8099999999999994E-2</v>
      </c>
      <c r="E639" s="109">
        <v>8.3799999999999999E-2</v>
      </c>
      <c r="F639" s="109">
        <v>7.1199999999999999E-2</v>
      </c>
      <c r="G639" s="208"/>
      <c r="H639" s="109"/>
      <c r="I639" s="109"/>
      <c r="J639" s="109"/>
      <c r="K639" s="109">
        <v>7.0000000000000007E-2</v>
      </c>
      <c r="L639" s="109"/>
      <c r="M639" s="109"/>
      <c r="N639" s="109"/>
      <c r="O639" s="210">
        <f t="shared" si="18"/>
        <v>39783</v>
      </c>
      <c r="Q639" s="206">
        <f t="shared" si="19"/>
        <v>1.9000000000000128E-3</v>
      </c>
    </row>
    <row r="640" spans="1:17">
      <c r="A640" s="106">
        <v>39790</v>
      </c>
      <c r="B640" t="s">
        <v>153</v>
      </c>
      <c r="C640" s="109">
        <v>6.2E-2</v>
      </c>
      <c r="D640" s="109">
        <v>6.8400000000000002E-2</v>
      </c>
      <c r="E640" s="109">
        <v>8.4199999999999997E-2</v>
      </c>
      <c r="F640" s="109">
        <v>7.1499999999999994E-2</v>
      </c>
      <c r="G640" s="208"/>
      <c r="H640" s="109"/>
      <c r="I640" s="109"/>
      <c r="J640" s="109"/>
      <c r="K640" s="109">
        <v>7.0300000000000001E-2</v>
      </c>
      <c r="L640" s="109"/>
      <c r="M640" s="109"/>
      <c r="N640" s="109"/>
      <c r="O640" s="210">
        <f t="shared" si="18"/>
        <v>39783</v>
      </c>
      <c r="Q640" s="206">
        <f t="shared" si="19"/>
        <v>1.8999999999999989E-3</v>
      </c>
    </row>
    <row r="641" spans="1:17">
      <c r="A641" s="106">
        <v>39791</v>
      </c>
      <c r="B641" t="s">
        <v>153</v>
      </c>
      <c r="C641" s="109">
        <v>6.1800000000000001E-2</v>
      </c>
      <c r="D641" s="109">
        <v>6.7799999999999999E-2</v>
      </c>
      <c r="E641" s="109">
        <v>8.3699999999999997E-2</v>
      </c>
      <c r="F641" s="109">
        <v>7.1099999999999997E-2</v>
      </c>
      <c r="G641" s="208"/>
      <c r="H641" s="109"/>
      <c r="I641" s="109"/>
      <c r="J641" s="109"/>
      <c r="K641" s="109">
        <v>6.9699999999999998E-2</v>
      </c>
      <c r="L641" s="109"/>
      <c r="M641" s="109"/>
      <c r="N641" s="109"/>
      <c r="O641" s="210">
        <f t="shared" si="18"/>
        <v>39783</v>
      </c>
      <c r="Q641" s="206">
        <f t="shared" si="19"/>
        <v>1.8999999999999989E-3</v>
      </c>
    </row>
    <row r="642" spans="1:17">
      <c r="A642" s="106">
        <v>39792</v>
      </c>
      <c r="B642" t="s">
        <v>153</v>
      </c>
      <c r="C642" s="109">
        <v>6.2E-2</v>
      </c>
      <c r="D642" s="109">
        <v>6.8099999999999994E-2</v>
      </c>
      <c r="E642" s="109">
        <v>8.3900000000000002E-2</v>
      </c>
      <c r="F642" s="109">
        <v>7.1300000000000002E-2</v>
      </c>
      <c r="G642" s="208"/>
      <c r="H642" s="109"/>
      <c r="I642" s="109"/>
      <c r="J642" s="109"/>
      <c r="K642" s="109">
        <v>7.0000000000000007E-2</v>
      </c>
      <c r="L642" s="109"/>
      <c r="M642" s="109"/>
      <c r="N642" s="109"/>
      <c r="O642" s="210">
        <f t="shared" si="18"/>
        <v>39783</v>
      </c>
      <c r="Q642" s="206">
        <f t="shared" si="19"/>
        <v>1.9000000000000128E-3</v>
      </c>
    </row>
    <row r="643" spans="1:17">
      <c r="A643" s="106">
        <v>39793</v>
      </c>
      <c r="B643" t="s">
        <v>153</v>
      </c>
      <c r="C643" s="109">
        <v>6.2199999999999998E-2</v>
      </c>
      <c r="D643" s="109">
        <v>6.7900000000000002E-2</v>
      </c>
      <c r="E643" s="109">
        <v>8.4000000000000005E-2</v>
      </c>
      <c r="F643" s="109">
        <v>7.1400000000000005E-2</v>
      </c>
      <c r="G643" s="208"/>
      <c r="H643" s="109"/>
      <c r="I643" s="109"/>
      <c r="J643" s="109"/>
      <c r="K643" s="109">
        <v>6.9699999999999998E-2</v>
      </c>
      <c r="L643" s="109"/>
      <c r="M643" s="109"/>
      <c r="N643" s="109"/>
      <c r="O643" s="210">
        <f t="shared" si="18"/>
        <v>39783</v>
      </c>
      <c r="Q643" s="206">
        <f t="shared" si="19"/>
        <v>1.799999999999996E-3</v>
      </c>
    </row>
    <row r="644" spans="1:17">
      <c r="A644" s="106">
        <v>39794</v>
      </c>
      <c r="B644" t="s">
        <v>153</v>
      </c>
      <c r="C644" s="109">
        <v>6.2E-2</v>
      </c>
      <c r="D644" s="109">
        <v>6.7599999999999993E-2</v>
      </c>
      <c r="E644" s="109">
        <v>8.3799999999999999E-2</v>
      </c>
      <c r="F644" s="109">
        <v>7.1099999999999997E-2</v>
      </c>
      <c r="G644" s="208"/>
      <c r="H644" s="109"/>
      <c r="I644" s="109"/>
      <c r="J644" s="109"/>
      <c r="K644" s="109">
        <v>6.9399999999999989E-2</v>
      </c>
      <c r="L644" s="109"/>
      <c r="M644" s="109"/>
      <c r="N644" s="109"/>
      <c r="O644" s="210">
        <f t="shared" si="18"/>
        <v>39783</v>
      </c>
      <c r="Q644" s="206">
        <f t="shared" si="19"/>
        <v>1.799999999999996E-3</v>
      </c>
    </row>
    <row r="645" spans="1:17">
      <c r="A645" s="106">
        <v>39797</v>
      </c>
      <c r="B645" t="s">
        <v>153</v>
      </c>
      <c r="C645" s="109">
        <v>6.1400000000000003E-2</v>
      </c>
      <c r="D645" s="109">
        <v>6.6900000000000001E-2</v>
      </c>
      <c r="E645" s="109">
        <v>8.3199999999999996E-2</v>
      </c>
      <c r="F645" s="109">
        <v>7.0499999999999993E-2</v>
      </c>
      <c r="G645" s="208"/>
      <c r="H645" s="109"/>
      <c r="I645" s="109"/>
      <c r="J645" s="109"/>
      <c r="K645" s="109">
        <v>6.8600000000000008E-2</v>
      </c>
      <c r="L645" s="109"/>
      <c r="M645" s="109"/>
      <c r="N645" s="109"/>
      <c r="O645" s="210">
        <f t="shared" ref="O645:O708" si="20">DATE(YEAR(A645),MONTH(A645),1)</f>
        <v>39783</v>
      </c>
      <c r="Q645" s="206">
        <f t="shared" ref="Q645:Q708" si="21">K645-D645</f>
        <v>1.7000000000000071E-3</v>
      </c>
    </row>
    <row r="646" spans="1:17">
      <c r="A646" s="106">
        <v>39798</v>
      </c>
      <c r="B646" t="s">
        <v>153</v>
      </c>
      <c r="C646" s="109">
        <v>0.06</v>
      </c>
      <c r="D646" s="109">
        <v>6.54E-2</v>
      </c>
      <c r="E646" s="109">
        <v>8.1699999999999995E-2</v>
      </c>
      <c r="F646" s="109">
        <v>6.9000000000000006E-2</v>
      </c>
      <c r="G646" s="208"/>
      <c r="H646" s="109"/>
      <c r="I646" s="109"/>
      <c r="J646" s="109"/>
      <c r="K646" s="109">
        <v>6.7000000000000004E-2</v>
      </c>
      <c r="L646" s="109"/>
      <c r="M646" s="109"/>
      <c r="N646" s="109"/>
      <c r="O646" s="210">
        <f t="shared" si="20"/>
        <v>39783</v>
      </c>
      <c r="Q646" s="206">
        <f t="shared" si="21"/>
        <v>1.6000000000000042E-3</v>
      </c>
    </row>
    <row r="647" spans="1:17">
      <c r="A647" s="106">
        <v>39799</v>
      </c>
      <c r="B647" t="s">
        <v>153</v>
      </c>
      <c r="C647" s="109">
        <v>5.79E-2</v>
      </c>
      <c r="D647" s="109">
        <v>6.3200000000000006E-2</v>
      </c>
      <c r="E647" s="109">
        <v>7.9500000000000001E-2</v>
      </c>
      <c r="F647" s="109">
        <v>6.6900000000000001E-2</v>
      </c>
      <c r="G647" s="208"/>
      <c r="H647" s="109"/>
      <c r="I647" s="109"/>
      <c r="J647" s="109"/>
      <c r="K647" s="109">
        <v>6.480000000000001E-2</v>
      </c>
      <c r="L647" s="109"/>
      <c r="M647" s="109"/>
      <c r="N647" s="109"/>
      <c r="O647" s="210">
        <f t="shared" si="20"/>
        <v>39783</v>
      </c>
      <c r="Q647" s="206">
        <f t="shared" si="21"/>
        <v>1.6000000000000042E-3</v>
      </c>
    </row>
    <row r="648" spans="1:17">
      <c r="A648" s="106">
        <v>39800</v>
      </c>
      <c r="B648" t="s">
        <v>153</v>
      </c>
      <c r="C648" s="109">
        <v>5.6599999999999998E-2</v>
      </c>
      <c r="D648" s="109">
        <v>6.1899999999999997E-2</v>
      </c>
      <c r="E648" s="109">
        <v>7.8100000000000003E-2</v>
      </c>
      <c r="F648" s="109">
        <v>6.5500000000000003E-2</v>
      </c>
      <c r="G648" s="208"/>
      <c r="H648" s="109"/>
      <c r="I648" s="109"/>
      <c r="J648" s="109"/>
      <c r="K648" s="109">
        <v>6.3500000000000001E-2</v>
      </c>
      <c r="L648" s="109"/>
      <c r="M648" s="109"/>
      <c r="N648" s="109"/>
      <c r="O648" s="210">
        <f t="shared" si="20"/>
        <v>39783</v>
      </c>
      <c r="Q648" s="206">
        <f t="shared" si="21"/>
        <v>1.6000000000000042E-3</v>
      </c>
    </row>
    <row r="649" spans="1:17">
      <c r="A649" s="106">
        <v>39801</v>
      </c>
      <c r="B649" t="s">
        <v>153</v>
      </c>
      <c r="C649" s="109">
        <v>5.6800000000000003E-2</v>
      </c>
      <c r="D649" s="109">
        <v>6.1600000000000002E-2</v>
      </c>
      <c r="E649" s="109">
        <v>7.7899999999999997E-2</v>
      </c>
      <c r="F649" s="109">
        <v>6.54E-2</v>
      </c>
      <c r="G649" s="208"/>
      <c r="H649" s="109"/>
      <c r="I649" s="109"/>
      <c r="J649" s="109"/>
      <c r="K649" s="109">
        <v>6.3200000000000006E-2</v>
      </c>
      <c r="L649" s="109"/>
      <c r="M649" s="109"/>
      <c r="N649" s="109"/>
      <c r="O649" s="210">
        <f t="shared" si="20"/>
        <v>39783</v>
      </c>
      <c r="Q649" s="206">
        <f t="shared" si="21"/>
        <v>1.6000000000000042E-3</v>
      </c>
    </row>
    <row r="650" spans="1:17">
      <c r="A650" s="106">
        <v>39805</v>
      </c>
      <c r="B650" t="s">
        <v>153</v>
      </c>
      <c r="C650" s="109">
        <v>5.74E-2</v>
      </c>
      <c r="D650" s="109">
        <v>6.2300000000000001E-2</v>
      </c>
      <c r="E650" s="109">
        <v>7.8399999999999997E-2</v>
      </c>
      <c r="F650" s="109">
        <v>6.6000000000000003E-2</v>
      </c>
      <c r="G650" s="208"/>
      <c r="H650" s="109"/>
      <c r="I650" s="109"/>
      <c r="J650" s="109"/>
      <c r="K650" s="109">
        <v>6.3799999999999996E-2</v>
      </c>
      <c r="L650" s="109"/>
      <c r="M650" s="109"/>
      <c r="N650" s="109"/>
      <c r="O650" s="210">
        <f t="shared" si="20"/>
        <v>39783</v>
      </c>
      <c r="Q650" s="206">
        <f t="shared" si="21"/>
        <v>1.4999999999999944E-3</v>
      </c>
    </row>
    <row r="651" spans="1:17">
      <c r="A651" s="106">
        <v>39812</v>
      </c>
      <c r="B651" t="s">
        <v>153</v>
      </c>
      <c r="C651" s="109">
        <v>5.5399999999999998E-2</v>
      </c>
      <c r="D651" s="109">
        <v>6.13E-2</v>
      </c>
      <c r="E651" s="109">
        <v>7.6600000000000001E-2</v>
      </c>
      <c r="F651" s="109">
        <v>6.4399999999999999E-2</v>
      </c>
      <c r="G651" s="208"/>
      <c r="H651" s="109"/>
      <c r="I651" s="109"/>
      <c r="J651" s="109"/>
      <c r="K651" s="109">
        <v>6.2300000000000001E-2</v>
      </c>
      <c r="L651" s="109"/>
      <c r="M651" s="109"/>
      <c r="N651" s="109"/>
      <c r="O651" s="210">
        <f t="shared" si="20"/>
        <v>39783</v>
      </c>
      <c r="Q651" s="206">
        <f t="shared" si="21"/>
        <v>1.0000000000000009E-3</v>
      </c>
    </row>
    <row r="652" spans="1:17">
      <c r="A652" s="106">
        <v>39815</v>
      </c>
      <c r="B652" t="s">
        <v>153</v>
      </c>
      <c r="C652" s="109">
        <v>5.7799999999999997E-2</v>
      </c>
      <c r="D652" s="109">
        <v>6.3E-2</v>
      </c>
      <c r="E652" s="109">
        <v>7.8700000000000006E-2</v>
      </c>
      <c r="F652" s="109">
        <v>6.6500000000000004E-2</v>
      </c>
      <c r="G652" s="208"/>
      <c r="H652" s="109"/>
      <c r="I652" s="109"/>
      <c r="J652" s="109"/>
      <c r="K652" s="109">
        <v>6.4000000000000001E-2</v>
      </c>
      <c r="L652" s="109"/>
      <c r="M652" s="109"/>
      <c r="N652" s="109"/>
      <c r="O652" s="210">
        <f t="shared" si="20"/>
        <v>39814</v>
      </c>
      <c r="Q652" s="206">
        <f t="shared" si="21"/>
        <v>1.0000000000000009E-3</v>
      </c>
    </row>
    <row r="653" spans="1:17">
      <c r="A653" s="106">
        <v>39818</v>
      </c>
      <c r="B653" t="s">
        <v>153</v>
      </c>
      <c r="C653" s="109">
        <v>5.9700000000000003E-2</v>
      </c>
      <c r="D653" s="109">
        <v>6.4899999999999999E-2</v>
      </c>
      <c r="E653" s="109">
        <v>8.0600000000000005E-2</v>
      </c>
      <c r="F653" s="109">
        <v>6.8400000000000002E-2</v>
      </c>
      <c r="G653" s="208"/>
      <c r="H653" s="109"/>
      <c r="I653" s="109"/>
      <c r="J653" s="109"/>
      <c r="K653" s="109">
        <v>6.59E-2</v>
      </c>
      <c r="L653" s="109"/>
      <c r="M653" s="109"/>
      <c r="N653" s="109"/>
      <c r="O653" s="210">
        <f t="shared" si="20"/>
        <v>39814</v>
      </c>
      <c r="Q653" s="206">
        <f t="shared" si="21"/>
        <v>1.0000000000000009E-3</v>
      </c>
    </row>
    <row r="654" spans="1:17">
      <c r="A654" s="106">
        <v>39819</v>
      </c>
      <c r="B654" t="s">
        <v>153</v>
      </c>
      <c r="C654" s="109">
        <v>6.0199999999999997E-2</v>
      </c>
      <c r="D654" s="109">
        <v>6.4899999999999999E-2</v>
      </c>
      <c r="E654" s="109">
        <v>8.0600000000000005E-2</v>
      </c>
      <c r="F654" s="109">
        <v>6.8599999999999994E-2</v>
      </c>
      <c r="G654" s="208"/>
      <c r="H654" s="109"/>
      <c r="I654" s="109"/>
      <c r="J654" s="109"/>
      <c r="K654" s="109">
        <v>6.5799999999999997E-2</v>
      </c>
      <c r="L654" s="109"/>
      <c r="M654" s="109"/>
      <c r="N654" s="109"/>
      <c r="O654" s="210">
        <f t="shared" si="20"/>
        <v>39814</v>
      </c>
      <c r="Q654" s="206">
        <f t="shared" si="21"/>
        <v>8.9999999999999802E-4</v>
      </c>
    </row>
    <row r="655" spans="1:17">
      <c r="A655" s="106">
        <v>39820</v>
      </c>
      <c r="B655" t="s">
        <v>153</v>
      </c>
      <c r="C655" s="109">
        <v>6.0199999999999997E-2</v>
      </c>
      <c r="D655" s="109">
        <v>6.4799999999999996E-2</v>
      </c>
      <c r="E655" s="109">
        <v>8.0100000000000005E-2</v>
      </c>
      <c r="F655" s="109">
        <v>6.8400000000000002E-2</v>
      </c>
      <c r="G655" s="208"/>
      <c r="H655" s="109"/>
      <c r="I655" s="109"/>
      <c r="J655" s="109"/>
      <c r="K655" s="109">
        <v>6.5700000000000008E-2</v>
      </c>
      <c r="L655" s="109"/>
      <c r="M655" s="109"/>
      <c r="N655" s="109"/>
      <c r="O655" s="210">
        <f t="shared" si="20"/>
        <v>39814</v>
      </c>
      <c r="Q655" s="206">
        <f t="shared" si="21"/>
        <v>9.000000000000119E-4</v>
      </c>
    </row>
    <row r="656" spans="1:17">
      <c r="A656" s="106">
        <v>39821</v>
      </c>
      <c r="B656" t="s">
        <v>153</v>
      </c>
      <c r="C656" s="109">
        <v>5.9900000000000002E-2</v>
      </c>
      <c r="D656" s="109">
        <v>6.4100000000000004E-2</v>
      </c>
      <c r="E656" s="109">
        <v>7.9699999999999993E-2</v>
      </c>
      <c r="F656" s="109">
        <v>6.7900000000000002E-2</v>
      </c>
      <c r="G656" s="208"/>
      <c r="H656" s="109"/>
      <c r="I656" s="109"/>
      <c r="J656" s="109"/>
      <c r="K656" s="109">
        <v>6.5099999999999991E-2</v>
      </c>
      <c r="L656" s="109"/>
      <c r="M656" s="109"/>
      <c r="N656" s="109"/>
      <c r="O656" s="210">
        <f t="shared" si="20"/>
        <v>39814</v>
      </c>
      <c r="Q656" s="206">
        <f t="shared" si="21"/>
        <v>9.9999999999998701E-4</v>
      </c>
    </row>
    <row r="657" spans="1:17">
      <c r="A657" s="106">
        <v>39822</v>
      </c>
      <c r="B657" t="s">
        <v>153</v>
      </c>
      <c r="C657" s="109">
        <v>5.9900000000000002E-2</v>
      </c>
      <c r="D657" s="109">
        <v>6.3799999999999996E-2</v>
      </c>
      <c r="E657" s="109">
        <v>7.9299999999999995E-2</v>
      </c>
      <c r="F657" s="109">
        <v>6.7699999999999996E-2</v>
      </c>
      <c r="G657" s="208"/>
      <c r="H657" s="109"/>
      <c r="I657" s="109"/>
      <c r="J657" s="109"/>
      <c r="K657" s="109">
        <v>6.4399999999999999E-2</v>
      </c>
      <c r="L657" s="109"/>
      <c r="M657" s="109"/>
      <c r="N657" s="109"/>
      <c r="O657" s="210">
        <f t="shared" si="20"/>
        <v>39814</v>
      </c>
      <c r="Q657" s="206">
        <f t="shared" si="21"/>
        <v>6.0000000000000331E-4</v>
      </c>
    </row>
    <row r="658" spans="1:17">
      <c r="A658" s="106">
        <v>39825</v>
      </c>
      <c r="B658" t="s">
        <v>153</v>
      </c>
      <c r="C658" s="109">
        <v>5.9299999999999999E-2</v>
      </c>
      <c r="D658" s="109">
        <v>6.3100000000000003E-2</v>
      </c>
      <c r="E658" s="109">
        <v>7.8200000000000006E-2</v>
      </c>
      <c r="F658" s="109">
        <v>6.6900000000000001E-2</v>
      </c>
      <c r="G658" s="208"/>
      <c r="H658" s="109"/>
      <c r="I658" s="109"/>
      <c r="J658" s="109"/>
      <c r="K658" s="109">
        <v>6.3700000000000007E-2</v>
      </c>
      <c r="L658" s="109"/>
      <c r="M658" s="109"/>
      <c r="N658" s="109"/>
      <c r="O658" s="210">
        <f t="shared" si="20"/>
        <v>39814</v>
      </c>
      <c r="Q658" s="206">
        <f t="shared" si="21"/>
        <v>6.0000000000000331E-4</v>
      </c>
    </row>
    <row r="659" spans="1:17">
      <c r="A659" s="106">
        <v>39826</v>
      </c>
      <c r="B659" t="s">
        <v>153</v>
      </c>
      <c r="C659" s="109">
        <v>5.96E-2</v>
      </c>
      <c r="D659" s="109">
        <v>6.3299999999999995E-2</v>
      </c>
      <c r="E659" s="109">
        <v>7.8299999999999995E-2</v>
      </c>
      <c r="F659" s="109">
        <v>6.7100000000000007E-2</v>
      </c>
      <c r="G659" s="208"/>
      <c r="H659" s="109"/>
      <c r="I659" s="109"/>
      <c r="J659" s="109"/>
      <c r="K659" s="109">
        <v>6.3799999999999996E-2</v>
      </c>
      <c r="L659" s="109"/>
      <c r="M659" s="109"/>
      <c r="N659" s="109"/>
      <c r="O659" s="210">
        <f t="shared" si="20"/>
        <v>39814</v>
      </c>
      <c r="Q659" s="206">
        <f t="shared" si="21"/>
        <v>5.0000000000000044E-4</v>
      </c>
    </row>
    <row r="660" spans="1:17">
      <c r="A660" s="106">
        <v>39827</v>
      </c>
      <c r="B660" t="s">
        <v>153</v>
      </c>
      <c r="C660" s="109">
        <v>5.8400000000000001E-2</v>
      </c>
      <c r="D660" s="109">
        <v>6.2100000000000002E-2</v>
      </c>
      <c r="E660" s="109">
        <v>7.6799999999999993E-2</v>
      </c>
      <c r="F660" s="109">
        <v>6.5799999999999997E-2</v>
      </c>
      <c r="G660" s="208"/>
      <c r="H660" s="109"/>
      <c r="I660" s="109"/>
      <c r="J660" s="109"/>
      <c r="K660" s="109">
        <v>6.2699999999999992E-2</v>
      </c>
      <c r="L660" s="109"/>
      <c r="M660" s="109"/>
      <c r="N660" s="109"/>
      <c r="O660" s="210">
        <f t="shared" si="20"/>
        <v>39814</v>
      </c>
      <c r="Q660" s="206">
        <f t="shared" si="21"/>
        <v>5.9999999999998943E-4</v>
      </c>
    </row>
    <row r="661" spans="1:17">
      <c r="A661" s="106">
        <v>39828</v>
      </c>
      <c r="B661" t="s">
        <v>153</v>
      </c>
      <c r="C661" s="109">
        <v>5.8099999999999999E-2</v>
      </c>
      <c r="D661" s="109">
        <v>6.1800000000000001E-2</v>
      </c>
      <c r="E661" s="109">
        <v>7.6499999999999999E-2</v>
      </c>
      <c r="F661" s="109">
        <v>6.5500000000000003E-2</v>
      </c>
      <c r="G661" s="208"/>
      <c r="H661" s="109"/>
      <c r="I661" s="109"/>
      <c r="J661" s="109"/>
      <c r="K661" s="109">
        <v>6.2400000000000004E-2</v>
      </c>
      <c r="L661" s="109"/>
      <c r="M661" s="109"/>
      <c r="N661" s="109"/>
      <c r="O661" s="210">
        <f t="shared" si="20"/>
        <v>39814</v>
      </c>
      <c r="Q661" s="206">
        <f t="shared" si="21"/>
        <v>6.0000000000000331E-4</v>
      </c>
    </row>
    <row r="662" spans="1:17">
      <c r="A662" s="106">
        <v>39829</v>
      </c>
      <c r="B662" t="s">
        <v>153</v>
      </c>
      <c r="C662" s="109">
        <v>5.8000000000000003E-2</v>
      </c>
      <c r="D662" s="109">
        <v>6.1499999999999999E-2</v>
      </c>
      <c r="E662" s="109">
        <v>7.6799999999999993E-2</v>
      </c>
      <c r="F662" s="109">
        <v>6.54E-2</v>
      </c>
      <c r="G662" s="208"/>
      <c r="H662" s="109"/>
      <c r="I662" s="109"/>
      <c r="J662" s="109"/>
      <c r="K662" s="109">
        <v>6.2300000000000001E-2</v>
      </c>
      <c r="L662" s="109"/>
      <c r="M662" s="109"/>
      <c r="N662" s="109"/>
      <c r="O662" s="210">
        <f t="shared" si="20"/>
        <v>39814</v>
      </c>
      <c r="Q662" s="206">
        <f t="shared" si="21"/>
        <v>8.000000000000021E-4</v>
      </c>
    </row>
    <row r="663" spans="1:17">
      <c r="A663" s="106">
        <v>39836</v>
      </c>
      <c r="B663" t="s">
        <v>153</v>
      </c>
      <c r="C663" s="109">
        <v>6.1600000000000002E-2</v>
      </c>
      <c r="D663" s="109">
        <v>6.5199999999999994E-2</v>
      </c>
      <c r="E663" s="109">
        <v>8.0500000000000002E-2</v>
      </c>
      <c r="F663" s="109">
        <v>6.9099999999999995E-2</v>
      </c>
      <c r="G663" s="208"/>
      <c r="H663" s="109"/>
      <c r="I663" s="109"/>
      <c r="J663" s="109"/>
      <c r="K663" s="109">
        <v>6.5600000000000006E-2</v>
      </c>
      <c r="L663" s="109"/>
      <c r="M663" s="109"/>
      <c r="N663" s="109"/>
      <c r="O663" s="210">
        <f t="shared" si="20"/>
        <v>39814</v>
      </c>
      <c r="Q663" s="206">
        <f t="shared" si="21"/>
        <v>4.0000000000001146E-4</v>
      </c>
    </row>
    <row r="664" spans="1:17">
      <c r="A664" s="106">
        <v>39839</v>
      </c>
      <c r="B664" t="s">
        <v>153</v>
      </c>
      <c r="C664" s="109">
        <v>6.2100000000000002E-2</v>
      </c>
      <c r="D664" s="109">
        <v>6.5699999999999995E-2</v>
      </c>
      <c r="E664" s="109">
        <v>8.0600000000000005E-2</v>
      </c>
      <c r="F664" s="109">
        <v>6.9500000000000006E-2</v>
      </c>
      <c r="G664" s="208"/>
      <c r="H664" s="109"/>
      <c r="I664" s="109"/>
      <c r="J664" s="109"/>
      <c r="K664" s="109">
        <v>6.6000000000000003E-2</v>
      </c>
      <c r="L664" s="109"/>
      <c r="M664" s="109"/>
      <c r="N664" s="109"/>
      <c r="O664" s="210">
        <f t="shared" si="20"/>
        <v>39814</v>
      </c>
      <c r="Q664" s="206">
        <f t="shared" si="21"/>
        <v>3.0000000000000859E-4</v>
      </c>
    </row>
    <row r="665" spans="1:17">
      <c r="A665" s="106">
        <v>39841</v>
      </c>
      <c r="B665" t="s">
        <v>153</v>
      </c>
      <c r="C665" s="109">
        <v>6.2199999999999998E-2</v>
      </c>
      <c r="D665" s="109">
        <v>6.4600000000000005E-2</v>
      </c>
      <c r="E665" s="109">
        <v>7.9100000000000004E-2</v>
      </c>
      <c r="F665" s="109">
        <v>6.8599999999999994E-2</v>
      </c>
      <c r="G665" s="208"/>
      <c r="H665" s="109"/>
      <c r="I665" s="109"/>
      <c r="J665" s="109"/>
      <c r="K665" s="109">
        <v>6.5199999999999994E-2</v>
      </c>
      <c r="L665" s="109"/>
      <c r="M665" s="109"/>
      <c r="N665" s="109"/>
      <c r="O665" s="210">
        <f t="shared" si="20"/>
        <v>39814</v>
      </c>
      <c r="Q665" s="206">
        <f t="shared" si="21"/>
        <v>5.9999999999998943E-4</v>
      </c>
    </row>
    <row r="666" spans="1:17">
      <c r="A666" s="106">
        <v>39842</v>
      </c>
      <c r="B666" t="s">
        <v>153</v>
      </c>
      <c r="C666" s="109">
        <v>6.3200000000000006E-2</v>
      </c>
      <c r="D666" s="109">
        <v>6.5600000000000006E-2</v>
      </c>
      <c r="E666" s="109">
        <v>8.0100000000000005E-2</v>
      </c>
      <c r="F666" s="109">
        <v>6.9599999999999995E-2</v>
      </c>
      <c r="G666" s="208"/>
      <c r="H666" s="109"/>
      <c r="I666" s="109"/>
      <c r="J666" s="109"/>
      <c r="K666" s="109">
        <v>6.6199999999999995E-2</v>
      </c>
      <c r="L666" s="109"/>
      <c r="M666" s="109"/>
      <c r="N666" s="109"/>
      <c r="O666" s="210">
        <f t="shared" si="20"/>
        <v>39814</v>
      </c>
      <c r="Q666" s="206">
        <f t="shared" si="21"/>
        <v>5.9999999999998943E-4</v>
      </c>
    </row>
    <row r="667" spans="1:17">
      <c r="A667" s="106">
        <v>39843</v>
      </c>
      <c r="B667" t="s">
        <v>153</v>
      </c>
      <c r="C667" s="109">
        <v>6.2600000000000003E-2</v>
      </c>
      <c r="D667" s="109">
        <v>6.5199999999999994E-2</v>
      </c>
      <c r="E667" s="109">
        <v>7.9699999999999993E-2</v>
      </c>
      <c r="F667" s="109">
        <v>6.9199999999999998E-2</v>
      </c>
      <c r="G667" s="208"/>
      <c r="H667" s="109"/>
      <c r="I667" s="109"/>
      <c r="J667" s="109"/>
      <c r="K667" s="109">
        <v>6.6100000000000006E-2</v>
      </c>
      <c r="L667" s="109"/>
      <c r="M667" s="109"/>
      <c r="N667" s="109"/>
      <c r="O667" s="210">
        <f t="shared" si="20"/>
        <v>39814</v>
      </c>
      <c r="Q667" s="206">
        <f t="shared" si="21"/>
        <v>9.000000000000119E-4</v>
      </c>
    </row>
    <row r="668" spans="1:17">
      <c r="A668" s="106">
        <v>39846</v>
      </c>
      <c r="B668" t="s">
        <v>153</v>
      </c>
      <c r="C668" s="109">
        <v>6.13E-2</v>
      </c>
      <c r="D668" s="109">
        <v>6.3700000000000007E-2</v>
      </c>
      <c r="E668" s="109">
        <v>7.8200000000000006E-2</v>
      </c>
      <c r="F668" s="109">
        <v>6.7699999999999996E-2</v>
      </c>
      <c r="G668" s="208"/>
      <c r="H668" s="109"/>
      <c r="I668" s="109"/>
      <c r="J668" s="109"/>
      <c r="K668" s="109">
        <v>6.480000000000001E-2</v>
      </c>
      <c r="L668" s="109"/>
      <c r="M668" s="109"/>
      <c r="N668" s="109"/>
      <c r="O668" s="210">
        <f t="shared" si="20"/>
        <v>39845</v>
      </c>
      <c r="Q668" s="206">
        <f t="shared" si="21"/>
        <v>1.1000000000000038E-3</v>
      </c>
    </row>
    <row r="669" spans="1:17">
      <c r="A669" s="106">
        <v>39847</v>
      </c>
      <c r="B669" t="s">
        <v>153</v>
      </c>
      <c r="C669" s="109">
        <v>6.2799999999999995E-2</v>
      </c>
      <c r="D669" s="109">
        <v>6.5000000000000002E-2</v>
      </c>
      <c r="E669" s="109">
        <v>7.9200000000000007E-2</v>
      </c>
      <c r="F669" s="109">
        <v>6.9000000000000006E-2</v>
      </c>
      <c r="G669" s="208"/>
      <c r="H669" s="109"/>
      <c r="I669" s="109"/>
      <c r="J669" s="109"/>
      <c r="K669" s="109">
        <v>6.6100000000000006E-2</v>
      </c>
      <c r="L669" s="109"/>
      <c r="M669" s="109"/>
      <c r="N669" s="109"/>
      <c r="O669" s="210">
        <f t="shared" si="20"/>
        <v>39845</v>
      </c>
      <c r="Q669" s="206">
        <f t="shared" si="21"/>
        <v>1.1000000000000038E-3</v>
      </c>
    </row>
    <row r="670" spans="1:17">
      <c r="A670" s="106">
        <v>39848</v>
      </c>
      <c r="B670" t="s">
        <v>153</v>
      </c>
      <c r="C670" s="109">
        <v>6.3299999999999995E-2</v>
      </c>
      <c r="D670" s="109">
        <v>6.5199999999999994E-2</v>
      </c>
      <c r="E670" s="109">
        <v>7.9600000000000004E-2</v>
      </c>
      <c r="F670" s="109">
        <v>6.9400000000000003E-2</v>
      </c>
      <c r="G670" s="208"/>
      <c r="H670" s="109"/>
      <c r="I670" s="109"/>
      <c r="J670" s="109"/>
      <c r="K670" s="109">
        <v>6.6400000000000001E-2</v>
      </c>
      <c r="L670" s="109"/>
      <c r="M670" s="109"/>
      <c r="N670" s="109"/>
      <c r="O670" s="210">
        <f t="shared" si="20"/>
        <v>39845</v>
      </c>
      <c r="Q670" s="206">
        <f t="shared" si="21"/>
        <v>1.2000000000000066E-3</v>
      </c>
    </row>
    <row r="671" spans="1:17">
      <c r="A671" s="106">
        <v>39849</v>
      </c>
      <c r="B671" t="s">
        <v>153</v>
      </c>
      <c r="C671" s="109">
        <v>6.3E-2</v>
      </c>
      <c r="D671" s="109">
        <v>6.4600000000000005E-2</v>
      </c>
      <c r="E671" s="109">
        <v>7.9200000000000007E-2</v>
      </c>
      <c r="F671" s="109">
        <v>6.8900000000000003E-2</v>
      </c>
      <c r="G671" s="208"/>
      <c r="H671" s="109"/>
      <c r="I671" s="109"/>
      <c r="J671" s="109"/>
      <c r="K671" s="109">
        <v>6.5600000000000006E-2</v>
      </c>
      <c r="L671" s="109"/>
      <c r="M671" s="109"/>
      <c r="N671" s="109"/>
      <c r="O671" s="210">
        <f t="shared" si="20"/>
        <v>39845</v>
      </c>
      <c r="Q671" s="206">
        <f t="shared" si="21"/>
        <v>1.0000000000000009E-3</v>
      </c>
    </row>
    <row r="672" spans="1:17">
      <c r="A672" s="106">
        <v>39850</v>
      </c>
      <c r="B672" t="s">
        <v>153</v>
      </c>
      <c r="C672" s="109">
        <v>6.3100000000000003E-2</v>
      </c>
      <c r="D672" s="109">
        <v>6.4799999999999996E-2</v>
      </c>
      <c r="E672" s="109">
        <v>7.8899999999999998E-2</v>
      </c>
      <c r="F672" s="109">
        <v>6.8900000000000003E-2</v>
      </c>
      <c r="G672" s="208"/>
      <c r="H672" s="109"/>
      <c r="I672" s="109"/>
      <c r="J672" s="109"/>
      <c r="K672" s="109">
        <v>6.5799999999999997E-2</v>
      </c>
      <c r="L672" s="109"/>
      <c r="M672" s="109"/>
      <c r="N672" s="109"/>
      <c r="O672" s="210">
        <f t="shared" si="20"/>
        <v>39845</v>
      </c>
      <c r="Q672" s="206">
        <f t="shared" si="21"/>
        <v>1.0000000000000009E-3</v>
      </c>
    </row>
    <row r="673" spans="1:17">
      <c r="A673" s="106">
        <v>39853</v>
      </c>
      <c r="B673" t="s">
        <v>153</v>
      </c>
      <c r="C673" s="109">
        <v>6.3399999999999998E-2</v>
      </c>
      <c r="D673" s="109">
        <v>6.3799999999999996E-2</v>
      </c>
      <c r="E673" s="109">
        <v>7.8600000000000003E-2</v>
      </c>
      <c r="F673" s="109">
        <v>6.8599999999999994E-2</v>
      </c>
      <c r="G673" s="208"/>
      <c r="H673" s="109"/>
      <c r="I673" s="109"/>
      <c r="J673" s="109"/>
      <c r="K673" s="109">
        <v>6.54E-2</v>
      </c>
      <c r="L673" s="109"/>
      <c r="M673" s="109"/>
      <c r="N673" s="109"/>
      <c r="O673" s="210">
        <f t="shared" si="20"/>
        <v>39845</v>
      </c>
      <c r="Q673" s="206">
        <f t="shared" si="21"/>
        <v>1.6000000000000042E-3</v>
      </c>
    </row>
    <row r="674" spans="1:17">
      <c r="A674" s="106">
        <v>39854</v>
      </c>
      <c r="B674" t="s">
        <v>153</v>
      </c>
      <c r="C674" s="109">
        <v>6.1600000000000002E-2</v>
      </c>
      <c r="D674" s="109">
        <v>6.1899999999999997E-2</v>
      </c>
      <c r="E674" s="109">
        <v>7.6700000000000004E-2</v>
      </c>
      <c r="F674" s="109">
        <v>6.6699999999999995E-2</v>
      </c>
      <c r="G674" s="208"/>
      <c r="H674" s="109"/>
      <c r="I674" s="109"/>
      <c r="J674" s="109"/>
      <c r="K674" s="109">
        <v>6.3600000000000004E-2</v>
      </c>
      <c r="L674" s="109"/>
      <c r="M674" s="109"/>
      <c r="N674" s="109"/>
      <c r="O674" s="210">
        <f t="shared" si="20"/>
        <v>39845</v>
      </c>
      <c r="Q674" s="206">
        <f t="shared" si="21"/>
        <v>1.7000000000000071E-3</v>
      </c>
    </row>
    <row r="675" spans="1:17">
      <c r="A675" s="106">
        <v>39855</v>
      </c>
      <c r="B675" t="s">
        <v>153</v>
      </c>
      <c r="C675" s="109">
        <v>6.08E-2</v>
      </c>
      <c r="D675" s="109">
        <v>6.0999999999999999E-2</v>
      </c>
      <c r="E675" s="109">
        <v>7.5899999999999995E-2</v>
      </c>
      <c r="F675" s="109">
        <v>6.59E-2</v>
      </c>
      <c r="G675" s="208"/>
      <c r="H675" s="109"/>
      <c r="I675" s="109"/>
      <c r="J675" s="109"/>
      <c r="K675" s="109">
        <v>6.2699999999999992E-2</v>
      </c>
      <c r="L675" s="109"/>
      <c r="M675" s="109"/>
      <c r="N675" s="109"/>
      <c r="O675" s="210">
        <f t="shared" si="20"/>
        <v>39845</v>
      </c>
      <c r="Q675" s="206">
        <f t="shared" si="21"/>
        <v>1.6999999999999932E-3</v>
      </c>
    </row>
    <row r="676" spans="1:17">
      <c r="A676" s="106">
        <v>39856</v>
      </c>
      <c r="B676" t="s">
        <v>153</v>
      </c>
      <c r="C676" s="109">
        <v>6.0900000000000003E-2</v>
      </c>
      <c r="D676" s="109">
        <v>6.1100000000000002E-2</v>
      </c>
      <c r="E676" s="109">
        <v>7.5899999999999995E-2</v>
      </c>
      <c r="F676" s="109">
        <v>6.6000000000000003E-2</v>
      </c>
      <c r="G676" s="208"/>
      <c r="H676" s="109"/>
      <c r="I676" s="109"/>
      <c r="J676" s="109"/>
      <c r="K676" s="109">
        <v>6.3E-2</v>
      </c>
      <c r="L676" s="109"/>
      <c r="M676" s="109"/>
      <c r="N676" s="109"/>
      <c r="O676" s="210">
        <f t="shared" si="20"/>
        <v>39845</v>
      </c>
      <c r="Q676" s="206">
        <f t="shared" si="21"/>
        <v>1.8999999999999989E-3</v>
      </c>
    </row>
    <row r="677" spans="1:17">
      <c r="A677" s="106">
        <v>39857</v>
      </c>
      <c r="B677" t="s">
        <v>153</v>
      </c>
      <c r="C677" s="109">
        <v>6.3200000000000006E-2</v>
      </c>
      <c r="D677" s="109">
        <v>6.3299999999999995E-2</v>
      </c>
      <c r="E677" s="109">
        <v>7.7799999999999994E-2</v>
      </c>
      <c r="F677" s="109">
        <v>6.8099999999999994E-2</v>
      </c>
      <c r="G677" s="208"/>
      <c r="H677" s="109"/>
      <c r="I677" s="109"/>
      <c r="J677" s="109"/>
      <c r="K677" s="109">
        <v>6.5199999999999994E-2</v>
      </c>
      <c r="L677" s="109"/>
      <c r="M677" s="109"/>
      <c r="N677" s="109"/>
      <c r="O677" s="210">
        <f t="shared" si="20"/>
        <v>39845</v>
      </c>
      <c r="Q677" s="206">
        <f t="shared" si="21"/>
        <v>1.8999999999999989E-3</v>
      </c>
    </row>
    <row r="678" spans="1:17">
      <c r="A678" s="106">
        <v>39861</v>
      </c>
      <c r="B678" t="s">
        <v>153</v>
      </c>
      <c r="C678" s="109">
        <v>5.8599999999999999E-2</v>
      </c>
      <c r="D678" s="109">
        <v>6.1400000000000003E-2</v>
      </c>
      <c r="E678" s="109">
        <v>7.5899999999999995E-2</v>
      </c>
      <c r="F678" s="109">
        <v>6.5299999999999997E-2</v>
      </c>
      <c r="G678" s="208"/>
      <c r="H678" s="109"/>
      <c r="I678" s="109"/>
      <c r="J678" s="109"/>
      <c r="K678" s="109">
        <v>6.3200000000000006E-2</v>
      </c>
      <c r="L678" s="109"/>
      <c r="M678" s="109"/>
      <c r="N678" s="109"/>
      <c r="O678" s="210">
        <f t="shared" si="20"/>
        <v>39845</v>
      </c>
      <c r="Q678" s="206">
        <f t="shared" si="21"/>
        <v>1.800000000000003E-3</v>
      </c>
    </row>
    <row r="679" spans="1:17">
      <c r="A679" s="106">
        <v>39862</v>
      </c>
      <c r="B679" t="s">
        <v>153</v>
      </c>
      <c r="C679" s="109">
        <v>5.8700000000000002E-2</v>
      </c>
      <c r="D679" s="109">
        <v>6.1699999999999998E-2</v>
      </c>
      <c r="E679" s="109">
        <v>7.5600000000000001E-2</v>
      </c>
      <c r="F679" s="109">
        <v>6.5299999999999997E-2</v>
      </c>
      <c r="G679" s="208"/>
      <c r="H679" s="109"/>
      <c r="I679" s="109"/>
      <c r="J679" s="109"/>
      <c r="K679" s="109">
        <v>6.3600000000000004E-2</v>
      </c>
      <c r="L679" s="109"/>
      <c r="M679" s="109"/>
      <c r="N679" s="109"/>
      <c r="O679" s="210">
        <f t="shared" si="20"/>
        <v>39845</v>
      </c>
      <c r="Q679" s="206">
        <f t="shared" si="21"/>
        <v>1.9000000000000059E-3</v>
      </c>
    </row>
    <row r="680" spans="1:17">
      <c r="A680" s="106">
        <v>39863</v>
      </c>
      <c r="B680" t="s">
        <v>153</v>
      </c>
      <c r="C680" s="109">
        <v>6.0600000000000001E-2</v>
      </c>
      <c r="D680" s="109">
        <v>6.3399999999999998E-2</v>
      </c>
      <c r="E680" s="109">
        <v>7.7200000000000005E-2</v>
      </c>
      <c r="F680" s="109">
        <v>6.7100000000000007E-2</v>
      </c>
      <c r="G680" s="208"/>
      <c r="H680" s="109"/>
      <c r="I680" s="109"/>
      <c r="J680" s="109"/>
      <c r="K680" s="109">
        <v>6.5199999999999994E-2</v>
      </c>
      <c r="L680" s="109"/>
      <c r="M680" s="109"/>
      <c r="N680" s="109"/>
      <c r="O680" s="210">
        <f t="shared" si="20"/>
        <v>39845</v>
      </c>
      <c r="Q680" s="206">
        <f t="shared" si="21"/>
        <v>1.799999999999996E-3</v>
      </c>
    </row>
    <row r="681" spans="1:17">
      <c r="A681" s="106">
        <v>39864</v>
      </c>
      <c r="B681" t="s">
        <v>153</v>
      </c>
      <c r="C681" s="109">
        <v>5.9400000000000001E-2</v>
      </c>
      <c r="D681" s="109">
        <v>6.2199999999999998E-2</v>
      </c>
      <c r="E681" s="109">
        <v>7.6300000000000007E-2</v>
      </c>
      <c r="F681" s="109">
        <v>6.6000000000000003E-2</v>
      </c>
      <c r="G681" s="208"/>
      <c r="H681" s="109"/>
      <c r="I681" s="109"/>
      <c r="J681" s="109"/>
      <c r="K681" s="109">
        <v>6.4100000000000004E-2</v>
      </c>
      <c r="L681" s="109"/>
      <c r="M681" s="109"/>
      <c r="N681" s="109"/>
      <c r="O681" s="210">
        <f t="shared" si="20"/>
        <v>39845</v>
      </c>
      <c r="Q681" s="206">
        <f t="shared" si="21"/>
        <v>1.9000000000000059E-3</v>
      </c>
    </row>
    <row r="682" spans="1:17">
      <c r="A682" s="106">
        <v>39867</v>
      </c>
      <c r="B682" t="s">
        <v>153</v>
      </c>
      <c r="C682" s="109">
        <v>5.8999999999999997E-2</v>
      </c>
      <c r="D682" s="109">
        <v>6.2100000000000002E-2</v>
      </c>
      <c r="E682" s="109">
        <v>7.6300000000000007E-2</v>
      </c>
      <c r="F682" s="109">
        <v>6.5799999999999997E-2</v>
      </c>
      <c r="G682" s="208"/>
      <c r="H682" s="109"/>
      <c r="I682" s="109"/>
      <c r="J682" s="109"/>
      <c r="K682" s="109">
        <v>6.3899999999999998E-2</v>
      </c>
      <c r="L682" s="109"/>
      <c r="M682" s="109"/>
      <c r="N682" s="109"/>
      <c r="O682" s="210">
        <f t="shared" si="20"/>
        <v>39845</v>
      </c>
      <c r="Q682" s="206">
        <f t="shared" si="21"/>
        <v>1.799999999999996E-3</v>
      </c>
    </row>
    <row r="683" spans="1:17">
      <c r="A683" s="106">
        <v>39868</v>
      </c>
      <c r="B683" t="s">
        <v>153</v>
      </c>
      <c r="C683" s="109">
        <v>5.8900000000000001E-2</v>
      </c>
      <c r="D683" s="109">
        <v>6.2199999999999998E-2</v>
      </c>
      <c r="E683" s="109">
        <v>7.6399999999999996E-2</v>
      </c>
      <c r="F683" s="109">
        <v>6.5799999999999997E-2</v>
      </c>
      <c r="G683" s="208"/>
      <c r="H683" s="109"/>
      <c r="I683" s="109"/>
      <c r="J683" s="109"/>
      <c r="K683" s="109">
        <v>6.3899999999999998E-2</v>
      </c>
      <c r="L683" s="109"/>
      <c r="M683" s="109"/>
      <c r="N683" s="109"/>
      <c r="O683" s="210">
        <f t="shared" si="20"/>
        <v>39845</v>
      </c>
      <c r="Q683" s="206">
        <f t="shared" si="21"/>
        <v>1.7000000000000001E-3</v>
      </c>
    </row>
    <row r="684" spans="1:17">
      <c r="A684" s="106">
        <v>39869</v>
      </c>
      <c r="B684" t="s">
        <v>153</v>
      </c>
      <c r="C684" s="109">
        <v>0.06</v>
      </c>
      <c r="D684" s="109">
        <v>6.3299999999999995E-2</v>
      </c>
      <c r="E684" s="109">
        <v>7.7399999999999997E-2</v>
      </c>
      <c r="F684" s="109">
        <v>6.6900000000000001E-2</v>
      </c>
      <c r="G684" s="208"/>
      <c r="H684" s="109"/>
      <c r="I684" s="109"/>
      <c r="J684" s="109"/>
      <c r="K684" s="109">
        <v>6.5000000000000002E-2</v>
      </c>
      <c r="L684" s="109"/>
      <c r="M684" s="109"/>
      <c r="N684" s="109"/>
      <c r="O684" s="210">
        <f t="shared" si="20"/>
        <v>39845</v>
      </c>
      <c r="Q684" s="206">
        <f t="shared" si="21"/>
        <v>1.7000000000000071E-3</v>
      </c>
    </row>
    <row r="685" spans="1:17">
      <c r="A685" s="106">
        <v>39870</v>
      </c>
      <c r="B685" t="s">
        <v>153</v>
      </c>
      <c r="C685" s="109">
        <v>6.0499999999999998E-2</v>
      </c>
      <c r="D685" s="109">
        <v>6.3299999999999995E-2</v>
      </c>
      <c r="E685" s="109">
        <v>7.7799999999999994E-2</v>
      </c>
      <c r="F685" s="109">
        <v>6.7199999999999996E-2</v>
      </c>
      <c r="G685" s="208"/>
      <c r="H685" s="109"/>
      <c r="I685" s="109"/>
      <c r="J685" s="109"/>
      <c r="K685" s="109">
        <v>6.5199999999999994E-2</v>
      </c>
      <c r="L685" s="109"/>
      <c r="M685" s="109"/>
      <c r="N685" s="109"/>
      <c r="O685" s="210">
        <f t="shared" si="20"/>
        <v>39845</v>
      </c>
      <c r="Q685" s="206">
        <f t="shared" si="21"/>
        <v>1.8999999999999989E-3</v>
      </c>
    </row>
    <row r="686" spans="1:17">
      <c r="A686" s="106">
        <v>39871</v>
      </c>
      <c r="B686" t="s">
        <v>153</v>
      </c>
      <c r="C686" s="109">
        <v>6.1199999999999997E-2</v>
      </c>
      <c r="D686" s="109">
        <v>6.3799999999999996E-2</v>
      </c>
      <c r="E686" s="109">
        <v>7.85E-2</v>
      </c>
      <c r="F686" s="109">
        <v>6.7799999999999999E-2</v>
      </c>
      <c r="G686" s="208"/>
      <c r="H686" s="109"/>
      <c r="I686" s="109"/>
      <c r="J686" s="109"/>
      <c r="K686" s="109">
        <v>6.59E-2</v>
      </c>
      <c r="L686" s="109"/>
      <c r="M686" s="109"/>
      <c r="N686" s="109"/>
      <c r="O686" s="210">
        <f t="shared" si="20"/>
        <v>39845</v>
      </c>
      <c r="Q686" s="206">
        <f t="shared" si="21"/>
        <v>2.1000000000000046E-3</v>
      </c>
    </row>
    <row r="687" spans="1:17">
      <c r="A687" s="106">
        <v>39874</v>
      </c>
      <c r="B687" t="s">
        <v>153</v>
      </c>
      <c r="C687" s="109">
        <v>6.0499999999999998E-2</v>
      </c>
      <c r="D687" s="109">
        <v>6.3299999999999995E-2</v>
      </c>
      <c r="E687" s="109">
        <v>7.8E-2</v>
      </c>
      <c r="F687" s="109">
        <v>6.7299999999999999E-2</v>
      </c>
      <c r="G687" s="208"/>
      <c r="H687" s="109"/>
      <c r="I687" s="109"/>
      <c r="J687" s="109"/>
      <c r="K687" s="109">
        <v>6.54E-2</v>
      </c>
      <c r="L687" s="109"/>
      <c r="M687" s="109"/>
      <c r="N687" s="109"/>
      <c r="O687" s="210">
        <f t="shared" si="20"/>
        <v>39873</v>
      </c>
      <c r="Q687" s="206">
        <f t="shared" si="21"/>
        <v>2.1000000000000046E-3</v>
      </c>
    </row>
    <row r="688" spans="1:17">
      <c r="A688" s="106">
        <v>39875</v>
      </c>
      <c r="B688" t="s">
        <v>153</v>
      </c>
      <c r="C688" s="109">
        <v>6.1100000000000002E-2</v>
      </c>
      <c r="D688" s="109">
        <v>6.4199999999999993E-2</v>
      </c>
      <c r="E688" s="109">
        <v>7.8700000000000006E-2</v>
      </c>
      <c r="F688" s="109">
        <v>6.8000000000000005E-2</v>
      </c>
      <c r="G688" s="208"/>
      <c r="H688" s="109"/>
      <c r="I688" s="109"/>
      <c r="J688" s="109"/>
      <c r="K688" s="109">
        <v>6.6100000000000006E-2</v>
      </c>
      <c r="L688" s="109"/>
      <c r="M688" s="109"/>
      <c r="N688" s="109"/>
      <c r="O688" s="210">
        <f t="shared" si="20"/>
        <v>39873</v>
      </c>
      <c r="Q688" s="206">
        <f t="shared" si="21"/>
        <v>1.9000000000000128E-3</v>
      </c>
    </row>
    <row r="689" spans="1:17">
      <c r="A689" s="106">
        <v>39876</v>
      </c>
      <c r="B689" t="s">
        <v>153</v>
      </c>
      <c r="C689" s="109">
        <v>6.1400000000000003E-2</v>
      </c>
      <c r="D689" s="109">
        <v>6.4500000000000002E-2</v>
      </c>
      <c r="E689" s="109">
        <v>7.8899999999999998E-2</v>
      </c>
      <c r="F689" s="109">
        <v>6.83E-2</v>
      </c>
      <c r="G689" s="208"/>
      <c r="H689" s="109"/>
      <c r="I689" s="109"/>
      <c r="J689" s="109"/>
      <c r="K689" s="109">
        <v>6.6400000000000001E-2</v>
      </c>
      <c r="L689" s="109"/>
      <c r="M689" s="109"/>
      <c r="N689" s="109"/>
      <c r="O689" s="210">
        <f t="shared" si="20"/>
        <v>39873</v>
      </c>
      <c r="Q689" s="206">
        <f t="shared" si="21"/>
        <v>1.8999999999999989E-3</v>
      </c>
    </row>
    <row r="690" spans="1:17">
      <c r="A690" s="106">
        <v>39877</v>
      </c>
      <c r="B690" t="s">
        <v>153</v>
      </c>
      <c r="C690" s="109">
        <v>5.9499999999999997E-2</v>
      </c>
      <c r="D690" s="109">
        <v>6.2300000000000001E-2</v>
      </c>
      <c r="E690" s="109">
        <v>7.7399999999999997E-2</v>
      </c>
      <c r="F690" s="109">
        <v>6.6400000000000001E-2</v>
      </c>
      <c r="G690" s="208"/>
      <c r="H690" s="109"/>
      <c r="I690" s="109"/>
      <c r="J690" s="109"/>
      <c r="K690" s="109">
        <v>6.4399999999999999E-2</v>
      </c>
      <c r="L690" s="109"/>
      <c r="M690" s="109"/>
      <c r="N690" s="109"/>
      <c r="O690" s="210">
        <f t="shared" si="20"/>
        <v>39873</v>
      </c>
      <c r="Q690" s="206">
        <f t="shared" si="21"/>
        <v>2.0999999999999977E-3</v>
      </c>
    </row>
    <row r="691" spans="1:17">
      <c r="A691" s="106">
        <v>39878</v>
      </c>
      <c r="B691" t="s">
        <v>153</v>
      </c>
      <c r="C691" s="109">
        <v>5.9499999999999997E-2</v>
      </c>
      <c r="D691" s="109">
        <v>6.2300000000000001E-2</v>
      </c>
      <c r="E691" s="109">
        <v>7.7499999999999999E-2</v>
      </c>
      <c r="F691" s="109">
        <v>6.6400000000000001E-2</v>
      </c>
      <c r="G691" s="208"/>
      <c r="H691" s="109"/>
      <c r="I691" s="109"/>
      <c r="J691" s="109"/>
      <c r="K691" s="109">
        <v>6.4699999999999994E-2</v>
      </c>
      <c r="L691" s="109"/>
      <c r="M691" s="109"/>
      <c r="N691" s="109"/>
      <c r="O691" s="210">
        <f t="shared" si="20"/>
        <v>39873</v>
      </c>
      <c r="Q691" s="206">
        <f t="shared" si="21"/>
        <v>2.3999999999999924E-3</v>
      </c>
    </row>
    <row r="692" spans="1:17">
      <c r="A692" s="106">
        <v>39881</v>
      </c>
      <c r="B692" t="s">
        <v>153</v>
      </c>
      <c r="C692" s="109">
        <v>6.0400000000000002E-2</v>
      </c>
      <c r="D692" s="109">
        <v>6.3200000000000006E-2</v>
      </c>
      <c r="E692" s="109">
        <v>7.8600000000000003E-2</v>
      </c>
      <c r="F692" s="109">
        <v>6.7400000000000002E-2</v>
      </c>
      <c r="G692" s="208"/>
      <c r="H692" s="109"/>
      <c r="I692" s="109"/>
      <c r="J692" s="109"/>
      <c r="K692" s="109">
        <v>6.5700000000000008E-2</v>
      </c>
      <c r="L692" s="109"/>
      <c r="M692" s="109"/>
      <c r="N692" s="109"/>
      <c r="O692" s="210">
        <f t="shared" si="20"/>
        <v>39873</v>
      </c>
      <c r="Q692" s="206">
        <f t="shared" si="21"/>
        <v>2.5000000000000022E-3</v>
      </c>
    </row>
    <row r="693" spans="1:17">
      <c r="A693" s="106">
        <v>39882</v>
      </c>
      <c r="B693" t="s">
        <v>153</v>
      </c>
      <c r="C693" s="109">
        <v>6.1600000000000002E-2</v>
      </c>
      <c r="D693" s="109">
        <v>6.4600000000000005E-2</v>
      </c>
      <c r="E693" s="109">
        <v>0.08</v>
      </c>
      <c r="F693" s="109">
        <v>6.8699999999999997E-2</v>
      </c>
      <c r="G693" s="208"/>
      <c r="H693" s="109"/>
      <c r="I693" s="109"/>
      <c r="J693" s="109"/>
      <c r="K693" s="109">
        <v>6.7000000000000004E-2</v>
      </c>
      <c r="L693" s="109"/>
      <c r="M693" s="109"/>
      <c r="N693" s="109"/>
      <c r="O693" s="210">
        <f t="shared" si="20"/>
        <v>39873</v>
      </c>
      <c r="Q693" s="206">
        <f t="shared" si="21"/>
        <v>2.3999999999999994E-3</v>
      </c>
    </row>
    <row r="694" spans="1:17">
      <c r="A694" s="106">
        <v>39883</v>
      </c>
      <c r="B694" t="s">
        <v>153</v>
      </c>
      <c r="C694" s="109">
        <v>6.0999999999999999E-2</v>
      </c>
      <c r="D694" s="109">
        <v>6.4000000000000001E-2</v>
      </c>
      <c r="E694" s="109">
        <v>7.9699999999999993E-2</v>
      </c>
      <c r="F694" s="109">
        <v>6.8199999999999997E-2</v>
      </c>
      <c r="G694" s="208"/>
      <c r="H694" s="109"/>
      <c r="I694" s="109"/>
      <c r="J694" s="109"/>
      <c r="K694" s="109">
        <v>6.6500000000000004E-2</v>
      </c>
      <c r="L694" s="109"/>
      <c r="M694" s="109"/>
      <c r="N694" s="109"/>
      <c r="O694" s="210">
        <f t="shared" si="20"/>
        <v>39873</v>
      </c>
      <c r="Q694" s="206">
        <f t="shared" si="21"/>
        <v>2.5000000000000022E-3</v>
      </c>
    </row>
    <row r="695" spans="1:17">
      <c r="A695" s="106">
        <v>39884</v>
      </c>
      <c r="B695" t="s">
        <v>153</v>
      </c>
      <c r="C695" s="109">
        <v>6.1199999999999997E-2</v>
      </c>
      <c r="D695" s="109">
        <v>6.3899999999999998E-2</v>
      </c>
      <c r="E695" s="109">
        <v>7.9500000000000001E-2</v>
      </c>
      <c r="F695" s="109">
        <v>6.8199999999999997E-2</v>
      </c>
      <c r="G695" s="208"/>
      <c r="H695" s="109"/>
      <c r="I695" s="109"/>
      <c r="J695" s="109"/>
      <c r="K695" s="109">
        <v>6.6400000000000001E-2</v>
      </c>
      <c r="L695" s="109"/>
      <c r="M695" s="109"/>
      <c r="N695" s="109"/>
      <c r="O695" s="210">
        <f t="shared" si="20"/>
        <v>39873</v>
      </c>
      <c r="Q695" s="206">
        <f t="shared" si="21"/>
        <v>2.5000000000000022E-3</v>
      </c>
    </row>
    <row r="696" spans="1:17">
      <c r="A696" s="106">
        <v>39885</v>
      </c>
      <c r="B696" t="s">
        <v>153</v>
      </c>
      <c r="C696" s="109">
        <v>6.1400000000000003E-2</v>
      </c>
      <c r="D696" s="109">
        <v>6.4299999999999996E-2</v>
      </c>
      <c r="E696" s="109">
        <v>0.08</v>
      </c>
      <c r="F696" s="109">
        <v>6.8599999999999994E-2</v>
      </c>
      <c r="G696" s="208"/>
      <c r="H696" s="109"/>
      <c r="I696" s="109"/>
      <c r="J696" s="109"/>
      <c r="K696" s="109">
        <v>6.6799999999999998E-2</v>
      </c>
      <c r="L696" s="109"/>
      <c r="M696" s="109"/>
      <c r="N696" s="109"/>
      <c r="O696" s="210">
        <f t="shared" si="20"/>
        <v>39873</v>
      </c>
      <c r="Q696" s="206">
        <f t="shared" si="21"/>
        <v>2.5000000000000022E-3</v>
      </c>
    </row>
    <row r="697" spans="1:17">
      <c r="A697" s="106">
        <v>39888</v>
      </c>
      <c r="B697" t="s">
        <v>153</v>
      </c>
      <c r="C697" s="109">
        <v>6.2300000000000001E-2</v>
      </c>
      <c r="D697" s="109">
        <v>6.5199999999999994E-2</v>
      </c>
      <c r="E697" s="109">
        <v>8.09E-2</v>
      </c>
      <c r="F697" s="109">
        <v>6.9500000000000006E-2</v>
      </c>
      <c r="G697" s="208"/>
      <c r="H697" s="109"/>
      <c r="I697" s="109"/>
      <c r="J697" s="109"/>
      <c r="K697" s="109">
        <v>6.7900000000000002E-2</v>
      </c>
      <c r="L697" s="109"/>
      <c r="M697" s="109"/>
      <c r="N697" s="109"/>
      <c r="O697" s="210">
        <f t="shared" si="20"/>
        <v>39873</v>
      </c>
      <c r="Q697" s="206">
        <f t="shared" si="21"/>
        <v>2.7000000000000079E-3</v>
      </c>
    </row>
    <row r="698" spans="1:17">
      <c r="A698" s="106">
        <v>39889</v>
      </c>
      <c r="B698" t="s">
        <v>153</v>
      </c>
      <c r="C698" s="109">
        <v>6.2700000000000006E-2</v>
      </c>
      <c r="D698" s="109">
        <v>6.5600000000000006E-2</v>
      </c>
      <c r="E698" s="109">
        <v>8.2000000000000003E-2</v>
      </c>
      <c r="F698" s="109">
        <v>7.0099999999999996E-2</v>
      </c>
      <c r="G698" s="208"/>
      <c r="H698" s="109"/>
      <c r="I698" s="109"/>
      <c r="J698" s="109"/>
      <c r="K698" s="109">
        <v>6.8400000000000002E-2</v>
      </c>
      <c r="L698" s="109"/>
      <c r="M698" s="109"/>
      <c r="N698" s="109"/>
      <c r="O698" s="210">
        <f t="shared" si="20"/>
        <v>39873</v>
      </c>
      <c r="Q698" s="206">
        <f t="shared" si="21"/>
        <v>2.7999999999999969E-3</v>
      </c>
    </row>
    <row r="699" spans="1:17">
      <c r="A699" s="106">
        <v>39890</v>
      </c>
      <c r="B699" t="s">
        <v>153</v>
      </c>
      <c r="C699" s="109">
        <v>6.0699999999999997E-2</v>
      </c>
      <c r="D699" s="109">
        <v>6.3399999999999998E-2</v>
      </c>
      <c r="E699" s="109">
        <v>7.9699999999999993E-2</v>
      </c>
      <c r="F699" s="109">
        <v>6.7900000000000002E-2</v>
      </c>
      <c r="G699" s="208"/>
      <c r="H699" s="109"/>
      <c r="I699" s="109"/>
      <c r="J699" s="109"/>
      <c r="K699" s="109">
        <v>6.6100000000000006E-2</v>
      </c>
      <c r="L699" s="109"/>
      <c r="M699" s="109"/>
      <c r="N699" s="109"/>
      <c r="O699" s="210">
        <f t="shared" si="20"/>
        <v>39873</v>
      </c>
      <c r="Q699" s="206">
        <f t="shared" si="21"/>
        <v>2.7000000000000079E-3</v>
      </c>
    </row>
    <row r="700" spans="1:17">
      <c r="A700" s="106">
        <v>39891</v>
      </c>
      <c r="B700" t="s">
        <v>153</v>
      </c>
      <c r="C700" s="109">
        <v>6.1600000000000002E-2</v>
      </c>
      <c r="D700" s="109">
        <v>6.4100000000000004E-2</v>
      </c>
      <c r="E700" s="109">
        <v>8.0299999999999996E-2</v>
      </c>
      <c r="F700" s="109">
        <v>6.8699999999999997E-2</v>
      </c>
      <c r="G700" s="208"/>
      <c r="H700" s="109"/>
      <c r="I700" s="109"/>
      <c r="J700" s="109"/>
      <c r="K700" s="109">
        <v>6.6699999999999995E-2</v>
      </c>
      <c r="L700" s="109"/>
      <c r="M700" s="109"/>
      <c r="N700" s="109"/>
      <c r="O700" s="210">
        <f t="shared" si="20"/>
        <v>39873</v>
      </c>
      <c r="Q700" s="206">
        <f t="shared" si="21"/>
        <v>2.5999999999999912E-3</v>
      </c>
    </row>
    <row r="701" spans="1:17">
      <c r="A701" s="106">
        <v>39892</v>
      </c>
      <c r="B701" t="s">
        <v>153</v>
      </c>
      <c r="C701" s="109">
        <v>6.1899999999999997E-2</v>
      </c>
      <c r="D701" s="109">
        <v>6.4600000000000005E-2</v>
      </c>
      <c r="E701" s="109">
        <v>8.1000000000000003E-2</v>
      </c>
      <c r="F701" s="109">
        <v>6.9199999999999998E-2</v>
      </c>
      <c r="G701" s="208"/>
      <c r="H701" s="109"/>
      <c r="I701" s="109"/>
      <c r="J701" s="109"/>
      <c r="K701" s="109">
        <v>6.7199999999999996E-2</v>
      </c>
      <c r="L701" s="109"/>
      <c r="M701" s="109"/>
      <c r="N701" s="109"/>
      <c r="O701" s="210">
        <f t="shared" si="20"/>
        <v>39873</v>
      </c>
      <c r="Q701" s="206">
        <f t="shared" si="21"/>
        <v>2.5999999999999912E-3</v>
      </c>
    </row>
    <row r="702" spans="1:17">
      <c r="A702" s="106">
        <v>39895</v>
      </c>
      <c r="B702" t="s">
        <v>153</v>
      </c>
      <c r="C702" s="109">
        <v>6.2300000000000001E-2</v>
      </c>
      <c r="D702" s="109">
        <v>6.5299999999999997E-2</v>
      </c>
      <c r="E702" s="109">
        <v>8.14E-2</v>
      </c>
      <c r="F702" s="109">
        <v>6.9699999999999998E-2</v>
      </c>
      <c r="G702" s="208"/>
      <c r="H702" s="109"/>
      <c r="I702" s="109"/>
      <c r="J702" s="109"/>
      <c r="K702" s="109">
        <v>6.7699999999999996E-2</v>
      </c>
      <c r="L702" s="109"/>
      <c r="M702" s="109"/>
      <c r="N702" s="109"/>
      <c r="O702" s="210">
        <f t="shared" si="20"/>
        <v>39873</v>
      </c>
      <c r="Q702" s="206">
        <f t="shared" si="21"/>
        <v>2.3999999999999994E-3</v>
      </c>
    </row>
    <row r="703" spans="1:17">
      <c r="A703" s="106">
        <v>39896</v>
      </c>
      <c r="B703" t="s">
        <v>153</v>
      </c>
      <c r="C703" s="109">
        <v>6.1400000000000003E-2</v>
      </c>
      <c r="D703" s="109">
        <v>6.4399999999999999E-2</v>
      </c>
      <c r="E703" s="109">
        <v>8.0600000000000005E-2</v>
      </c>
      <c r="F703" s="109">
        <v>6.88E-2</v>
      </c>
      <c r="G703" s="208"/>
      <c r="H703" s="109"/>
      <c r="I703" s="109"/>
      <c r="J703" s="109"/>
      <c r="K703" s="109">
        <v>6.6900000000000001E-2</v>
      </c>
      <c r="L703" s="109"/>
      <c r="M703" s="109"/>
      <c r="N703" s="109"/>
      <c r="O703" s="210">
        <f t="shared" si="20"/>
        <v>39873</v>
      </c>
      <c r="Q703" s="206">
        <f t="shared" si="21"/>
        <v>2.5000000000000022E-3</v>
      </c>
    </row>
    <row r="704" spans="1:17">
      <c r="A704" s="106">
        <v>39897</v>
      </c>
      <c r="B704" t="s">
        <v>153</v>
      </c>
      <c r="C704" s="109">
        <v>6.3E-2</v>
      </c>
      <c r="D704" s="109">
        <v>6.5600000000000006E-2</v>
      </c>
      <c r="E704" s="109">
        <v>8.1799999999999998E-2</v>
      </c>
      <c r="F704" s="109">
        <v>7.0099999999999996E-2</v>
      </c>
      <c r="G704" s="208"/>
      <c r="H704" s="109"/>
      <c r="I704" s="109"/>
      <c r="J704" s="109"/>
      <c r="K704" s="109">
        <v>6.8100000000000008E-2</v>
      </c>
      <c r="L704" s="109"/>
      <c r="M704" s="109"/>
      <c r="N704" s="109"/>
      <c r="O704" s="210">
        <f t="shared" si="20"/>
        <v>39873</v>
      </c>
      <c r="Q704" s="206">
        <f t="shared" si="21"/>
        <v>2.5000000000000022E-3</v>
      </c>
    </row>
    <row r="705" spans="1:17">
      <c r="A705" s="106">
        <v>39902</v>
      </c>
      <c r="B705" t="s">
        <v>153</v>
      </c>
      <c r="C705" s="109">
        <v>6.1899999999999997E-2</v>
      </c>
      <c r="D705" s="109">
        <v>6.4500000000000002E-2</v>
      </c>
      <c r="E705" s="109">
        <v>8.0699999999999994E-2</v>
      </c>
      <c r="F705" s="109">
        <v>6.9000000000000006E-2</v>
      </c>
      <c r="G705" s="208"/>
      <c r="H705" s="109"/>
      <c r="I705" s="109"/>
      <c r="J705" s="109"/>
      <c r="K705" s="109">
        <v>6.6900000000000001E-2</v>
      </c>
      <c r="L705" s="109"/>
      <c r="M705" s="109"/>
      <c r="N705" s="109"/>
      <c r="O705" s="210">
        <f t="shared" si="20"/>
        <v>39873</v>
      </c>
      <c r="Q705" s="206">
        <f t="shared" si="21"/>
        <v>2.3999999999999994E-3</v>
      </c>
    </row>
    <row r="706" spans="1:17">
      <c r="A706" s="106">
        <v>39903</v>
      </c>
      <c r="B706" t="s">
        <v>153</v>
      </c>
      <c r="C706" s="109">
        <v>6.1400000000000003E-2</v>
      </c>
      <c r="D706" s="109">
        <v>6.4100000000000004E-2</v>
      </c>
      <c r="E706" s="109">
        <v>8.0399999999999999E-2</v>
      </c>
      <c r="F706" s="109">
        <v>6.8599999999999994E-2</v>
      </c>
      <c r="G706" s="208"/>
      <c r="H706" s="109"/>
      <c r="I706" s="109"/>
      <c r="J706" s="109"/>
      <c r="K706" s="109">
        <v>6.6400000000000001E-2</v>
      </c>
      <c r="L706" s="109"/>
      <c r="M706" s="109"/>
      <c r="N706" s="109"/>
      <c r="O706" s="210">
        <f t="shared" si="20"/>
        <v>39873</v>
      </c>
      <c r="Q706" s="206">
        <f t="shared" si="21"/>
        <v>2.2999999999999965E-3</v>
      </c>
    </row>
    <row r="707" spans="1:17">
      <c r="A707" s="106">
        <v>39904</v>
      </c>
      <c r="B707" t="s">
        <v>153</v>
      </c>
      <c r="C707" s="109">
        <v>6.08E-2</v>
      </c>
      <c r="D707" s="109">
        <v>6.3399999999999998E-2</v>
      </c>
      <c r="E707" s="109">
        <v>7.9799999999999996E-2</v>
      </c>
      <c r="F707" s="109">
        <v>6.8000000000000005E-2</v>
      </c>
      <c r="G707" s="208"/>
      <c r="H707" s="109"/>
      <c r="I707" s="109"/>
      <c r="J707" s="109"/>
      <c r="K707" s="109">
        <v>6.5700000000000008E-2</v>
      </c>
      <c r="L707" s="109"/>
      <c r="M707" s="109"/>
      <c r="N707" s="109"/>
      <c r="O707" s="210">
        <f t="shared" si="20"/>
        <v>39904</v>
      </c>
      <c r="Q707" s="206">
        <f t="shared" si="21"/>
        <v>2.3000000000000104E-3</v>
      </c>
    </row>
    <row r="708" spans="1:17">
      <c r="A708" s="106">
        <v>39905</v>
      </c>
      <c r="B708" t="s">
        <v>153</v>
      </c>
      <c r="C708" s="109">
        <v>6.13E-2</v>
      </c>
      <c r="D708" s="109">
        <v>6.4100000000000004E-2</v>
      </c>
      <c r="E708" s="109">
        <v>8.0699999999999994E-2</v>
      </c>
      <c r="F708" s="109">
        <v>6.8699999999999997E-2</v>
      </c>
      <c r="G708" s="208"/>
      <c r="H708" s="109"/>
      <c r="I708" s="109"/>
      <c r="J708" s="109"/>
      <c r="K708" s="109">
        <v>6.6299999999999998E-2</v>
      </c>
      <c r="L708" s="109"/>
      <c r="M708" s="109"/>
      <c r="N708" s="109"/>
      <c r="O708" s="210">
        <f t="shared" si="20"/>
        <v>39904</v>
      </c>
      <c r="Q708" s="206">
        <f t="shared" si="21"/>
        <v>2.1999999999999936E-3</v>
      </c>
    </row>
    <row r="709" spans="1:17">
      <c r="A709" s="106">
        <v>39906</v>
      </c>
      <c r="B709" t="s">
        <v>153</v>
      </c>
      <c r="C709" s="109">
        <v>6.2199999999999998E-2</v>
      </c>
      <c r="D709" s="109">
        <v>6.54E-2</v>
      </c>
      <c r="E709" s="109">
        <v>8.2100000000000006E-2</v>
      </c>
      <c r="F709" s="109">
        <v>6.9900000000000004E-2</v>
      </c>
      <c r="G709" s="208"/>
      <c r="H709" s="109"/>
      <c r="I709" s="109"/>
      <c r="J709" s="109"/>
      <c r="K709" s="109">
        <v>6.7799999999999999E-2</v>
      </c>
      <c r="L709" s="109"/>
      <c r="M709" s="109"/>
      <c r="N709" s="109"/>
      <c r="O709" s="210">
        <f t="shared" ref="O709:O772" si="22">DATE(YEAR(A709),MONTH(A709),1)</f>
        <v>39904</v>
      </c>
      <c r="Q709" s="206">
        <f t="shared" ref="Q709:Q772" si="23">K709-D709</f>
        <v>2.3999999999999994E-3</v>
      </c>
    </row>
    <row r="710" spans="1:17">
      <c r="A710" s="106">
        <v>39909</v>
      </c>
      <c r="B710" t="s">
        <v>153</v>
      </c>
      <c r="C710" s="109">
        <v>6.2600000000000003E-2</v>
      </c>
      <c r="D710" s="109">
        <v>6.5699999999999995E-2</v>
      </c>
      <c r="E710" s="109">
        <v>8.2500000000000004E-2</v>
      </c>
      <c r="F710" s="109">
        <v>7.0300000000000001E-2</v>
      </c>
      <c r="G710" s="208"/>
      <c r="H710" s="109"/>
      <c r="I710" s="109"/>
      <c r="J710" s="109"/>
      <c r="K710" s="109">
        <v>6.8000000000000005E-2</v>
      </c>
      <c r="L710" s="109"/>
      <c r="M710" s="109"/>
      <c r="N710" s="109"/>
      <c r="O710" s="210">
        <f t="shared" si="22"/>
        <v>39904</v>
      </c>
      <c r="Q710" s="206">
        <f t="shared" si="23"/>
        <v>2.3000000000000104E-3</v>
      </c>
    </row>
    <row r="711" spans="1:17">
      <c r="A711" s="106">
        <v>39910</v>
      </c>
      <c r="B711" t="s">
        <v>153</v>
      </c>
      <c r="C711" s="109">
        <v>6.2300000000000001E-2</v>
      </c>
      <c r="D711" s="109">
        <v>6.5100000000000005E-2</v>
      </c>
      <c r="E711" s="109">
        <v>8.2100000000000006E-2</v>
      </c>
      <c r="F711" s="109">
        <v>6.9800000000000001E-2</v>
      </c>
      <c r="G711" s="208"/>
      <c r="H711" s="109"/>
      <c r="I711" s="109"/>
      <c r="J711" s="109"/>
      <c r="K711" s="109">
        <v>6.7500000000000004E-2</v>
      </c>
      <c r="L711" s="109"/>
      <c r="M711" s="109"/>
      <c r="N711" s="109"/>
      <c r="O711" s="210">
        <f t="shared" si="22"/>
        <v>39904</v>
      </c>
      <c r="Q711" s="206">
        <f t="shared" si="23"/>
        <v>2.3999999999999994E-3</v>
      </c>
    </row>
    <row r="712" spans="1:17">
      <c r="A712" s="106">
        <v>39911</v>
      </c>
      <c r="B712" t="s">
        <v>153</v>
      </c>
      <c r="C712" s="109">
        <v>6.1400000000000003E-2</v>
      </c>
      <c r="D712" s="109">
        <v>6.4299999999999996E-2</v>
      </c>
      <c r="E712" s="109">
        <v>8.1100000000000005E-2</v>
      </c>
      <c r="F712" s="109">
        <v>6.8900000000000003E-2</v>
      </c>
      <c r="G712" s="208"/>
      <c r="H712" s="109"/>
      <c r="I712" s="109"/>
      <c r="J712" s="109"/>
      <c r="K712" s="109">
        <v>6.6699999999999995E-2</v>
      </c>
      <c r="L712" s="109"/>
      <c r="M712" s="109"/>
      <c r="N712" s="109"/>
      <c r="O712" s="210">
        <f t="shared" si="22"/>
        <v>39904</v>
      </c>
      <c r="Q712" s="206">
        <f t="shared" si="23"/>
        <v>2.3999999999999994E-3</v>
      </c>
    </row>
    <row r="713" spans="1:17">
      <c r="A713" s="106">
        <v>39912</v>
      </c>
      <c r="B713" t="s">
        <v>153</v>
      </c>
      <c r="C713" s="109">
        <v>6.2399999999999997E-2</v>
      </c>
      <c r="D713" s="109">
        <v>6.5299999999999997E-2</v>
      </c>
      <c r="E713" s="109">
        <v>8.1600000000000006E-2</v>
      </c>
      <c r="F713" s="109">
        <v>6.9800000000000001E-2</v>
      </c>
      <c r="G713" s="208"/>
      <c r="H713" s="109"/>
      <c r="I713" s="109"/>
      <c r="J713" s="109"/>
      <c r="K713" s="109">
        <v>6.7699999999999996E-2</v>
      </c>
      <c r="L713" s="109"/>
      <c r="M713" s="109"/>
      <c r="N713" s="109"/>
      <c r="O713" s="210">
        <f t="shared" si="22"/>
        <v>39904</v>
      </c>
      <c r="Q713" s="206">
        <f t="shared" si="23"/>
        <v>2.3999999999999994E-3</v>
      </c>
    </row>
    <row r="714" spans="1:17">
      <c r="A714" s="106">
        <v>39916</v>
      </c>
      <c r="B714" t="s">
        <v>153</v>
      </c>
      <c r="C714" s="109">
        <v>6.1699999999999998E-2</v>
      </c>
      <c r="D714" s="109">
        <v>6.4600000000000005E-2</v>
      </c>
      <c r="E714" s="109">
        <v>8.09E-2</v>
      </c>
      <c r="F714" s="109">
        <v>6.9099999999999995E-2</v>
      </c>
      <c r="G714" s="208"/>
      <c r="H714" s="109"/>
      <c r="I714" s="109"/>
      <c r="J714" s="109"/>
      <c r="K714" s="109">
        <v>6.6900000000000001E-2</v>
      </c>
      <c r="L714" s="109"/>
      <c r="M714" s="109"/>
      <c r="N714" s="109"/>
      <c r="O714" s="210">
        <f t="shared" si="22"/>
        <v>39904</v>
      </c>
      <c r="Q714" s="206">
        <f t="shared" si="23"/>
        <v>2.2999999999999965E-3</v>
      </c>
    </row>
    <row r="715" spans="1:17">
      <c r="A715" s="106">
        <v>39917</v>
      </c>
      <c r="B715" t="s">
        <v>153</v>
      </c>
      <c r="C715" s="109">
        <v>6.1400000000000003E-2</v>
      </c>
      <c r="D715" s="109">
        <v>6.4199999999999993E-2</v>
      </c>
      <c r="E715" s="109">
        <v>7.9899999999999999E-2</v>
      </c>
      <c r="F715" s="109">
        <v>6.8500000000000005E-2</v>
      </c>
      <c r="G715" s="208"/>
      <c r="H715" s="109"/>
      <c r="I715" s="109"/>
      <c r="J715" s="109"/>
      <c r="K715" s="109">
        <v>6.6400000000000001E-2</v>
      </c>
      <c r="L715" s="109"/>
      <c r="M715" s="109"/>
      <c r="N715" s="109"/>
      <c r="O715" s="210">
        <f t="shared" si="22"/>
        <v>39904</v>
      </c>
      <c r="Q715" s="206">
        <f t="shared" si="23"/>
        <v>2.2000000000000075E-3</v>
      </c>
    </row>
    <row r="716" spans="1:17">
      <c r="A716" s="106">
        <v>39918</v>
      </c>
      <c r="B716" t="s">
        <v>153</v>
      </c>
      <c r="C716" s="109">
        <v>6.13E-2</v>
      </c>
      <c r="D716" s="109">
        <v>6.4199999999999993E-2</v>
      </c>
      <c r="E716" s="109">
        <v>7.9600000000000004E-2</v>
      </c>
      <c r="F716" s="109">
        <v>6.8400000000000002E-2</v>
      </c>
      <c r="G716" s="208"/>
      <c r="H716" s="109"/>
      <c r="I716" s="109"/>
      <c r="J716" s="109"/>
      <c r="K716" s="109">
        <v>6.6199999999999995E-2</v>
      </c>
      <c r="L716" s="109"/>
      <c r="M716" s="109"/>
      <c r="N716" s="109"/>
      <c r="O716" s="210">
        <f t="shared" si="22"/>
        <v>39904</v>
      </c>
      <c r="Q716" s="206">
        <f t="shared" si="23"/>
        <v>2.0000000000000018E-3</v>
      </c>
    </row>
    <row r="717" spans="1:17">
      <c r="A717" s="106">
        <v>39919</v>
      </c>
      <c r="B717" t="s">
        <v>153</v>
      </c>
      <c r="C717" s="109">
        <v>6.1899999999999997E-2</v>
      </c>
      <c r="D717" s="109">
        <v>6.4899999999999999E-2</v>
      </c>
      <c r="E717" s="109">
        <v>8.0199999999999994E-2</v>
      </c>
      <c r="F717" s="109">
        <v>6.9000000000000006E-2</v>
      </c>
      <c r="G717" s="208"/>
      <c r="H717" s="109"/>
      <c r="I717" s="109"/>
      <c r="J717" s="109"/>
      <c r="K717" s="109">
        <v>6.6699999999999995E-2</v>
      </c>
      <c r="L717" s="109"/>
      <c r="M717" s="109"/>
      <c r="N717" s="109"/>
      <c r="O717" s="210">
        <f t="shared" si="22"/>
        <v>39904</v>
      </c>
      <c r="Q717" s="206">
        <f t="shared" si="23"/>
        <v>1.799999999999996E-3</v>
      </c>
    </row>
    <row r="718" spans="1:17">
      <c r="A718" s="106">
        <v>39920</v>
      </c>
      <c r="B718" t="s">
        <v>153</v>
      </c>
      <c r="C718" s="109">
        <v>6.2700000000000006E-2</v>
      </c>
      <c r="D718" s="109">
        <v>6.5600000000000006E-2</v>
      </c>
      <c r="E718" s="109">
        <v>8.09E-2</v>
      </c>
      <c r="F718" s="109">
        <v>6.9699999999999998E-2</v>
      </c>
      <c r="G718" s="208"/>
      <c r="H718" s="109"/>
      <c r="I718" s="109"/>
      <c r="J718" s="109"/>
      <c r="K718" s="109">
        <v>6.7199999999999996E-2</v>
      </c>
      <c r="L718" s="109"/>
      <c r="M718" s="109"/>
      <c r="N718" s="109"/>
      <c r="O718" s="210">
        <f t="shared" si="22"/>
        <v>39904</v>
      </c>
      <c r="Q718" s="206">
        <f t="shared" si="23"/>
        <v>1.5999999999999903E-3</v>
      </c>
    </row>
    <row r="719" spans="1:17">
      <c r="A719" s="106">
        <v>39923</v>
      </c>
      <c r="B719" t="s">
        <v>153</v>
      </c>
      <c r="C719" s="109">
        <v>6.1699999999999998E-2</v>
      </c>
      <c r="D719" s="109">
        <v>6.4100000000000004E-2</v>
      </c>
      <c r="E719" s="109">
        <v>7.9200000000000007E-2</v>
      </c>
      <c r="F719" s="109">
        <v>6.83E-2</v>
      </c>
      <c r="G719" s="208"/>
      <c r="H719" s="109"/>
      <c r="I719" s="109"/>
      <c r="J719" s="109"/>
      <c r="K719" s="109">
        <v>6.6000000000000003E-2</v>
      </c>
      <c r="L719" s="109"/>
      <c r="M719" s="109"/>
      <c r="N719" s="109"/>
      <c r="O719" s="210">
        <f t="shared" si="22"/>
        <v>39904</v>
      </c>
      <c r="Q719" s="206">
        <f t="shared" si="23"/>
        <v>1.8999999999999989E-3</v>
      </c>
    </row>
    <row r="720" spans="1:17">
      <c r="A720" s="106">
        <v>39924</v>
      </c>
      <c r="B720" t="s">
        <v>153</v>
      </c>
      <c r="C720" s="109">
        <v>6.13E-2</v>
      </c>
      <c r="D720" s="109">
        <v>6.4600000000000005E-2</v>
      </c>
      <c r="E720" s="109">
        <v>7.9100000000000004E-2</v>
      </c>
      <c r="F720" s="109">
        <v>6.83E-2</v>
      </c>
      <c r="G720" s="208"/>
      <c r="H720" s="109"/>
      <c r="I720" s="109"/>
      <c r="J720" s="109"/>
      <c r="K720" s="109">
        <v>6.6500000000000004E-2</v>
      </c>
      <c r="L720" s="109"/>
      <c r="M720" s="109"/>
      <c r="N720" s="109"/>
      <c r="O720" s="210">
        <f t="shared" si="22"/>
        <v>39904</v>
      </c>
      <c r="Q720" s="206">
        <f t="shared" si="23"/>
        <v>1.8999999999999989E-3</v>
      </c>
    </row>
    <row r="721" spans="1:17">
      <c r="A721" s="106">
        <v>39925</v>
      </c>
      <c r="B721" t="s">
        <v>153</v>
      </c>
      <c r="C721" s="109">
        <v>6.2199999999999998E-2</v>
      </c>
      <c r="D721" s="109">
        <v>6.54E-2</v>
      </c>
      <c r="E721" s="109">
        <v>7.9899999999999999E-2</v>
      </c>
      <c r="F721" s="109">
        <v>6.9199999999999998E-2</v>
      </c>
      <c r="G721" s="208"/>
      <c r="H721" s="109"/>
      <c r="I721" s="109"/>
      <c r="J721" s="109"/>
      <c r="K721" s="109">
        <v>6.7299999999999999E-2</v>
      </c>
      <c r="L721" s="109"/>
      <c r="M721" s="109"/>
      <c r="N721" s="109"/>
      <c r="O721" s="210">
        <f t="shared" si="22"/>
        <v>39904</v>
      </c>
      <c r="Q721" s="206">
        <f t="shared" si="23"/>
        <v>1.8999999999999989E-3</v>
      </c>
    </row>
    <row r="722" spans="1:17">
      <c r="A722" s="106">
        <v>39926</v>
      </c>
      <c r="B722" t="s">
        <v>153</v>
      </c>
      <c r="C722" s="109">
        <v>6.1899999999999997E-2</v>
      </c>
      <c r="D722" s="109">
        <v>6.4899999999999999E-2</v>
      </c>
      <c r="E722" s="109">
        <v>7.9399999999999998E-2</v>
      </c>
      <c r="F722" s="109">
        <v>6.8699999999999997E-2</v>
      </c>
      <c r="G722" s="208"/>
      <c r="H722" s="109"/>
      <c r="I722" s="109"/>
      <c r="J722" s="109"/>
      <c r="K722" s="109">
        <v>6.6799999999999998E-2</v>
      </c>
      <c r="L722" s="109"/>
      <c r="M722" s="109"/>
      <c r="N722" s="109"/>
      <c r="O722" s="210">
        <f t="shared" si="22"/>
        <v>39904</v>
      </c>
      <c r="Q722" s="206">
        <f t="shared" si="23"/>
        <v>1.8999999999999989E-3</v>
      </c>
    </row>
    <row r="723" spans="1:17">
      <c r="A723" s="106">
        <v>39927</v>
      </c>
      <c r="B723" t="s">
        <v>153</v>
      </c>
      <c r="C723" s="109">
        <v>6.2E-2</v>
      </c>
      <c r="D723" s="109">
        <v>6.5000000000000002E-2</v>
      </c>
      <c r="E723" s="109">
        <v>7.9399999999999998E-2</v>
      </c>
      <c r="F723" s="109">
        <v>6.88E-2</v>
      </c>
      <c r="G723" s="208"/>
      <c r="H723" s="109"/>
      <c r="I723" s="109"/>
      <c r="J723" s="109"/>
      <c r="K723" s="109">
        <v>6.7199999999999996E-2</v>
      </c>
      <c r="L723" s="109"/>
      <c r="M723" s="109"/>
      <c r="N723" s="109"/>
      <c r="O723" s="210">
        <f t="shared" si="22"/>
        <v>39904</v>
      </c>
      <c r="Q723" s="206">
        <f t="shared" si="23"/>
        <v>2.1999999999999936E-3</v>
      </c>
    </row>
    <row r="724" spans="1:17">
      <c r="A724" s="106">
        <v>39930</v>
      </c>
      <c r="B724" t="s">
        <v>153</v>
      </c>
      <c r="C724" s="109">
        <v>6.1600000000000002E-2</v>
      </c>
      <c r="D724" s="109">
        <v>6.4600000000000005E-2</v>
      </c>
      <c r="E724" s="109">
        <v>7.9000000000000001E-2</v>
      </c>
      <c r="F724" s="109">
        <v>6.8400000000000002E-2</v>
      </c>
      <c r="G724" s="208"/>
      <c r="H724" s="109"/>
      <c r="I724" s="109"/>
      <c r="J724" s="109"/>
      <c r="K724" s="109">
        <v>6.6799999999999998E-2</v>
      </c>
      <c r="L724" s="109"/>
      <c r="M724" s="109"/>
      <c r="N724" s="109"/>
      <c r="O724" s="210">
        <f t="shared" si="22"/>
        <v>39904</v>
      </c>
      <c r="Q724" s="206">
        <f t="shared" si="23"/>
        <v>2.1999999999999936E-3</v>
      </c>
    </row>
    <row r="725" spans="1:17">
      <c r="A725" s="106">
        <v>39931</v>
      </c>
      <c r="B725" t="s">
        <v>153</v>
      </c>
      <c r="C725" s="109">
        <v>6.2700000000000006E-2</v>
      </c>
      <c r="D725" s="109">
        <v>6.5299999999999997E-2</v>
      </c>
      <c r="E725" s="109">
        <v>7.9600000000000004E-2</v>
      </c>
      <c r="F725" s="109">
        <v>6.9199999999999998E-2</v>
      </c>
      <c r="G725" s="208"/>
      <c r="H725" s="109"/>
      <c r="I725" s="109"/>
      <c r="J725" s="109"/>
      <c r="K725" s="109">
        <v>6.7599999999999993E-2</v>
      </c>
      <c r="L725" s="109"/>
      <c r="M725" s="109"/>
      <c r="N725" s="109"/>
      <c r="O725" s="210">
        <f t="shared" si="22"/>
        <v>39904</v>
      </c>
      <c r="Q725" s="206">
        <f t="shared" si="23"/>
        <v>2.2999999999999965E-3</v>
      </c>
    </row>
    <row r="726" spans="1:17">
      <c r="A726" s="106">
        <v>39932</v>
      </c>
      <c r="B726" t="s">
        <v>153</v>
      </c>
      <c r="C726" s="109">
        <v>6.3399999999999998E-2</v>
      </c>
      <c r="D726" s="109">
        <v>6.5600000000000006E-2</v>
      </c>
      <c r="E726" s="109">
        <v>7.9899999999999999E-2</v>
      </c>
      <c r="F726" s="109">
        <v>6.9599999999999995E-2</v>
      </c>
      <c r="G726" s="208"/>
      <c r="H726" s="109"/>
      <c r="I726" s="109"/>
      <c r="J726" s="109"/>
      <c r="K726" s="109">
        <v>6.7799999999999999E-2</v>
      </c>
      <c r="L726" s="109"/>
      <c r="M726" s="109"/>
      <c r="N726" s="109"/>
      <c r="O726" s="210">
        <f t="shared" si="22"/>
        <v>39904</v>
      </c>
      <c r="Q726" s="206">
        <f t="shared" si="23"/>
        <v>2.1999999999999936E-3</v>
      </c>
    </row>
    <row r="727" spans="1:17">
      <c r="A727" s="106">
        <v>39933</v>
      </c>
      <c r="B727" t="s">
        <v>153</v>
      </c>
      <c r="C727" s="109">
        <v>6.3399999999999998E-2</v>
      </c>
      <c r="D727" s="109">
        <v>6.5500000000000003E-2</v>
      </c>
      <c r="E727" s="109">
        <v>7.9100000000000004E-2</v>
      </c>
      <c r="F727" s="109">
        <v>6.93E-2</v>
      </c>
      <c r="G727" s="208"/>
      <c r="H727" s="109"/>
      <c r="I727" s="109"/>
      <c r="J727" s="109"/>
      <c r="K727" s="109">
        <v>6.7599999999999993E-2</v>
      </c>
      <c r="L727" s="109"/>
      <c r="M727" s="109"/>
      <c r="N727" s="109"/>
      <c r="O727" s="210">
        <f t="shared" si="22"/>
        <v>39904</v>
      </c>
      <c r="Q727" s="206">
        <f t="shared" si="23"/>
        <v>2.0999999999999908E-3</v>
      </c>
    </row>
    <row r="728" spans="1:17">
      <c r="A728" s="106">
        <v>39934</v>
      </c>
      <c r="B728" t="s">
        <v>153</v>
      </c>
      <c r="C728" s="109">
        <v>6.3799999999999996E-2</v>
      </c>
      <c r="D728" s="109">
        <v>6.59E-2</v>
      </c>
      <c r="E728" s="109">
        <v>7.9000000000000001E-2</v>
      </c>
      <c r="F728" s="109">
        <v>6.9599999999999995E-2</v>
      </c>
      <c r="G728" s="208"/>
      <c r="H728" s="109"/>
      <c r="I728" s="109"/>
      <c r="J728" s="109"/>
      <c r="K728" s="109">
        <v>6.7500000000000004E-2</v>
      </c>
      <c r="L728" s="109"/>
      <c r="M728" s="109"/>
      <c r="N728" s="109"/>
      <c r="O728" s="210">
        <f t="shared" si="22"/>
        <v>39934</v>
      </c>
      <c r="Q728" s="206">
        <f t="shared" si="23"/>
        <v>1.6000000000000042E-3</v>
      </c>
    </row>
    <row r="729" spans="1:17">
      <c r="A729" s="106">
        <v>39937</v>
      </c>
      <c r="B729" t="s">
        <v>153</v>
      </c>
      <c r="C729" s="109">
        <v>6.2899999999999998E-2</v>
      </c>
      <c r="D729" s="109">
        <v>6.5299999999999997E-2</v>
      </c>
      <c r="E729" s="109">
        <v>7.8600000000000003E-2</v>
      </c>
      <c r="F729" s="109">
        <v>6.8900000000000003E-2</v>
      </c>
      <c r="G729" s="208"/>
      <c r="H729" s="109"/>
      <c r="I729" s="109"/>
      <c r="J729" s="109"/>
      <c r="K729" s="109">
        <v>6.7000000000000004E-2</v>
      </c>
      <c r="L729" s="109"/>
      <c r="M729" s="109"/>
      <c r="N729" s="109"/>
      <c r="O729" s="210">
        <f t="shared" si="22"/>
        <v>39934</v>
      </c>
      <c r="Q729" s="206">
        <f t="shared" si="23"/>
        <v>1.7000000000000071E-3</v>
      </c>
    </row>
    <row r="730" spans="1:17">
      <c r="A730" s="106">
        <v>39938</v>
      </c>
      <c r="B730" t="s">
        <v>153</v>
      </c>
      <c r="C730" s="109">
        <v>6.2799999999999995E-2</v>
      </c>
      <c r="D730" s="109">
        <v>6.5199999999999994E-2</v>
      </c>
      <c r="E730" s="109">
        <v>7.8200000000000006E-2</v>
      </c>
      <c r="F730" s="109">
        <v>6.8699999999999997E-2</v>
      </c>
      <c r="G730" s="208"/>
      <c r="H730" s="109"/>
      <c r="I730" s="109"/>
      <c r="J730" s="109"/>
      <c r="K730" s="109">
        <v>6.6699999999999995E-2</v>
      </c>
      <c r="L730" s="109"/>
      <c r="M730" s="109"/>
      <c r="N730" s="109"/>
      <c r="O730" s="210">
        <f t="shared" si="22"/>
        <v>39934</v>
      </c>
      <c r="Q730" s="206">
        <f t="shared" si="23"/>
        <v>1.5000000000000013E-3</v>
      </c>
    </row>
    <row r="731" spans="1:17">
      <c r="A731" s="106">
        <v>39939</v>
      </c>
      <c r="B731" t="s">
        <v>153</v>
      </c>
      <c r="C731" s="109">
        <v>6.2700000000000006E-2</v>
      </c>
      <c r="D731" s="109">
        <v>6.4799999999999996E-2</v>
      </c>
      <c r="E731" s="109">
        <v>7.7299999999999994E-2</v>
      </c>
      <c r="F731" s="109">
        <v>6.83E-2</v>
      </c>
      <c r="G731" s="208"/>
      <c r="H731" s="109"/>
      <c r="I731" s="109"/>
      <c r="J731" s="109"/>
      <c r="K731" s="109">
        <v>6.6600000000000006E-2</v>
      </c>
      <c r="L731" s="109"/>
      <c r="M731" s="109"/>
      <c r="N731" s="109"/>
      <c r="O731" s="210">
        <f t="shared" si="22"/>
        <v>39934</v>
      </c>
      <c r="Q731" s="206">
        <f t="shared" si="23"/>
        <v>1.8000000000000099E-3</v>
      </c>
    </row>
    <row r="732" spans="1:17">
      <c r="A732" s="106">
        <v>39940</v>
      </c>
      <c r="B732" t="s">
        <v>153</v>
      </c>
      <c r="C732" s="109">
        <v>6.2899999999999998E-2</v>
      </c>
      <c r="D732" s="109">
        <v>6.6199999999999995E-2</v>
      </c>
      <c r="E732" s="109">
        <v>7.8600000000000003E-2</v>
      </c>
      <c r="F732" s="109">
        <v>6.9199999999999998E-2</v>
      </c>
      <c r="G732" s="208"/>
      <c r="H732" s="109"/>
      <c r="I732" s="109"/>
      <c r="J732" s="109"/>
      <c r="K732" s="109">
        <v>6.7799999999999999E-2</v>
      </c>
      <c r="L732" s="109"/>
      <c r="M732" s="109"/>
      <c r="N732" s="109"/>
      <c r="O732" s="210">
        <f t="shared" si="22"/>
        <v>39934</v>
      </c>
      <c r="Q732" s="206">
        <f t="shared" si="23"/>
        <v>1.6000000000000042E-3</v>
      </c>
    </row>
    <row r="733" spans="1:17">
      <c r="A733" s="106">
        <v>39941</v>
      </c>
      <c r="B733" t="s">
        <v>153</v>
      </c>
      <c r="C733" s="109">
        <v>6.25E-2</v>
      </c>
      <c r="D733" s="109">
        <v>6.6000000000000003E-2</v>
      </c>
      <c r="E733" s="109">
        <v>7.8299999999999995E-2</v>
      </c>
      <c r="F733" s="109">
        <v>6.8900000000000003E-2</v>
      </c>
      <c r="G733" s="208"/>
      <c r="H733" s="109"/>
      <c r="I733" s="109"/>
      <c r="J733" s="109"/>
      <c r="K733" s="109">
        <v>6.7400000000000002E-2</v>
      </c>
      <c r="L733" s="109"/>
      <c r="M733" s="109"/>
      <c r="N733" s="109"/>
      <c r="O733" s="210">
        <f t="shared" si="22"/>
        <v>39934</v>
      </c>
      <c r="Q733" s="206">
        <f t="shared" si="23"/>
        <v>1.3999999999999985E-3</v>
      </c>
    </row>
    <row r="734" spans="1:17">
      <c r="A734" s="106">
        <v>39944</v>
      </c>
      <c r="B734" t="s">
        <v>153</v>
      </c>
      <c r="C734" s="109">
        <v>6.1600000000000002E-2</v>
      </c>
      <c r="D734" s="109">
        <v>6.5100000000000005E-2</v>
      </c>
      <c r="E734" s="109">
        <v>7.7299999999999994E-2</v>
      </c>
      <c r="F734" s="109">
        <v>6.8000000000000005E-2</v>
      </c>
      <c r="G734" s="208"/>
      <c r="H734" s="109"/>
      <c r="I734" s="109"/>
      <c r="J734" s="109"/>
      <c r="K734" s="109">
        <v>6.6500000000000004E-2</v>
      </c>
      <c r="L734" s="109"/>
      <c r="M734" s="109"/>
      <c r="N734" s="109"/>
      <c r="O734" s="210">
        <f t="shared" si="22"/>
        <v>39934</v>
      </c>
      <c r="Q734" s="206">
        <f t="shared" si="23"/>
        <v>1.3999999999999985E-3</v>
      </c>
    </row>
    <row r="735" spans="1:17">
      <c r="A735" s="106">
        <v>39945</v>
      </c>
      <c r="B735" t="s">
        <v>153</v>
      </c>
      <c r="C735" s="109">
        <v>6.1400000000000003E-2</v>
      </c>
      <c r="D735" s="109">
        <v>6.4500000000000002E-2</v>
      </c>
      <c r="E735" s="109">
        <v>7.6999999999999999E-2</v>
      </c>
      <c r="F735" s="109">
        <v>6.7599999999999993E-2</v>
      </c>
      <c r="G735" s="208"/>
      <c r="H735" s="109"/>
      <c r="I735" s="109"/>
      <c r="J735" s="109"/>
      <c r="K735" s="109">
        <v>6.6100000000000006E-2</v>
      </c>
      <c r="L735" s="109"/>
      <c r="M735" s="109"/>
      <c r="N735" s="109"/>
      <c r="O735" s="210">
        <f t="shared" si="22"/>
        <v>39934</v>
      </c>
      <c r="Q735" s="206">
        <f t="shared" si="23"/>
        <v>1.6000000000000042E-3</v>
      </c>
    </row>
    <row r="736" spans="1:17">
      <c r="A736" s="106">
        <v>39946</v>
      </c>
      <c r="B736" t="s">
        <v>153</v>
      </c>
      <c r="C736" s="109">
        <v>6.0600000000000001E-2</v>
      </c>
      <c r="D736" s="109">
        <v>6.3500000000000001E-2</v>
      </c>
      <c r="E736" s="109">
        <v>7.6300000000000007E-2</v>
      </c>
      <c r="F736" s="109">
        <v>6.6799999999999998E-2</v>
      </c>
      <c r="G736" s="208"/>
      <c r="H736" s="109"/>
      <c r="I736" s="109"/>
      <c r="J736" s="109"/>
      <c r="K736" s="109">
        <v>6.54E-2</v>
      </c>
      <c r="L736" s="109"/>
      <c r="M736" s="109"/>
      <c r="N736" s="109"/>
      <c r="O736" s="210">
        <f t="shared" si="22"/>
        <v>39934</v>
      </c>
      <c r="Q736" s="206">
        <f t="shared" si="23"/>
        <v>1.8999999999999989E-3</v>
      </c>
    </row>
    <row r="737" spans="1:17">
      <c r="A737" s="106">
        <v>39947</v>
      </c>
      <c r="B737" t="s">
        <v>153</v>
      </c>
      <c r="C737" s="109">
        <v>6.0400000000000002E-2</v>
      </c>
      <c r="D737" s="109">
        <v>6.3200000000000006E-2</v>
      </c>
      <c r="E737" s="109">
        <v>7.6100000000000001E-2</v>
      </c>
      <c r="F737" s="109">
        <v>6.6600000000000006E-2</v>
      </c>
      <c r="G737" s="208"/>
      <c r="H737" s="109"/>
      <c r="I737" s="109"/>
      <c r="J737" s="109"/>
      <c r="K737" s="109">
        <v>6.5199999999999994E-2</v>
      </c>
      <c r="L737" s="109"/>
      <c r="M737" s="109"/>
      <c r="N737" s="109"/>
      <c r="O737" s="210">
        <f t="shared" si="22"/>
        <v>39934</v>
      </c>
      <c r="Q737" s="206">
        <f t="shared" si="23"/>
        <v>1.9999999999999879E-3</v>
      </c>
    </row>
    <row r="738" spans="1:17">
      <c r="A738" s="106">
        <v>39948</v>
      </c>
      <c r="B738" t="s">
        <v>153</v>
      </c>
      <c r="C738" s="109">
        <v>6.0600000000000001E-2</v>
      </c>
      <c r="D738" s="109">
        <v>6.3399999999999998E-2</v>
      </c>
      <c r="E738" s="109">
        <v>7.6300000000000007E-2</v>
      </c>
      <c r="F738" s="109">
        <v>6.6799999999999998E-2</v>
      </c>
      <c r="G738" s="208"/>
      <c r="H738" s="109"/>
      <c r="I738" s="109"/>
      <c r="J738" s="109"/>
      <c r="K738" s="109">
        <v>6.54E-2</v>
      </c>
      <c r="L738" s="109"/>
      <c r="M738" s="109"/>
      <c r="N738" s="109"/>
      <c r="O738" s="210">
        <f t="shared" si="22"/>
        <v>39934</v>
      </c>
      <c r="Q738" s="206">
        <f t="shared" si="23"/>
        <v>2.0000000000000018E-3</v>
      </c>
    </row>
    <row r="739" spans="1:17">
      <c r="A739" s="106">
        <v>39951</v>
      </c>
      <c r="B739" t="s">
        <v>153</v>
      </c>
      <c r="C739" s="109">
        <v>6.1499999999999999E-2</v>
      </c>
      <c r="D739" s="109">
        <v>6.4100000000000004E-2</v>
      </c>
      <c r="E739" s="109">
        <v>7.7100000000000002E-2</v>
      </c>
      <c r="F739" s="109">
        <v>6.7599999999999993E-2</v>
      </c>
      <c r="G739" s="208"/>
      <c r="H739" s="109"/>
      <c r="I739" s="109"/>
      <c r="J739" s="109"/>
      <c r="K739" s="109">
        <v>6.6100000000000006E-2</v>
      </c>
      <c r="L739" s="109"/>
      <c r="M739" s="109"/>
      <c r="N739" s="109"/>
      <c r="O739" s="210">
        <f t="shared" si="22"/>
        <v>39934</v>
      </c>
      <c r="Q739" s="206">
        <f t="shared" si="23"/>
        <v>2.0000000000000018E-3</v>
      </c>
    </row>
    <row r="740" spans="1:17">
      <c r="A740" s="106">
        <v>39952</v>
      </c>
      <c r="B740" t="s">
        <v>153</v>
      </c>
      <c r="C740" s="109">
        <v>6.1800000000000001E-2</v>
      </c>
      <c r="D740" s="109">
        <v>6.4299999999999996E-2</v>
      </c>
      <c r="E740" s="109">
        <v>7.7299999999999994E-2</v>
      </c>
      <c r="F740" s="109">
        <v>6.7799999999999999E-2</v>
      </c>
      <c r="G740" s="208"/>
      <c r="H740" s="109"/>
      <c r="I740" s="109"/>
      <c r="J740" s="109"/>
      <c r="K740" s="109">
        <v>6.6199999999999995E-2</v>
      </c>
      <c r="L740" s="109"/>
      <c r="M740" s="109"/>
      <c r="N740" s="109"/>
      <c r="O740" s="210">
        <f t="shared" si="22"/>
        <v>39934</v>
      </c>
      <c r="Q740" s="206">
        <f t="shared" si="23"/>
        <v>1.8999999999999989E-3</v>
      </c>
    </row>
    <row r="741" spans="1:17">
      <c r="A741" s="106">
        <v>39953</v>
      </c>
      <c r="B741" t="s">
        <v>153</v>
      </c>
      <c r="C741" s="109">
        <v>6.0999999999999999E-2</v>
      </c>
      <c r="D741" s="109">
        <v>6.3600000000000004E-2</v>
      </c>
      <c r="E741" s="109">
        <v>7.6200000000000004E-2</v>
      </c>
      <c r="F741" s="109">
        <v>6.6900000000000001E-2</v>
      </c>
      <c r="G741" s="208"/>
      <c r="H741" s="109"/>
      <c r="I741" s="109"/>
      <c r="J741" s="109"/>
      <c r="K741" s="109">
        <v>6.5500000000000003E-2</v>
      </c>
      <c r="L741" s="109"/>
      <c r="M741" s="109"/>
      <c r="N741" s="109"/>
      <c r="O741" s="210">
        <f t="shared" si="22"/>
        <v>39934</v>
      </c>
      <c r="Q741" s="206">
        <f t="shared" si="23"/>
        <v>1.8999999999999989E-3</v>
      </c>
    </row>
    <row r="742" spans="1:17">
      <c r="A742" s="106">
        <v>39954</v>
      </c>
      <c r="B742" t="s">
        <v>153</v>
      </c>
      <c r="C742" s="109">
        <v>6.25E-2</v>
      </c>
      <c r="D742" s="109">
        <v>6.5000000000000002E-2</v>
      </c>
      <c r="E742" s="109">
        <v>7.7600000000000002E-2</v>
      </c>
      <c r="F742" s="109">
        <v>6.8400000000000002E-2</v>
      </c>
      <c r="G742" s="208"/>
      <c r="H742" s="109"/>
      <c r="I742" s="109"/>
      <c r="J742" s="109"/>
      <c r="K742" s="109">
        <v>6.7000000000000004E-2</v>
      </c>
      <c r="L742" s="109"/>
      <c r="M742" s="109"/>
      <c r="N742" s="109"/>
      <c r="O742" s="210">
        <f t="shared" si="22"/>
        <v>39934</v>
      </c>
      <c r="Q742" s="206">
        <f t="shared" si="23"/>
        <v>2.0000000000000018E-3</v>
      </c>
    </row>
    <row r="743" spans="1:17">
      <c r="A743" s="106">
        <v>39955</v>
      </c>
      <c r="B743" t="s">
        <v>153</v>
      </c>
      <c r="C743" s="109">
        <v>6.3399999999999998E-2</v>
      </c>
      <c r="D743" s="109">
        <v>6.5799999999999997E-2</v>
      </c>
      <c r="E743" s="109">
        <v>7.85E-2</v>
      </c>
      <c r="F743" s="109">
        <v>6.9199999999999998E-2</v>
      </c>
      <c r="G743" s="208"/>
      <c r="H743" s="109"/>
      <c r="I743" s="109"/>
      <c r="J743" s="109"/>
      <c r="K743" s="109">
        <v>6.7799999999999999E-2</v>
      </c>
      <c r="L743" s="109"/>
      <c r="M743" s="109"/>
      <c r="N743" s="109"/>
      <c r="O743" s="210">
        <f t="shared" si="22"/>
        <v>39934</v>
      </c>
      <c r="Q743" s="206">
        <f t="shared" si="23"/>
        <v>2.0000000000000018E-3</v>
      </c>
    </row>
    <row r="744" spans="1:17">
      <c r="A744" s="106">
        <v>39959</v>
      </c>
      <c r="B744" t="s">
        <v>153</v>
      </c>
      <c r="C744" s="109">
        <v>6.3200000000000006E-2</v>
      </c>
      <c r="D744" s="109">
        <v>6.59E-2</v>
      </c>
      <c r="E744" s="109">
        <v>7.8700000000000006E-2</v>
      </c>
      <c r="F744" s="109">
        <v>6.93E-2</v>
      </c>
      <c r="G744" s="208"/>
      <c r="H744" s="109"/>
      <c r="I744" s="109"/>
      <c r="J744" s="109"/>
      <c r="K744" s="109">
        <v>6.7799999999999999E-2</v>
      </c>
      <c r="L744" s="109"/>
      <c r="M744" s="109"/>
      <c r="N744" s="109"/>
      <c r="O744" s="210">
        <f t="shared" si="22"/>
        <v>39934</v>
      </c>
      <c r="Q744" s="206">
        <f t="shared" si="23"/>
        <v>1.8999999999999989E-3</v>
      </c>
    </row>
    <row r="745" spans="1:17">
      <c r="A745" s="106">
        <v>39960</v>
      </c>
      <c r="B745" t="s">
        <v>153</v>
      </c>
      <c r="C745" s="109">
        <v>6.4799999999999996E-2</v>
      </c>
      <c r="D745" s="109">
        <v>6.7100000000000007E-2</v>
      </c>
      <c r="E745" s="109">
        <v>7.9600000000000004E-2</v>
      </c>
      <c r="F745" s="109">
        <v>7.0499999999999993E-2</v>
      </c>
      <c r="G745" s="208"/>
      <c r="H745" s="109"/>
      <c r="I745" s="109"/>
      <c r="J745" s="109"/>
      <c r="K745" s="109">
        <v>6.8900000000000003E-2</v>
      </c>
      <c r="L745" s="109"/>
      <c r="M745" s="109"/>
      <c r="N745" s="109"/>
      <c r="O745" s="210">
        <f t="shared" si="22"/>
        <v>39934</v>
      </c>
      <c r="Q745" s="206">
        <f t="shared" si="23"/>
        <v>1.799999999999996E-3</v>
      </c>
    </row>
    <row r="746" spans="1:17">
      <c r="A746" s="106">
        <v>39961</v>
      </c>
      <c r="B746" t="s">
        <v>153</v>
      </c>
      <c r="C746" s="109">
        <v>6.4100000000000004E-2</v>
      </c>
      <c r="D746" s="109">
        <v>6.6000000000000003E-2</v>
      </c>
      <c r="E746" s="109">
        <v>7.8299999999999995E-2</v>
      </c>
      <c r="F746" s="109">
        <v>6.9500000000000006E-2</v>
      </c>
      <c r="G746" s="208"/>
      <c r="H746" s="109"/>
      <c r="I746" s="109"/>
      <c r="J746" s="109"/>
      <c r="K746" s="109">
        <v>6.7699999999999996E-2</v>
      </c>
      <c r="L746" s="109"/>
      <c r="M746" s="109"/>
      <c r="N746" s="109"/>
      <c r="O746" s="210">
        <f t="shared" si="22"/>
        <v>39934</v>
      </c>
      <c r="Q746" s="206">
        <f t="shared" si="23"/>
        <v>1.6999999999999932E-3</v>
      </c>
    </row>
    <row r="747" spans="1:17">
      <c r="A747" s="106">
        <v>39962</v>
      </c>
      <c r="B747" t="s">
        <v>153</v>
      </c>
      <c r="C747" s="109">
        <v>6.2199999999999998E-2</v>
      </c>
      <c r="D747" s="109">
        <v>6.3200000000000006E-2</v>
      </c>
      <c r="E747" s="109">
        <v>7.5600000000000001E-2</v>
      </c>
      <c r="F747" s="109">
        <v>6.7000000000000004E-2</v>
      </c>
      <c r="G747" s="208"/>
      <c r="H747" s="109"/>
      <c r="I747" s="109"/>
      <c r="J747" s="109"/>
      <c r="K747" s="109">
        <v>6.5199999999999994E-2</v>
      </c>
      <c r="L747" s="109"/>
      <c r="M747" s="109"/>
      <c r="N747" s="109"/>
      <c r="O747" s="210">
        <f t="shared" si="22"/>
        <v>39934</v>
      </c>
      <c r="Q747" s="206">
        <f t="shared" si="23"/>
        <v>1.9999999999999879E-3</v>
      </c>
    </row>
    <row r="748" spans="1:17">
      <c r="A748" s="106">
        <v>39965</v>
      </c>
      <c r="B748" t="s">
        <v>153</v>
      </c>
      <c r="C748" s="109">
        <v>6.3899999999999998E-2</v>
      </c>
      <c r="D748" s="109">
        <v>6.5299999999999997E-2</v>
      </c>
      <c r="E748" s="109">
        <v>7.7700000000000005E-2</v>
      </c>
      <c r="F748" s="109">
        <v>6.9000000000000006E-2</v>
      </c>
      <c r="G748" s="208"/>
      <c r="H748" s="109"/>
      <c r="I748" s="109"/>
      <c r="J748" s="109"/>
      <c r="K748" s="109">
        <v>6.7199999999999996E-2</v>
      </c>
      <c r="L748" s="109"/>
      <c r="M748" s="109"/>
      <c r="N748" s="109"/>
      <c r="O748" s="210">
        <f t="shared" si="22"/>
        <v>39965</v>
      </c>
      <c r="Q748" s="206">
        <f t="shared" si="23"/>
        <v>1.8999999999999989E-3</v>
      </c>
    </row>
    <row r="749" spans="1:17">
      <c r="A749" s="106">
        <v>39966</v>
      </c>
      <c r="B749" t="s">
        <v>153</v>
      </c>
      <c r="C749" s="109">
        <v>6.3E-2</v>
      </c>
      <c r="D749" s="109">
        <v>6.3299999999999995E-2</v>
      </c>
      <c r="E749" s="109">
        <v>7.6200000000000004E-2</v>
      </c>
      <c r="F749" s="109">
        <v>6.7500000000000004E-2</v>
      </c>
      <c r="G749" s="208"/>
      <c r="H749" s="109"/>
      <c r="I749" s="109"/>
      <c r="J749" s="109"/>
      <c r="K749" s="109">
        <v>6.54E-2</v>
      </c>
      <c r="L749" s="109"/>
      <c r="M749" s="109"/>
      <c r="N749" s="109"/>
      <c r="O749" s="210">
        <f t="shared" si="22"/>
        <v>39965</v>
      </c>
      <c r="Q749" s="206">
        <f t="shared" si="23"/>
        <v>2.1000000000000046E-3</v>
      </c>
    </row>
    <row r="750" spans="1:17">
      <c r="A750" s="106">
        <v>39967</v>
      </c>
      <c r="B750" t="s">
        <v>153</v>
      </c>
      <c r="C750" s="109">
        <v>6.2600000000000003E-2</v>
      </c>
      <c r="D750" s="109">
        <v>6.2300000000000001E-2</v>
      </c>
      <c r="E750" s="109">
        <v>7.4800000000000005E-2</v>
      </c>
      <c r="F750" s="109">
        <v>6.6600000000000006E-2</v>
      </c>
      <c r="G750" s="208"/>
      <c r="H750" s="109"/>
      <c r="I750" s="109"/>
      <c r="J750" s="109"/>
      <c r="K750" s="109">
        <v>6.4399999999999999E-2</v>
      </c>
      <c r="L750" s="109"/>
      <c r="M750" s="109"/>
      <c r="N750" s="109"/>
      <c r="O750" s="210">
        <f t="shared" si="22"/>
        <v>39965</v>
      </c>
      <c r="Q750" s="206">
        <f t="shared" si="23"/>
        <v>2.0999999999999977E-3</v>
      </c>
    </row>
    <row r="751" spans="1:17">
      <c r="A751" s="106">
        <v>39968</v>
      </c>
      <c r="B751" t="s">
        <v>153</v>
      </c>
      <c r="C751" s="109">
        <v>6.3399999999999998E-2</v>
      </c>
      <c r="D751" s="109">
        <v>6.3700000000000007E-2</v>
      </c>
      <c r="E751" s="109">
        <v>7.5899999999999995E-2</v>
      </c>
      <c r="F751" s="109">
        <v>6.7699999999999996E-2</v>
      </c>
      <c r="G751" s="208"/>
      <c r="H751" s="109"/>
      <c r="I751" s="109"/>
      <c r="J751" s="109"/>
      <c r="K751" s="109">
        <v>6.5799999999999997E-2</v>
      </c>
      <c r="L751" s="109"/>
      <c r="M751" s="109"/>
      <c r="N751" s="109"/>
      <c r="O751" s="210">
        <f t="shared" si="22"/>
        <v>39965</v>
      </c>
      <c r="Q751" s="206">
        <f t="shared" si="23"/>
        <v>2.0999999999999908E-3</v>
      </c>
    </row>
    <row r="752" spans="1:17">
      <c r="A752" s="106">
        <v>39969</v>
      </c>
      <c r="B752" t="s">
        <v>153</v>
      </c>
      <c r="C752" s="109">
        <v>6.3399999999999998E-2</v>
      </c>
      <c r="D752" s="109">
        <v>6.4100000000000004E-2</v>
      </c>
      <c r="E752" s="109">
        <v>7.5800000000000006E-2</v>
      </c>
      <c r="F752" s="109">
        <v>6.7799999999999999E-2</v>
      </c>
      <c r="G752" s="208"/>
      <c r="H752" s="109"/>
      <c r="I752" s="109"/>
      <c r="J752" s="109"/>
      <c r="K752" s="109">
        <v>6.6199999999999995E-2</v>
      </c>
      <c r="L752" s="109"/>
      <c r="M752" s="109"/>
      <c r="N752" s="109"/>
      <c r="O752" s="210">
        <f t="shared" si="22"/>
        <v>39965</v>
      </c>
      <c r="Q752" s="206">
        <f t="shared" si="23"/>
        <v>2.0999999999999908E-3</v>
      </c>
    </row>
    <row r="753" spans="1:17">
      <c r="A753" s="106">
        <v>39973</v>
      </c>
      <c r="B753" t="s">
        <v>153</v>
      </c>
      <c r="C753" s="109">
        <v>6.3E-2</v>
      </c>
      <c r="D753" s="109">
        <v>6.3799999999999996E-2</v>
      </c>
      <c r="E753" s="109">
        <v>7.4899999999999994E-2</v>
      </c>
      <c r="F753" s="109">
        <v>6.7199999999999996E-2</v>
      </c>
      <c r="G753" s="208"/>
      <c r="H753" s="109"/>
      <c r="I753" s="109"/>
      <c r="J753" s="109"/>
      <c r="K753" s="109">
        <v>6.5799999999999997E-2</v>
      </c>
      <c r="L753" s="109"/>
      <c r="M753" s="109"/>
      <c r="N753" s="109"/>
      <c r="O753" s="210">
        <f t="shared" si="22"/>
        <v>39965</v>
      </c>
      <c r="Q753" s="206">
        <f t="shared" si="23"/>
        <v>2.0000000000000018E-3</v>
      </c>
    </row>
    <row r="754" spans="1:17">
      <c r="A754" s="106">
        <v>39974</v>
      </c>
      <c r="B754" t="s">
        <v>153</v>
      </c>
      <c r="C754" s="109">
        <v>6.3899999999999998E-2</v>
      </c>
      <c r="D754" s="109">
        <v>6.4399999999999999E-2</v>
      </c>
      <c r="E754" s="109">
        <v>7.4999999999999997E-2</v>
      </c>
      <c r="F754" s="109">
        <v>6.7799999999999999E-2</v>
      </c>
      <c r="G754" s="208"/>
      <c r="H754" s="109"/>
      <c r="I754" s="109"/>
      <c r="J754" s="109"/>
      <c r="K754" s="109">
        <v>6.6400000000000001E-2</v>
      </c>
      <c r="L754" s="109"/>
      <c r="M754" s="109"/>
      <c r="N754" s="109"/>
      <c r="O754" s="210">
        <f t="shared" si="22"/>
        <v>39965</v>
      </c>
      <c r="Q754" s="206">
        <f t="shared" si="23"/>
        <v>2.0000000000000018E-3</v>
      </c>
    </row>
    <row r="755" spans="1:17">
      <c r="A755" s="106">
        <v>39975</v>
      </c>
      <c r="B755" t="s">
        <v>153</v>
      </c>
      <c r="C755" s="109">
        <v>6.3299999999999995E-2</v>
      </c>
      <c r="D755" s="109">
        <v>6.3600000000000004E-2</v>
      </c>
      <c r="E755" s="109">
        <v>7.4300000000000005E-2</v>
      </c>
      <c r="F755" s="109">
        <v>6.7100000000000007E-2</v>
      </c>
      <c r="G755" s="208"/>
      <c r="H755" s="109"/>
      <c r="I755" s="109"/>
      <c r="J755" s="109"/>
      <c r="K755" s="109">
        <v>6.5700000000000008E-2</v>
      </c>
      <c r="L755" s="109"/>
      <c r="M755" s="109"/>
      <c r="N755" s="109"/>
      <c r="O755" s="210">
        <f t="shared" si="22"/>
        <v>39965</v>
      </c>
      <c r="Q755" s="206">
        <f t="shared" si="23"/>
        <v>2.1000000000000046E-3</v>
      </c>
    </row>
    <row r="756" spans="1:17">
      <c r="A756" s="106">
        <v>39976</v>
      </c>
      <c r="B756" t="s">
        <v>153</v>
      </c>
      <c r="C756" s="109">
        <v>6.2300000000000001E-2</v>
      </c>
      <c r="D756" s="109">
        <v>6.3E-2</v>
      </c>
      <c r="E756" s="109">
        <v>7.3599999999999999E-2</v>
      </c>
      <c r="F756" s="109">
        <v>6.6299999999999998E-2</v>
      </c>
      <c r="G756" s="208"/>
      <c r="H756" s="109"/>
      <c r="I756" s="109"/>
      <c r="J756" s="109"/>
      <c r="K756" s="109">
        <v>6.5000000000000002E-2</v>
      </c>
      <c r="L756" s="109"/>
      <c r="M756" s="109"/>
      <c r="N756" s="109"/>
      <c r="O756" s="210">
        <f t="shared" si="22"/>
        <v>39965</v>
      </c>
      <c r="Q756" s="206">
        <f t="shared" si="23"/>
        <v>2.0000000000000018E-3</v>
      </c>
    </row>
    <row r="757" spans="1:17">
      <c r="A757" s="106">
        <v>39979</v>
      </c>
      <c r="B757" t="s">
        <v>153</v>
      </c>
      <c r="C757" s="109">
        <v>6.1499999999999999E-2</v>
      </c>
      <c r="D757" s="109">
        <v>6.2E-2</v>
      </c>
      <c r="E757" s="109">
        <v>7.2700000000000001E-2</v>
      </c>
      <c r="F757" s="109">
        <v>6.54E-2</v>
      </c>
      <c r="G757" s="208"/>
      <c r="H757" s="109"/>
      <c r="I757" s="109"/>
      <c r="J757" s="109"/>
      <c r="K757" s="109">
        <v>6.4000000000000001E-2</v>
      </c>
      <c r="L757" s="109"/>
      <c r="M757" s="109"/>
      <c r="N757" s="109"/>
      <c r="O757" s="210">
        <f t="shared" si="22"/>
        <v>39965</v>
      </c>
      <c r="Q757" s="206">
        <f t="shared" si="23"/>
        <v>2.0000000000000018E-3</v>
      </c>
    </row>
    <row r="758" spans="1:17">
      <c r="A758" s="106">
        <v>39980</v>
      </c>
      <c r="B758" t="s">
        <v>153</v>
      </c>
      <c r="C758" s="109">
        <v>6.0999999999999999E-2</v>
      </c>
      <c r="D758" s="109">
        <v>6.0999999999999999E-2</v>
      </c>
      <c r="E758" s="109">
        <v>7.2099999999999997E-2</v>
      </c>
      <c r="F758" s="109">
        <v>6.4699999999999994E-2</v>
      </c>
      <c r="G758" s="208"/>
      <c r="H758" s="109"/>
      <c r="I758" s="109"/>
      <c r="J758" s="109"/>
      <c r="K758" s="109">
        <v>6.3299999999999995E-2</v>
      </c>
      <c r="L758" s="109"/>
      <c r="M758" s="109"/>
      <c r="N758" s="109"/>
      <c r="O758" s="210">
        <f t="shared" si="22"/>
        <v>39965</v>
      </c>
      <c r="Q758" s="206">
        <f t="shared" si="23"/>
        <v>2.2999999999999965E-3</v>
      </c>
    </row>
    <row r="759" spans="1:17">
      <c r="A759" s="106">
        <v>39981</v>
      </c>
      <c r="B759" t="s">
        <v>153</v>
      </c>
      <c r="C759" s="109">
        <v>6.0600000000000001E-2</v>
      </c>
      <c r="D759" s="109">
        <v>6.0699999999999997E-2</v>
      </c>
      <c r="E759" s="109">
        <v>7.1800000000000003E-2</v>
      </c>
      <c r="F759" s="109">
        <v>6.4399999999999999E-2</v>
      </c>
      <c r="G759" s="208"/>
      <c r="H759" s="109"/>
      <c r="I759" s="109"/>
      <c r="J759" s="109"/>
      <c r="K759" s="109">
        <v>6.3E-2</v>
      </c>
      <c r="L759" s="109"/>
      <c r="M759" s="109"/>
      <c r="N759" s="109"/>
      <c r="O759" s="210">
        <f t="shared" si="22"/>
        <v>39965</v>
      </c>
      <c r="Q759" s="206">
        <f t="shared" si="23"/>
        <v>2.3000000000000034E-3</v>
      </c>
    </row>
    <row r="760" spans="1:17">
      <c r="A760" s="106">
        <v>39982</v>
      </c>
      <c r="B760" t="s">
        <v>153</v>
      </c>
      <c r="C760" s="109">
        <v>6.2799999999999995E-2</v>
      </c>
      <c r="D760" s="109">
        <v>6.2300000000000001E-2</v>
      </c>
      <c r="E760" s="109">
        <v>7.2700000000000001E-2</v>
      </c>
      <c r="F760" s="109">
        <v>6.59E-2</v>
      </c>
      <c r="G760" s="208"/>
      <c r="H760" s="109"/>
      <c r="I760" s="109"/>
      <c r="J760" s="109"/>
      <c r="K760" s="109">
        <v>6.4399999999999999E-2</v>
      </c>
      <c r="L760" s="109"/>
      <c r="M760" s="109"/>
      <c r="N760" s="109"/>
      <c r="O760" s="210">
        <f t="shared" si="22"/>
        <v>39965</v>
      </c>
      <c r="Q760" s="206">
        <f t="shared" si="23"/>
        <v>2.0999999999999977E-3</v>
      </c>
    </row>
    <row r="761" spans="1:17">
      <c r="A761" s="106">
        <v>39983</v>
      </c>
      <c r="B761" t="s">
        <v>153</v>
      </c>
      <c r="C761" s="109">
        <v>6.1400000000000003E-2</v>
      </c>
      <c r="D761" s="109">
        <v>6.1400000000000003E-2</v>
      </c>
      <c r="E761" s="109">
        <v>7.17E-2</v>
      </c>
      <c r="F761" s="109">
        <v>6.4799999999999996E-2</v>
      </c>
      <c r="G761" s="208"/>
      <c r="H761" s="109"/>
      <c r="I761" s="109"/>
      <c r="J761" s="109"/>
      <c r="K761" s="109">
        <v>6.3399999999999998E-2</v>
      </c>
      <c r="L761" s="109"/>
      <c r="M761" s="109"/>
      <c r="N761" s="109"/>
      <c r="O761" s="210">
        <f t="shared" si="22"/>
        <v>39965</v>
      </c>
      <c r="Q761" s="206">
        <f t="shared" si="23"/>
        <v>1.9999999999999948E-3</v>
      </c>
    </row>
    <row r="762" spans="1:17">
      <c r="A762" s="106">
        <v>39986</v>
      </c>
      <c r="B762" t="s">
        <v>153</v>
      </c>
      <c r="C762" s="109">
        <v>0.06</v>
      </c>
      <c r="D762" s="109">
        <v>6.0199999999999997E-2</v>
      </c>
      <c r="E762" s="109">
        <v>7.0599999999999996E-2</v>
      </c>
      <c r="F762" s="109">
        <v>6.3600000000000004E-2</v>
      </c>
      <c r="G762" s="208"/>
      <c r="H762" s="109"/>
      <c r="I762" s="109"/>
      <c r="J762" s="109"/>
      <c r="K762" s="109">
        <v>6.2E-2</v>
      </c>
      <c r="L762" s="109"/>
      <c r="M762" s="109"/>
      <c r="N762" s="109"/>
      <c r="O762" s="210">
        <f t="shared" si="22"/>
        <v>39965</v>
      </c>
      <c r="Q762" s="206">
        <f t="shared" si="23"/>
        <v>1.800000000000003E-3</v>
      </c>
    </row>
    <row r="763" spans="1:17">
      <c r="A763" s="106">
        <v>39987</v>
      </c>
      <c r="B763" t="s">
        <v>153</v>
      </c>
      <c r="C763" s="109">
        <v>5.9499999999999997E-2</v>
      </c>
      <c r="D763" s="109">
        <v>5.9299999999999999E-2</v>
      </c>
      <c r="E763" s="109">
        <v>7.0099999999999996E-2</v>
      </c>
      <c r="F763" s="109">
        <v>6.3E-2</v>
      </c>
      <c r="G763" s="208"/>
      <c r="H763" s="109"/>
      <c r="I763" s="109"/>
      <c r="J763" s="109"/>
      <c r="K763" s="109">
        <v>6.13E-2</v>
      </c>
      <c r="L763" s="109"/>
      <c r="M763" s="109"/>
      <c r="N763" s="109"/>
      <c r="O763" s="210">
        <f t="shared" si="22"/>
        <v>39965</v>
      </c>
      <c r="Q763" s="206">
        <f t="shared" si="23"/>
        <v>2.0000000000000018E-3</v>
      </c>
    </row>
    <row r="764" spans="1:17">
      <c r="A764" s="106">
        <v>39988</v>
      </c>
      <c r="B764" t="s">
        <v>153</v>
      </c>
      <c r="C764" s="109">
        <v>6.0100000000000001E-2</v>
      </c>
      <c r="D764" s="109">
        <v>6.0499999999999998E-2</v>
      </c>
      <c r="E764" s="109">
        <v>7.0599999999999996E-2</v>
      </c>
      <c r="F764" s="109">
        <v>6.3700000000000007E-2</v>
      </c>
      <c r="G764" s="208"/>
      <c r="H764" s="109"/>
      <c r="I764" s="109"/>
      <c r="J764" s="109"/>
      <c r="K764" s="109">
        <v>6.2199999999999998E-2</v>
      </c>
      <c r="L764" s="109"/>
      <c r="M764" s="109"/>
      <c r="N764" s="109"/>
      <c r="O764" s="210">
        <f t="shared" si="22"/>
        <v>39965</v>
      </c>
      <c r="Q764" s="206">
        <f t="shared" si="23"/>
        <v>1.7000000000000001E-3</v>
      </c>
    </row>
    <row r="765" spans="1:17">
      <c r="A765" s="106">
        <v>39989</v>
      </c>
      <c r="B765" t="s">
        <v>153</v>
      </c>
      <c r="C765" s="109">
        <v>5.7599999999999998E-2</v>
      </c>
      <c r="D765" s="109">
        <v>5.96E-2</v>
      </c>
      <c r="E765" s="109">
        <v>7.0099999999999996E-2</v>
      </c>
      <c r="F765" s="109">
        <v>6.2399999999999997E-2</v>
      </c>
      <c r="G765" s="208"/>
      <c r="H765" s="109"/>
      <c r="I765" s="109"/>
      <c r="J765" s="109"/>
      <c r="K765" s="109">
        <v>6.1200000000000004E-2</v>
      </c>
      <c r="L765" s="109"/>
      <c r="M765" s="109"/>
      <c r="N765" s="109"/>
      <c r="O765" s="210">
        <f t="shared" si="22"/>
        <v>39965</v>
      </c>
      <c r="Q765" s="206">
        <f t="shared" si="23"/>
        <v>1.6000000000000042E-3</v>
      </c>
    </row>
    <row r="766" spans="1:17">
      <c r="A766" s="106">
        <v>39990</v>
      </c>
      <c r="B766" t="s">
        <v>153</v>
      </c>
      <c r="C766" s="109">
        <v>5.7299999999999997E-2</v>
      </c>
      <c r="D766" s="109">
        <v>5.9400000000000001E-2</v>
      </c>
      <c r="E766" s="109">
        <v>6.9800000000000001E-2</v>
      </c>
      <c r="F766" s="109">
        <v>6.2199999999999998E-2</v>
      </c>
      <c r="G766" s="208"/>
      <c r="H766" s="109"/>
      <c r="I766" s="109"/>
      <c r="J766" s="109"/>
      <c r="K766" s="109">
        <v>6.0999999999999999E-2</v>
      </c>
      <c r="L766" s="109"/>
      <c r="M766" s="109"/>
      <c r="N766" s="109"/>
      <c r="O766" s="210">
        <f t="shared" si="22"/>
        <v>39965</v>
      </c>
      <c r="Q766" s="206">
        <f t="shared" si="23"/>
        <v>1.5999999999999973E-3</v>
      </c>
    </row>
    <row r="767" spans="1:17">
      <c r="A767" s="106">
        <v>39993</v>
      </c>
      <c r="B767" t="s">
        <v>153</v>
      </c>
      <c r="C767" s="109">
        <v>5.74E-2</v>
      </c>
      <c r="D767" s="109">
        <v>5.9499999999999997E-2</v>
      </c>
      <c r="E767" s="109">
        <v>7.0099999999999996E-2</v>
      </c>
      <c r="F767" s="109">
        <v>6.2300000000000001E-2</v>
      </c>
      <c r="G767" s="208"/>
      <c r="H767" s="109"/>
      <c r="I767" s="109"/>
      <c r="J767" s="109"/>
      <c r="K767" s="109">
        <v>6.0999999999999999E-2</v>
      </c>
      <c r="L767" s="109"/>
      <c r="M767" s="109"/>
      <c r="N767" s="109"/>
      <c r="O767" s="210">
        <f t="shared" si="22"/>
        <v>39965</v>
      </c>
      <c r="Q767" s="206">
        <f t="shared" si="23"/>
        <v>1.5000000000000013E-3</v>
      </c>
    </row>
    <row r="768" spans="1:17">
      <c r="A768" s="106">
        <v>39994</v>
      </c>
      <c r="B768" t="s">
        <v>153</v>
      </c>
      <c r="C768" s="109">
        <v>5.7500000000000002E-2</v>
      </c>
      <c r="D768" s="109">
        <v>5.96E-2</v>
      </c>
      <c r="E768" s="109">
        <v>6.9599999999999995E-2</v>
      </c>
      <c r="F768" s="109">
        <v>6.2199999999999998E-2</v>
      </c>
      <c r="G768" s="208"/>
      <c r="H768" s="109"/>
      <c r="I768" s="109"/>
      <c r="J768" s="109"/>
      <c r="K768" s="109">
        <v>6.1100000000000002E-2</v>
      </c>
      <c r="L768" s="109"/>
      <c r="M768" s="109"/>
      <c r="N768" s="109"/>
      <c r="O768" s="210">
        <f t="shared" si="22"/>
        <v>39965</v>
      </c>
      <c r="Q768" s="206">
        <f t="shared" si="23"/>
        <v>1.5000000000000013E-3</v>
      </c>
    </row>
    <row r="769" spans="1:17">
      <c r="A769" s="106">
        <v>39995</v>
      </c>
      <c r="B769" t="s">
        <v>153</v>
      </c>
      <c r="C769" s="109">
        <v>5.7799999999999997E-2</v>
      </c>
      <c r="D769" s="109">
        <v>6.0100000000000001E-2</v>
      </c>
      <c r="E769" s="109">
        <v>7.0000000000000007E-2</v>
      </c>
      <c r="F769" s="109">
        <v>6.2600000000000003E-2</v>
      </c>
      <c r="G769" s="208"/>
      <c r="H769" s="109"/>
      <c r="I769" s="109"/>
      <c r="J769" s="109"/>
      <c r="K769" s="109">
        <v>6.1500000000000006E-2</v>
      </c>
      <c r="L769" s="109"/>
      <c r="M769" s="109"/>
      <c r="N769" s="109"/>
      <c r="O769" s="210">
        <f t="shared" si="22"/>
        <v>39995</v>
      </c>
      <c r="Q769" s="206">
        <f t="shared" si="23"/>
        <v>1.4000000000000054E-3</v>
      </c>
    </row>
    <row r="770" spans="1:17">
      <c r="A770" s="106">
        <v>39996</v>
      </c>
      <c r="B770" t="s">
        <v>153</v>
      </c>
      <c r="C770" s="109">
        <v>5.7500000000000002E-2</v>
      </c>
      <c r="D770" s="109">
        <v>5.9700000000000003E-2</v>
      </c>
      <c r="E770" s="109">
        <v>6.9099999999999995E-2</v>
      </c>
      <c r="F770" s="109">
        <v>6.2100000000000002E-2</v>
      </c>
      <c r="G770" s="208"/>
      <c r="H770" s="109"/>
      <c r="I770" s="109"/>
      <c r="J770" s="109"/>
      <c r="K770" s="109">
        <v>6.1200000000000004E-2</v>
      </c>
      <c r="L770" s="109"/>
      <c r="M770" s="109"/>
      <c r="N770" s="109"/>
      <c r="O770" s="210">
        <f t="shared" si="22"/>
        <v>39995</v>
      </c>
      <c r="Q770" s="206">
        <f t="shared" si="23"/>
        <v>1.5000000000000013E-3</v>
      </c>
    </row>
    <row r="771" spans="1:17">
      <c r="A771" s="106">
        <v>40000</v>
      </c>
      <c r="B771" t="s">
        <v>153</v>
      </c>
      <c r="C771" s="109">
        <v>5.7500000000000002E-2</v>
      </c>
      <c r="D771" s="109">
        <v>0.06</v>
      </c>
      <c r="E771" s="109">
        <v>6.9500000000000006E-2</v>
      </c>
      <c r="F771" s="109">
        <v>6.2300000000000001E-2</v>
      </c>
      <c r="G771" s="208"/>
      <c r="H771" s="109"/>
      <c r="I771" s="109"/>
      <c r="J771" s="109"/>
      <c r="K771" s="109">
        <v>6.1399999999999996E-2</v>
      </c>
      <c r="L771" s="109"/>
      <c r="M771" s="109"/>
      <c r="N771" s="109"/>
      <c r="O771" s="210">
        <f t="shared" si="22"/>
        <v>39995</v>
      </c>
      <c r="Q771" s="206">
        <f t="shared" si="23"/>
        <v>1.3999999999999985E-3</v>
      </c>
    </row>
    <row r="772" spans="1:17">
      <c r="A772" s="106">
        <v>40001</v>
      </c>
      <c r="B772" t="s">
        <v>153</v>
      </c>
      <c r="C772" s="109">
        <v>5.6899999999999999E-2</v>
      </c>
      <c r="D772" s="109">
        <v>5.96E-2</v>
      </c>
      <c r="E772" s="109">
        <v>6.9099999999999995E-2</v>
      </c>
      <c r="F772" s="109">
        <v>6.1899999999999997E-2</v>
      </c>
      <c r="G772" s="208"/>
      <c r="H772" s="109"/>
      <c r="I772" s="109"/>
      <c r="J772" s="109"/>
      <c r="K772" s="109">
        <v>6.0899999999999996E-2</v>
      </c>
      <c r="L772" s="109"/>
      <c r="M772" s="109"/>
      <c r="N772" s="109"/>
      <c r="O772" s="210">
        <f t="shared" si="22"/>
        <v>39995</v>
      </c>
      <c r="Q772" s="206">
        <f t="shared" si="23"/>
        <v>1.2999999999999956E-3</v>
      </c>
    </row>
    <row r="773" spans="1:17">
      <c r="A773" s="106">
        <v>40002</v>
      </c>
      <c r="B773" t="s">
        <v>153</v>
      </c>
      <c r="C773" s="109">
        <v>5.5399999999999998E-2</v>
      </c>
      <c r="D773" s="109">
        <v>5.8200000000000002E-2</v>
      </c>
      <c r="E773" s="109">
        <v>6.7599999999999993E-2</v>
      </c>
      <c r="F773" s="109">
        <v>6.0400000000000002E-2</v>
      </c>
      <c r="G773" s="208"/>
      <c r="H773" s="109"/>
      <c r="I773" s="109"/>
      <c r="J773" s="109"/>
      <c r="K773" s="109">
        <v>5.9500000000000004E-2</v>
      </c>
      <c r="L773" s="109"/>
      <c r="M773" s="109"/>
      <c r="N773" s="109"/>
      <c r="O773" s="210">
        <f t="shared" ref="O773:O836" si="24">DATE(YEAR(A773),MONTH(A773),1)</f>
        <v>39995</v>
      </c>
      <c r="Q773" s="206">
        <f t="shared" ref="Q773:Q836" si="25">K773-D773</f>
        <v>1.3000000000000025E-3</v>
      </c>
    </row>
    <row r="774" spans="1:17">
      <c r="A774" s="106">
        <v>40003</v>
      </c>
      <c r="B774" t="s">
        <v>153</v>
      </c>
      <c r="C774" s="109">
        <v>5.6899999999999999E-2</v>
      </c>
      <c r="D774" s="109">
        <v>5.9799999999999999E-2</v>
      </c>
      <c r="E774" s="109">
        <v>6.9199999999999998E-2</v>
      </c>
      <c r="F774" s="109">
        <v>6.2E-2</v>
      </c>
      <c r="G774" s="208"/>
      <c r="H774" s="109"/>
      <c r="I774" s="109"/>
      <c r="J774" s="109"/>
      <c r="K774" s="109">
        <v>6.0999999999999999E-2</v>
      </c>
      <c r="L774" s="109"/>
      <c r="M774" s="109"/>
      <c r="N774" s="109"/>
      <c r="O774" s="210">
        <f t="shared" si="24"/>
        <v>39995</v>
      </c>
      <c r="Q774" s="206">
        <f t="shared" si="25"/>
        <v>1.1999999999999997E-3</v>
      </c>
    </row>
    <row r="775" spans="1:17">
      <c r="A775" s="106">
        <v>40004</v>
      </c>
      <c r="B775" t="s">
        <v>153</v>
      </c>
      <c r="C775" s="109">
        <v>5.5800000000000002E-2</v>
      </c>
      <c r="D775" s="109">
        <v>5.8799999999999998E-2</v>
      </c>
      <c r="E775" s="109">
        <v>6.8000000000000005E-2</v>
      </c>
      <c r="F775" s="109">
        <v>6.0900000000000003E-2</v>
      </c>
      <c r="G775" s="208"/>
      <c r="H775" s="109"/>
      <c r="I775" s="109"/>
      <c r="J775" s="109"/>
      <c r="K775" s="109">
        <v>0.06</v>
      </c>
      <c r="L775" s="109"/>
      <c r="M775" s="109"/>
      <c r="N775" s="109"/>
      <c r="O775" s="210">
        <f t="shared" si="24"/>
        <v>39995</v>
      </c>
      <c r="Q775" s="206">
        <f t="shared" si="25"/>
        <v>1.1999999999999997E-3</v>
      </c>
    </row>
    <row r="776" spans="1:17">
      <c r="A776" s="106">
        <v>40007</v>
      </c>
      <c r="B776" t="s">
        <v>153</v>
      </c>
      <c r="C776" s="109">
        <v>5.5599999999999997E-2</v>
      </c>
      <c r="D776" s="109">
        <v>5.8700000000000002E-2</v>
      </c>
      <c r="E776" s="109">
        <v>6.83E-2</v>
      </c>
      <c r="F776" s="109">
        <v>6.0900000000000003E-2</v>
      </c>
      <c r="G776" s="208"/>
      <c r="H776" s="109"/>
      <c r="I776" s="109"/>
      <c r="J776" s="109"/>
      <c r="K776" s="109">
        <v>0.06</v>
      </c>
      <c r="L776" s="109"/>
      <c r="M776" s="109"/>
      <c r="N776" s="109"/>
      <c r="O776" s="210">
        <f t="shared" si="24"/>
        <v>39995</v>
      </c>
      <c r="Q776" s="206">
        <f t="shared" si="25"/>
        <v>1.2999999999999956E-3</v>
      </c>
    </row>
    <row r="777" spans="1:17">
      <c r="A777" s="106">
        <v>40008</v>
      </c>
      <c r="B777" t="s">
        <v>153</v>
      </c>
      <c r="C777" s="109">
        <v>5.6599999999999998E-2</v>
      </c>
      <c r="D777" s="109">
        <v>5.9799999999999999E-2</v>
      </c>
      <c r="E777" s="109">
        <v>6.9199999999999998E-2</v>
      </c>
      <c r="F777" s="109">
        <v>6.1899999999999997E-2</v>
      </c>
      <c r="G777" s="208"/>
      <c r="H777" s="109"/>
      <c r="I777" s="109"/>
      <c r="J777" s="109"/>
      <c r="K777" s="109">
        <v>6.0999999999999999E-2</v>
      </c>
      <c r="L777" s="109"/>
      <c r="M777" s="109"/>
      <c r="N777" s="109"/>
      <c r="O777" s="210">
        <f t="shared" si="24"/>
        <v>39995</v>
      </c>
      <c r="Q777" s="206">
        <f t="shared" si="25"/>
        <v>1.1999999999999997E-3</v>
      </c>
    </row>
    <row r="778" spans="1:17">
      <c r="A778" s="106">
        <v>40010</v>
      </c>
      <c r="B778" t="s">
        <v>153</v>
      </c>
      <c r="C778" s="109">
        <v>5.7000000000000002E-2</v>
      </c>
      <c r="D778" s="109">
        <v>6.0699999999999997E-2</v>
      </c>
      <c r="E778" s="109">
        <v>6.9800000000000001E-2</v>
      </c>
      <c r="F778" s="109">
        <v>6.25E-2</v>
      </c>
      <c r="G778" s="208"/>
      <c r="H778" s="109"/>
      <c r="I778" s="109"/>
      <c r="J778" s="109"/>
      <c r="K778" s="109">
        <v>6.1699999999999998E-2</v>
      </c>
      <c r="L778" s="109"/>
      <c r="M778" s="109"/>
      <c r="N778" s="109"/>
      <c r="O778" s="210">
        <f t="shared" si="24"/>
        <v>39995</v>
      </c>
      <c r="Q778" s="206">
        <f t="shared" si="25"/>
        <v>1.0000000000000009E-3</v>
      </c>
    </row>
    <row r="779" spans="1:17">
      <c r="A779" s="106">
        <v>40011</v>
      </c>
      <c r="B779" t="s">
        <v>153</v>
      </c>
      <c r="C779" s="109">
        <v>5.7500000000000002E-2</v>
      </c>
      <c r="D779" s="109">
        <v>6.08E-2</v>
      </c>
      <c r="E779" s="109">
        <v>7.0000000000000007E-2</v>
      </c>
      <c r="F779" s="109">
        <v>6.2799999999999995E-2</v>
      </c>
      <c r="G779" s="208"/>
      <c r="H779" s="109"/>
      <c r="I779" s="109"/>
      <c r="J779" s="109"/>
      <c r="K779" s="109">
        <v>6.2100000000000002E-2</v>
      </c>
      <c r="L779" s="109"/>
      <c r="M779" s="109"/>
      <c r="N779" s="109"/>
      <c r="O779" s="210">
        <f t="shared" si="24"/>
        <v>39995</v>
      </c>
      <c r="Q779" s="206">
        <f t="shared" si="25"/>
        <v>1.3000000000000025E-3</v>
      </c>
    </row>
    <row r="780" spans="1:17">
      <c r="A780" s="106">
        <v>40014</v>
      </c>
      <c r="B780" t="s">
        <v>153</v>
      </c>
      <c r="C780" s="109">
        <v>5.6300000000000003E-2</v>
      </c>
      <c r="D780" s="109">
        <v>0.06</v>
      </c>
      <c r="E780" s="109">
        <v>6.93E-2</v>
      </c>
      <c r="F780" s="109">
        <v>6.1899999999999997E-2</v>
      </c>
      <c r="G780" s="208"/>
      <c r="H780" s="109"/>
      <c r="I780" s="109"/>
      <c r="J780" s="109"/>
      <c r="K780" s="109">
        <v>6.13E-2</v>
      </c>
      <c r="L780" s="109"/>
      <c r="M780" s="109"/>
      <c r="N780" s="109"/>
      <c r="O780" s="210">
        <f t="shared" si="24"/>
        <v>39995</v>
      </c>
      <c r="Q780" s="206">
        <f t="shared" si="25"/>
        <v>1.3000000000000025E-3</v>
      </c>
    </row>
    <row r="781" spans="1:17">
      <c r="A781" s="106">
        <v>40015</v>
      </c>
      <c r="B781" t="s">
        <v>153</v>
      </c>
      <c r="C781" s="109">
        <v>5.5300000000000002E-2</v>
      </c>
      <c r="D781" s="109">
        <v>5.8999999999999997E-2</v>
      </c>
      <c r="E781" s="109">
        <v>6.8199999999999997E-2</v>
      </c>
      <c r="F781" s="109">
        <v>6.08E-2</v>
      </c>
      <c r="G781" s="208"/>
      <c r="H781" s="109"/>
      <c r="I781" s="109"/>
      <c r="J781" s="109"/>
      <c r="K781" s="109">
        <v>6.0100000000000001E-2</v>
      </c>
      <c r="L781" s="109"/>
      <c r="M781" s="109"/>
      <c r="N781" s="109"/>
      <c r="O781" s="210">
        <f t="shared" si="24"/>
        <v>39995</v>
      </c>
      <c r="Q781" s="206">
        <f t="shared" si="25"/>
        <v>1.1000000000000038E-3</v>
      </c>
    </row>
    <row r="782" spans="1:17">
      <c r="A782" s="106">
        <v>40016</v>
      </c>
      <c r="B782" t="s">
        <v>153</v>
      </c>
      <c r="C782" s="109">
        <v>5.62E-2</v>
      </c>
      <c r="D782" s="109">
        <v>5.9700000000000003E-2</v>
      </c>
      <c r="E782" s="109">
        <v>6.8900000000000003E-2</v>
      </c>
      <c r="F782" s="109">
        <v>6.1600000000000002E-2</v>
      </c>
      <c r="G782" s="208"/>
      <c r="H782" s="109"/>
      <c r="I782" s="109"/>
      <c r="J782" s="109"/>
      <c r="K782" s="109">
        <v>6.0899999999999996E-2</v>
      </c>
      <c r="L782" s="109"/>
      <c r="M782" s="109"/>
      <c r="N782" s="109"/>
      <c r="O782" s="210">
        <f t="shared" si="24"/>
        <v>39995</v>
      </c>
      <c r="Q782" s="206">
        <f t="shared" si="25"/>
        <v>1.1999999999999927E-3</v>
      </c>
    </row>
    <row r="783" spans="1:17">
      <c r="A783" s="106">
        <v>40017</v>
      </c>
      <c r="B783" t="s">
        <v>153</v>
      </c>
      <c r="C783" s="109">
        <v>5.7000000000000002E-2</v>
      </c>
      <c r="D783" s="109">
        <v>6.0900000000000003E-2</v>
      </c>
      <c r="E783" s="109">
        <v>6.9900000000000004E-2</v>
      </c>
      <c r="F783" s="109">
        <v>6.2600000000000003E-2</v>
      </c>
      <c r="G783" s="208"/>
      <c r="H783" s="109"/>
      <c r="I783" s="109"/>
      <c r="J783" s="109"/>
      <c r="K783" s="109">
        <v>6.2100000000000002E-2</v>
      </c>
      <c r="L783" s="109"/>
      <c r="M783" s="109"/>
      <c r="N783" s="109"/>
      <c r="O783" s="210">
        <f t="shared" si="24"/>
        <v>39995</v>
      </c>
      <c r="Q783" s="206">
        <f t="shared" si="25"/>
        <v>1.1999999999999997E-3</v>
      </c>
    </row>
    <row r="784" spans="1:17">
      <c r="A784" s="106">
        <v>40018</v>
      </c>
      <c r="B784" t="s">
        <v>153</v>
      </c>
      <c r="C784" s="109">
        <v>5.6399999999999999E-2</v>
      </c>
      <c r="D784" s="109">
        <v>6.0199999999999997E-2</v>
      </c>
      <c r="E784" s="109">
        <v>6.8900000000000003E-2</v>
      </c>
      <c r="F784" s="109">
        <v>6.1800000000000001E-2</v>
      </c>
      <c r="G784" s="208"/>
      <c r="H784" s="109"/>
      <c r="I784" s="109"/>
      <c r="J784" s="109"/>
      <c r="K784" s="109">
        <v>6.1500000000000006E-2</v>
      </c>
      <c r="L784" s="109"/>
      <c r="M784" s="109"/>
      <c r="N784" s="109"/>
      <c r="O784" s="210">
        <f t="shared" si="24"/>
        <v>39995</v>
      </c>
      <c r="Q784" s="206">
        <f t="shared" si="25"/>
        <v>1.3000000000000095E-3</v>
      </c>
    </row>
    <row r="785" spans="1:17">
      <c r="A785" s="106">
        <v>40021</v>
      </c>
      <c r="B785" t="s">
        <v>153</v>
      </c>
      <c r="C785" s="109">
        <v>5.7000000000000002E-2</v>
      </c>
      <c r="D785" s="109">
        <v>6.0900000000000003E-2</v>
      </c>
      <c r="E785" s="109">
        <v>6.9400000000000003E-2</v>
      </c>
      <c r="F785" s="109">
        <v>6.2399999999999997E-2</v>
      </c>
      <c r="G785" s="208"/>
      <c r="H785" s="109"/>
      <c r="I785" s="109"/>
      <c r="J785" s="109"/>
      <c r="K785" s="109">
        <v>6.2100000000000002E-2</v>
      </c>
      <c r="L785" s="109"/>
      <c r="M785" s="109"/>
      <c r="N785" s="109"/>
      <c r="O785" s="210">
        <f t="shared" si="24"/>
        <v>39995</v>
      </c>
      <c r="Q785" s="206">
        <f t="shared" si="25"/>
        <v>1.1999999999999997E-3</v>
      </c>
    </row>
    <row r="786" spans="1:17">
      <c r="A786" s="106">
        <v>40022</v>
      </c>
      <c r="B786" t="s">
        <v>153</v>
      </c>
      <c r="C786" s="109">
        <v>5.6399999999999999E-2</v>
      </c>
      <c r="D786" s="109">
        <v>6.0100000000000001E-2</v>
      </c>
      <c r="E786" s="109">
        <v>6.8400000000000002E-2</v>
      </c>
      <c r="F786" s="109">
        <v>6.1600000000000002E-2</v>
      </c>
      <c r="G786" s="208"/>
      <c r="H786" s="109"/>
      <c r="I786" s="109"/>
      <c r="J786" s="109"/>
      <c r="K786" s="109">
        <v>6.13E-2</v>
      </c>
      <c r="L786" s="109"/>
      <c r="M786" s="109"/>
      <c r="N786" s="109"/>
      <c r="O786" s="210">
        <f t="shared" si="24"/>
        <v>39995</v>
      </c>
      <c r="Q786" s="206">
        <f t="shared" si="25"/>
        <v>1.1999999999999997E-3</v>
      </c>
    </row>
    <row r="787" spans="1:17">
      <c r="A787" s="106">
        <v>40023</v>
      </c>
      <c r="B787" t="s">
        <v>153</v>
      </c>
      <c r="C787" s="109">
        <v>5.4800000000000001E-2</v>
      </c>
      <c r="D787" s="109">
        <v>5.9299999999999999E-2</v>
      </c>
      <c r="E787" s="109">
        <v>6.7100000000000007E-2</v>
      </c>
      <c r="F787" s="109">
        <v>6.0400000000000002E-2</v>
      </c>
      <c r="G787" s="208"/>
      <c r="H787" s="109"/>
      <c r="I787" s="109"/>
      <c r="J787" s="109"/>
      <c r="K787" s="109">
        <v>6.0400000000000002E-2</v>
      </c>
      <c r="L787" s="109"/>
      <c r="M787" s="109"/>
      <c r="N787" s="109"/>
      <c r="O787" s="210">
        <f t="shared" si="24"/>
        <v>39995</v>
      </c>
      <c r="Q787" s="206">
        <f t="shared" si="25"/>
        <v>1.1000000000000038E-3</v>
      </c>
    </row>
    <row r="788" spans="1:17">
      <c r="A788" s="106">
        <v>40024</v>
      </c>
      <c r="B788" t="s">
        <v>153</v>
      </c>
      <c r="C788" s="109">
        <v>5.4199999999999998E-2</v>
      </c>
      <c r="D788" s="109">
        <v>5.8299999999999998E-2</v>
      </c>
      <c r="E788" s="109">
        <v>6.6100000000000006E-2</v>
      </c>
      <c r="F788" s="109">
        <v>5.9499999999999997E-2</v>
      </c>
      <c r="G788" s="208"/>
      <c r="H788" s="109"/>
      <c r="I788" s="109"/>
      <c r="J788" s="109"/>
      <c r="K788" s="109">
        <v>5.9399999999999994E-2</v>
      </c>
      <c r="L788" s="109"/>
      <c r="M788" s="109"/>
      <c r="N788" s="109"/>
      <c r="O788" s="210">
        <f t="shared" si="24"/>
        <v>39995</v>
      </c>
      <c r="Q788" s="206">
        <f t="shared" si="25"/>
        <v>1.0999999999999968E-3</v>
      </c>
    </row>
    <row r="789" spans="1:17">
      <c r="A789" s="106">
        <v>40025</v>
      </c>
      <c r="B789" t="s">
        <v>153</v>
      </c>
      <c r="C789" s="109">
        <v>5.28E-2</v>
      </c>
      <c r="D789" s="109">
        <v>5.6800000000000003E-2</v>
      </c>
      <c r="E789" s="109">
        <v>6.4500000000000002E-2</v>
      </c>
      <c r="F789" s="109">
        <v>5.8000000000000003E-2</v>
      </c>
      <c r="G789" s="208"/>
      <c r="H789" s="109"/>
      <c r="I789" s="109"/>
      <c r="J789" s="109"/>
      <c r="K789" s="109">
        <v>5.7699999999999994E-2</v>
      </c>
      <c r="L789" s="109"/>
      <c r="M789" s="109"/>
      <c r="N789" s="109"/>
      <c r="O789" s="210">
        <f t="shared" si="24"/>
        <v>39995</v>
      </c>
      <c r="Q789" s="206">
        <f t="shared" si="25"/>
        <v>8.9999999999999108E-4</v>
      </c>
    </row>
    <row r="790" spans="1:17">
      <c r="A790" s="106">
        <v>40028</v>
      </c>
      <c r="B790" t="s">
        <v>153</v>
      </c>
      <c r="C790" s="109">
        <v>5.3800000000000001E-2</v>
      </c>
      <c r="D790" s="109">
        <v>5.7700000000000001E-2</v>
      </c>
      <c r="E790" s="109">
        <v>6.5100000000000005E-2</v>
      </c>
      <c r="F790" s="109">
        <v>5.8900000000000001E-2</v>
      </c>
      <c r="G790" s="208"/>
      <c r="H790" s="109"/>
      <c r="I790" s="109"/>
      <c r="J790" s="109"/>
      <c r="K790" s="109">
        <v>5.8499999999999996E-2</v>
      </c>
      <c r="L790" s="109"/>
      <c r="M790" s="109"/>
      <c r="N790" s="109"/>
      <c r="O790" s="210">
        <f t="shared" si="24"/>
        <v>40026</v>
      </c>
      <c r="Q790" s="206">
        <f t="shared" si="25"/>
        <v>7.9999999999999516E-4</v>
      </c>
    </row>
    <row r="791" spans="1:17">
      <c r="A791" s="106">
        <v>40029</v>
      </c>
      <c r="B791" t="s">
        <v>153</v>
      </c>
      <c r="C791" s="109">
        <v>5.4199999999999998E-2</v>
      </c>
      <c r="D791" s="109">
        <v>5.8099999999999999E-2</v>
      </c>
      <c r="E791" s="109">
        <v>6.4799999999999996E-2</v>
      </c>
      <c r="F791" s="109">
        <v>5.8999999999999997E-2</v>
      </c>
      <c r="G791" s="208"/>
      <c r="H791" s="109"/>
      <c r="I791" s="109"/>
      <c r="J791" s="109"/>
      <c r="K791" s="109">
        <v>5.8799999999999998E-2</v>
      </c>
      <c r="L791" s="109"/>
      <c r="M791" s="109"/>
      <c r="N791" s="109"/>
      <c r="O791" s="210">
        <f t="shared" si="24"/>
        <v>40026</v>
      </c>
      <c r="Q791" s="206">
        <f t="shared" si="25"/>
        <v>6.9999999999999923E-4</v>
      </c>
    </row>
    <row r="792" spans="1:17">
      <c r="A792" s="106">
        <v>40030</v>
      </c>
      <c r="B792" t="s">
        <v>153</v>
      </c>
      <c r="C792" s="109">
        <v>5.4899999999999997E-2</v>
      </c>
      <c r="D792" s="109">
        <v>5.8999999999999997E-2</v>
      </c>
      <c r="E792" s="109">
        <v>6.5500000000000003E-2</v>
      </c>
      <c r="F792" s="109">
        <v>5.9799999999999999E-2</v>
      </c>
      <c r="G792" s="208"/>
      <c r="H792" s="109"/>
      <c r="I792" s="109"/>
      <c r="J792" s="109"/>
      <c r="K792" s="109">
        <v>5.96E-2</v>
      </c>
      <c r="L792" s="109"/>
      <c r="M792" s="109"/>
      <c r="N792" s="109"/>
      <c r="O792" s="210">
        <f t="shared" si="24"/>
        <v>40026</v>
      </c>
      <c r="Q792" s="206">
        <f t="shared" si="25"/>
        <v>6.0000000000000331E-4</v>
      </c>
    </row>
    <row r="793" spans="1:17">
      <c r="A793" s="106">
        <v>40031</v>
      </c>
      <c r="B793" t="s">
        <v>153</v>
      </c>
      <c r="C793" s="109">
        <v>5.4199999999999998E-2</v>
      </c>
      <c r="D793" s="109">
        <v>5.8400000000000001E-2</v>
      </c>
      <c r="E793" s="109">
        <v>6.4799999999999996E-2</v>
      </c>
      <c r="F793" s="109">
        <v>5.91E-2</v>
      </c>
      <c r="G793" s="208"/>
      <c r="H793" s="109"/>
      <c r="I793" s="109"/>
      <c r="J793" s="109"/>
      <c r="K793" s="109">
        <v>5.9000000000000004E-2</v>
      </c>
      <c r="L793" s="109"/>
      <c r="M793" s="109"/>
      <c r="N793" s="109"/>
      <c r="O793" s="210">
        <f t="shared" si="24"/>
        <v>40026</v>
      </c>
      <c r="Q793" s="206">
        <f t="shared" si="25"/>
        <v>6.0000000000000331E-4</v>
      </c>
    </row>
    <row r="794" spans="1:17">
      <c r="A794" s="106">
        <v>40032</v>
      </c>
      <c r="B794" t="s">
        <v>153</v>
      </c>
      <c r="C794" s="109">
        <v>5.5100000000000003E-2</v>
      </c>
      <c r="D794" s="109">
        <v>5.8900000000000001E-2</v>
      </c>
      <c r="E794" s="109">
        <v>6.5199999999999994E-2</v>
      </c>
      <c r="F794" s="109">
        <v>5.9700000000000003E-2</v>
      </c>
      <c r="G794" s="208"/>
      <c r="H794" s="109"/>
      <c r="I794" s="109"/>
      <c r="J794" s="109"/>
      <c r="K794" s="109">
        <v>5.9699999999999996E-2</v>
      </c>
      <c r="L794" s="109"/>
      <c r="M794" s="109"/>
      <c r="N794" s="109"/>
      <c r="O794" s="210">
        <f t="shared" si="24"/>
        <v>40026</v>
      </c>
      <c r="Q794" s="206">
        <f t="shared" si="25"/>
        <v>7.9999999999999516E-4</v>
      </c>
    </row>
    <row r="795" spans="1:17">
      <c r="A795" s="106">
        <v>40035</v>
      </c>
      <c r="B795" t="s">
        <v>153</v>
      </c>
      <c r="C795" s="109">
        <v>5.4199999999999998E-2</v>
      </c>
      <c r="D795" s="109">
        <v>5.8099999999999999E-2</v>
      </c>
      <c r="E795" s="109">
        <v>6.4399999999999999E-2</v>
      </c>
      <c r="F795" s="109">
        <v>5.8900000000000001E-2</v>
      </c>
      <c r="G795" s="208"/>
      <c r="H795" s="109"/>
      <c r="I795" s="109"/>
      <c r="J795" s="109"/>
      <c r="K795" s="109">
        <v>5.8799999999999998E-2</v>
      </c>
      <c r="L795" s="109"/>
      <c r="M795" s="109"/>
      <c r="N795" s="109"/>
      <c r="O795" s="210">
        <f t="shared" si="24"/>
        <v>40026</v>
      </c>
      <c r="Q795" s="206">
        <f t="shared" si="25"/>
        <v>6.9999999999999923E-4</v>
      </c>
    </row>
    <row r="796" spans="1:17">
      <c r="A796" s="106">
        <v>40036</v>
      </c>
      <c r="B796" t="s">
        <v>153</v>
      </c>
      <c r="C796" s="109">
        <v>5.3600000000000002E-2</v>
      </c>
      <c r="D796" s="109">
        <v>5.7500000000000002E-2</v>
      </c>
      <c r="E796" s="109">
        <v>6.3799999999999996E-2</v>
      </c>
      <c r="F796" s="109">
        <v>5.8299999999999998E-2</v>
      </c>
      <c r="G796" s="208"/>
      <c r="H796" s="109"/>
      <c r="I796" s="109"/>
      <c r="J796" s="109"/>
      <c r="K796" s="109">
        <v>5.8299999999999998E-2</v>
      </c>
      <c r="L796" s="109"/>
      <c r="M796" s="109"/>
      <c r="N796" s="109"/>
      <c r="O796" s="210">
        <f t="shared" si="24"/>
        <v>40026</v>
      </c>
      <c r="Q796" s="206">
        <f t="shared" si="25"/>
        <v>7.9999999999999516E-4</v>
      </c>
    </row>
    <row r="797" spans="1:17">
      <c r="A797" s="106">
        <v>40037</v>
      </c>
      <c r="B797" t="s">
        <v>153</v>
      </c>
      <c r="C797" s="109">
        <v>5.4800000000000001E-2</v>
      </c>
      <c r="D797" s="109">
        <v>5.8400000000000001E-2</v>
      </c>
      <c r="E797" s="109">
        <v>6.4799999999999996E-2</v>
      </c>
      <c r="F797" s="109">
        <v>5.9299999999999999E-2</v>
      </c>
      <c r="G797" s="208"/>
      <c r="H797" s="109"/>
      <c r="I797" s="109"/>
      <c r="J797" s="109"/>
      <c r="K797" s="109">
        <v>5.91E-2</v>
      </c>
      <c r="L797" s="109"/>
      <c r="M797" s="109"/>
      <c r="N797" s="109"/>
      <c r="O797" s="210">
        <f t="shared" si="24"/>
        <v>40026</v>
      </c>
      <c r="Q797" s="206">
        <f t="shared" si="25"/>
        <v>6.9999999999999923E-4</v>
      </c>
    </row>
    <row r="798" spans="1:17">
      <c r="A798" s="106">
        <v>40038</v>
      </c>
      <c r="B798" t="s">
        <v>153</v>
      </c>
      <c r="C798" s="109">
        <v>5.3499999999999999E-2</v>
      </c>
      <c r="D798" s="109">
        <v>5.74E-2</v>
      </c>
      <c r="E798" s="109">
        <v>6.3700000000000007E-2</v>
      </c>
      <c r="F798" s="109">
        <v>5.8200000000000002E-2</v>
      </c>
      <c r="G798" s="208"/>
      <c r="H798" s="109"/>
      <c r="I798" s="109"/>
      <c r="J798" s="109"/>
      <c r="K798" s="109">
        <v>5.8100000000000006E-2</v>
      </c>
      <c r="L798" s="109"/>
      <c r="M798" s="109"/>
      <c r="N798" s="109"/>
      <c r="O798" s="210">
        <f t="shared" si="24"/>
        <v>40026</v>
      </c>
      <c r="Q798" s="206">
        <f t="shared" si="25"/>
        <v>7.0000000000000617E-4</v>
      </c>
    </row>
    <row r="799" spans="1:17">
      <c r="A799" s="106">
        <v>40039</v>
      </c>
      <c r="B799" t="s">
        <v>153</v>
      </c>
      <c r="C799" s="109">
        <v>5.33E-2</v>
      </c>
      <c r="D799" s="109">
        <v>5.7200000000000001E-2</v>
      </c>
      <c r="E799" s="109">
        <v>6.3600000000000004E-2</v>
      </c>
      <c r="F799" s="109">
        <v>5.8000000000000003E-2</v>
      </c>
      <c r="G799" s="208"/>
      <c r="H799" s="109"/>
      <c r="I799" s="109"/>
      <c r="J799" s="109"/>
      <c r="K799" s="109">
        <v>5.79E-2</v>
      </c>
      <c r="L799" s="109"/>
      <c r="M799" s="109"/>
      <c r="N799" s="109"/>
      <c r="O799" s="210">
        <f t="shared" si="24"/>
        <v>40026</v>
      </c>
      <c r="Q799" s="206">
        <f t="shared" si="25"/>
        <v>6.9999999999999923E-4</v>
      </c>
    </row>
    <row r="800" spans="1:17">
      <c r="A800" s="106">
        <v>40042</v>
      </c>
      <c r="B800" t="s">
        <v>153</v>
      </c>
      <c r="C800" s="109">
        <v>5.3199999999999997E-2</v>
      </c>
      <c r="D800" s="109">
        <v>5.6800000000000003E-2</v>
      </c>
      <c r="E800" s="109">
        <v>6.3399999999999998E-2</v>
      </c>
      <c r="F800" s="109">
        <v>5.7799999999999997E-2</v>
      </c>
      <c r="G800" s="208"/>
      <c r="H800" s="109"/>
      <c r="I800" s="109"/>
      <c r="J800" s="109"/>
      <c r="K800" s="109">
        <v>5.7599999999999998E-2</v>
      </c>
      <c r="L800" s="109"/>
      <c r="M800" s="109"/>
      <c r="N800" s="109"/>
      <c r="O800" s="210">
        <f t="shared" si="24"/>
        <v>40026</v>
      </c>
      <c r="Q800" s="206">
        <f t="shared" si="25"/>
        <v>7.9999999999999516E-4</v>
      </c>
    </row>
    <row r="801" spans="1:17">
      <c r="A801" s="106">
        <v>40043</v>
      </c>
      <c r="B801" t="s">
        <v>153</v>
      </c>
      <c r="C801" s="109">
        <v>5.3400000000000003E-2</v>
      </c>
      <c r="D801" s="109">
        <v>5.7099999999999998E-2</v>
      </c>
      <c r="E801" s="109">
        <v>6.3500000000000001E-2</v>
      </c>
      <c r="F801" s="109">
        <v>5.8000000000000003E-2</v>
      </c>
      <c r="G801" s="208"/>
      <c r="H801" s="109"/>
      <c r="I801" s="109"/>
      <c r="J801" s="109"/>
      <c r="K801" s="109">
        <v>5.7800000000000004E-2</v>
      </c>
      <c r="L801" s="109"/>
      <c r="M801" s="109"/>
      <c r="N801" s="109"/>
      <c r="O801" s="210">
        <f t="shared" si="24"/>
        <v>40026</v>
      </c>
      <c r="Q801" s="206">
        <f t="shared" si="25"/>
        <v>7.0000000000000617E-4</v>
      </c>
    </row>
    <row r="802" spans="1:17">
      <c r="A802" s="106">
        <v>40044</v>
      </c>
      <c r="B802" t="s">
        <v>153</v>
      </c>
      <c r="C802" s="109">
        <v>5.2699999999999997E-2</v>
      </c>
      <c r="D802" s="109">
        <v>5.6599999999999998E-2</v>
      </c>
      <c r="E802" s="109">
        <v>6.3100000000000003E-2</v>
      </c>
      <c r="F802" s="109">
        <v>5.7500000000000002E-2</v>
      </c>
      <c r="G802" s="208"/>
      <c r="H802" s="109"/>
      <c r="I802" s="109"/>
      <c r="J802" s="109"/>
      <c r="K802" s="109">
        <v>5.7300000000000004E-2</v>
      </c>
      <c r="L802" s="109"/>
      <c r="M802" s="109"/>
      <c r="N802" s="109"/>
      <c r="O802" s="210">
        <f t="shared" si="24"/>
        <v>40026</v>
      </c>
      <c r="Q802" s="206">
        <f t="shared" si="25"/>
        <v>7.0000000000000617E-4</v>
      </c>
    </row>
    <row r="803" spans="1:17">
      <c r="A803" s="106">
        <v>40045</v>
      </c>
      <c r="B803" t="s">
        <v>153</v>
      </c>
      <c r="C803" s="109">
        <v>5.2200000000000003E-2</v>
      </c>
      <c r="D803" s="109">
        <v>5.6099999999999997E-2</v>
      </c>
      <c r="E803" s="109">
        <v>6.2600000000000003E-2</v>
      </c>
      <c r="F803" s="109">
        <v>5.7000000000000002E-2</v>
      </c>
      <c r="G803" s="208"/>
      <c r="H803" s="109"/>
      <c r="I803" s="109"/>
      <c r="J803" s="109"/>
      <c r="K803" s="109">
        <v>5.6799999999999996E-2</v>
      </c>
      <c r="L803" s="109"/>
      <c r="M803" s="109"/>
      <c r="N803" s="109"/>
      <c r="O803" s="210">
        <f t="shared" si="24"/>
        <v>40026</v>
      </c>
      <c r="Q803" s="206">
        <f t="shared" si="25"/>
        <v>6.9999999999999923E-4</v>
      </c>
    </row>
    <row r="804" spans="1:17">
      <c r="A804" s="106">
        <v>40046</v>
      </c>
      <c r="B804" t="s">
        <v>153</v>
      </c>
      <c r="C804" s="109">
        <v>5.3400000000000003E-2</v>
      </c>
      <c r="D804" s="109">
        <v>5.7299999999999997E-2</v>
      </c>
      <c r="E804" s="109">
        <v>6.3799999999999996E-2</v>
      </c>
      <c r="F804" s="109">
        <v>5.8200000000000002E-2</v>
      </c>
      <c r="G804" s="208"/>
      <c r="H804" s="109"/>
      <c r="I804" s="109"/>
      <c r="J804" s="109"/>
      <c r="K804" s="109">
        <v>5.7999999999999996E-2</v>
      </c>
      <c r="L804" s="109"/>
      <c r="M804" s="109"/>
      <c r="N804" s="109"/>
      <c r="O804" s="210">
        <f t="shared" si="24"/>
        <v>40026</v>
      </c>
      <c r="Q804" s="206">
        <f t="shared" si="25"/>
        <v>6.9999999999999923E-4</v>
      </c>
    </row>
    <row r="805" spans="1:17">
      <c r="A805" s="106">
        <v>40049</v>
      </c>
      <c r="B805" t="s">
        <v>153</v>
      </c>
      <c r="C805" s="109">
        <v>5.2699999999999997E-2</v>
      </c>
      <c r="D805" s="109">
        <v>5.6500000000000002E-2</v>
      </c>
      <c r="E805" s="109">
        <v>6.3E-2</v>
      </c>
      <c r="F805" s="109">
        <v>5.74E-2</v>
      </c>
      <c r="G805" s="208"/>
      <c r="H805" s="109"/>
      <c r="I805" s="109"/>
      <c r="J805" s="109"/>
      <c r="K805" s="109">
        <v>5.7099999999999998E-2</v>
      </c>
      <c r="L805" s="109"/>
      <c r="M805" s="109"/>
      <c r="N805" s="109"/>
      <c r="O805" s="210">
        <f t="shared" si="24"/>
        <v>40026</v>
      </c>
      <c r="Q805" s="206">
        <f t="shared" si="25"/>
        <v>5.9999999999999637E-4</v>
      </c>
    </row>
    <row r="806" spans="1:17">
      <c r="A806" s="106">
        <v>40050</v>
      </c>
      <c r="B806" t="s">
        <v>153</v>
      </c>
      <c r="C806" s="109">
        <v>5.2299999999999999E-2</v>
      </c>
      <c r="D806" s="109">
        <v>5.57E-2</v>
      </c>
      <c r="E806" s="109">
        <v>6.2399999999999997E-2</v>
      </c>
      <c r="F806" s="109">
        <v>5.6800000000000003E-2</v>
      </c>
      <c r="G806" s="208"/>
      <c r="H806" s="109"/>
      <c r="I806" s="109"/>
      <c r="J806" s="109"/>
      <c r="K806" s="109">
        <v>5.6399999999999999E-2</v>
      </c>
      <c r="L806" s="109"/>
      <c r="M806" s="109"/>
      <c r="N806" s="109"/>
      <c r="O806" s="210">
        <f t="shared" si="24"/>
        <v>40026</v>
      </c>
      <c r="Q806" s="206">
        <f t="shared" si="25"/>
        <v>6.9999999999999923E-4</v>
      </c>
    </row>
    <row r="807" spans="1:17">
      <c r="A807" s="106">
        <v>40051</v>
      </c>
      <c r="B807" t="s">
        <v>153</v>
      </c>
      <c r="C807" s="109">
        <v>5.1999999999999998E-2</v>
      </c>
      <c r="D807" s="109">
        <v>5.5300000000000002E-2</v>
      </c>
      <c r="E807" s="109">
        <v>6.2E-2</v>
      </c>
      <c r="F807" s="109">
        <v>5.6399999999999999E-2</v>
      </c>
      <c r="G807" s="208"/>
      <c r="H807" s="109"/>
      <c r="I807" s="109"/>
      <c r="J807" s="109"/>
      <c r="K807" s="109">
        <v>5.5899999999999998E-2</v>
      </c>
      <c r="L807" s="109"/>
      <c r="M807" s="109"/>
      <c r="N807" s="109"/>
      <c r="O807" s="210">
        <f t="shared" si="24"/>
        <v>40026</v>
      </c>
      <c r="Q807" s="206">
        <f t="shared" si="25"/>
        <v>5.9999999999999637E-4</v>
      </c>
    </row>
    <row r="808" spans="1:17">
      <c r="A808" s="106">
        <v>40052</v>
      </c>
      <c r="B808" t="s">
        <v>153</v>
      </c>
      <c r="C808" s="109">
        <v>5.2299999999999999E-2</v>
      </c>
      <c r="D808" s="109">
        <v>5.57E-2</v>
      </c>
      <c r="E808" s="109">
        <v>6.2100000000000002E-2</v>
      </c>
      <c r="F808" s="109">
        <v>5.67E-2</v>
      </c>
      <c r="G808" s="208"/>
      <c r="H808" s="109"/>
      <c r="I808" s="109"/>
      <c r="J808" s="109"/>
      <c r="K808" s="109">
        <v>5.6299999999999996E-2</v>
      </c>
      <c r="L808" s="109"/>
      <c r="M808" s="109"/>
      <c r="N808" s="109"/>
      <c r="O808" s="210">
        <f t="shared" si="24"/>
        <v>40026</v>
      </c>
      <c r="Q808" s="206">
        <f t="shared" si="25"/>
        <v>5.9999999999999637E-4</v>
      </c>
    </row>
    <row r="809" spans="1:17">
      <c r="A809" s="106">
        <v>40053</v>
      </c>
      <c r="B809" t="s">
        <v>153</v>
      </c>
      <c r="C809" s="109">
        <v>5.1799999999999999E-2</v>
      </c>
      <c r="D809" s="109">
        <v>5.5599999999999997E-2</v>
      </c>
      <c r="E809" s="109">
        <v>6.1899999999999997E-2</v>
      </c>
      <c r="F809" s="109">
        <v>5.6399999999999999E-2</v>
      </c>
      <c r="G809" s="208"/>
      <c r="H809" s="109"/>
      <c r="I809" s="109"/>
      <c r="J809" s="109"/>
      <c r="K809" s="109">
        <v>5.6100000000000004E-2</v>
      </c>
      <c r="L809" s="109"/>
      <c r="M809" s="109"/>
      <c r="N809" s="109"/>
      <c r="O809" s="210">
        <f t="shared" si="24"/>
        <v>40026</v>
      </c>
      <c r="Q809" s="206">
        <f t="shared" si="25"/>
        <v>5.0000000000000738E-4</v>
      </c>
    </row>
    <row r="810" spans="1:17">
      <c r="A810" s="106">
        <v>40056</v>
      </c>
      <c r="B810" t="s">
        <v>153</v>
      </c>
      <c r="C810" s="109">
        <v>5.16E-2</v>
      </c>
      <c r="D810" s="109">
        <v>5.5399999999999998E-2</v>
      </c>
      <c r="E810" s="109">
        <v>6.1699999999999998E-2</v>
      </c>
      <c r="F810" s="109">
        <v>5.62E-2</v>
      </c>
      <c r="G810" s="208"/>
      <c r="H810" s="109"/>
      <c r="I810" s="109"/>
      <c r="J810" s="109"/>
      <c r="K810" s="109">
        <v>5.5800000000000002E-2</v>
      </c>
      <c r="L810" s="109"/>
      <c r="M810" s="109"/>
      <c r="N810" s="109"/>
      <c r="O810" s="210">
        <f t="shared" si="24"/>
        <v>40026</v>
      </c>
      <c r="Q810" s="206">
        <f t="shared" si="25"/>
        <v>4.0000000000000452E-4</v>
      </c>
    </row>
    <row r="811" spans="1:17">
      <c r="A811" s="106">
        <v>40057</v>
      </c>
      <c r="B811" t="s">
        <v>153</v>
      </c>
      <c r="C811" s="109">
        <v>5.1700000000000003E-2</v>
      </c>
      <c r="D811" s="109">
        <v>5.5500000000000001E-2</v>
      </c>
      <c r="E811" s="109">
        <v>6.1800000000000001E-2</v>
      </c>
      <c r="F811" s="109">
        <v>5.6300000000000003E-2</v>
      </c>
      <c r="G811" s="208"/>
      <c r="H811" s="109"/>
      <c r="I811" s="109"/>
      <c r="J811" s="109"/>
      <c r="K811" s="109">
        <v>5.5999999999999994E-2</v>
      </c>
      <c r="L811" s="109"/>
      <c r="M811" s="109"/>
      <c r="N811" s="109"/>
      <c r="O811" s="210">
        <f t="shared" si="24"/>
        <v>40057</v>
      </c>
      <c r="Q811" s="206">
        <f t="shared" si="25"/>
        <v>4.9999999999999351E-4</v>
      </c>
    </row>
    <row r="812" spans="1:17">
      <c r="A812" s="106">
        <v>40058</v>
      </c>
      <c r="B812" t="s">
        <v>153</v>
      </c>
      <c r="C812" s="109">
        <v>5.0500000000000003E-2</v>
      </c>
      <c r="D812" s="109">
        <v>5.4399999999999997E-2</v>
      </c>
      <c r="E812" s="109">
        <v>6.0699999999999997E-2</v>
      </c>
      <c r="F812" s="109">
        <v>5.5199999999999999E-2</v>
      </c>
      <c r="G812" s="208"/>
      <c r="H812" s="109"/>
      <c r="I812" s="109"/>
      <c r="J812" s="109"/>
      <c r="K812" s="109">
        <v>5.4900000000000004E-2</v>
      </c>
      <c r="L812" s="109"/>
      <c r="M812" s="109"/>
      <c r="N812" s="109"/>
      <c r="O812" s="210">
        <f t="shared" si="24"/>
        <v>40057</v>
      </c>
      <c r="Q812" s="206">
        <f t="shared" si="25"/>
        <v>5.0000000000000738E-4</v>
      </c>
    </row>
    <row r="813" spans="1:17">
      <c r="A813" s="106">
        <v>40059</v>
      </c>
      <c r="B813" t="s">
        <v>153</v>
      </c>
      <c r="C813" s="109">
        <v>5.0999999999999997E-2</v>
      </c>
      <c r="D813" s="109">
        <v>5.5E-2</v>
      </c>
      <c r="E813" s="109">
        <v>6.1199999999999997E-2</v>
      </c>
      <c r="F813" s="109">
        <v>5.57E-2</v>
      </c>
      <c r="G813" s="208"/>
      <c r="H813" s="109"/>
      <c r="I813" s="109"/>
      <c r="J813" s="109"/>
      <c r="K813" s="109">
        <v>5.5399999999999998E-2</v>
      </c>
      <c r="L813" s="109"/>
      <c r="M813" s="109"/>
      <c r="N813" s="109"/>
      <c r="O813" s="210">
        <f t="shared" si="24"/>
        <v>40057</v>
      </c>
      <c r="Q813" s="206">
        <f t="shared" si="25"/>
        <v>3.9999999999999758E-4</v>
      </c>
    </row>
    <row r="814" spans="1:17">
      <c r="A814" s="106">
        <v>40060</v>
      </c>
      <c r="B814" t="s">
        <v>153</v>
      </c>
      <c r="C814" s="109">
        <v>5.2200000000000003E-2</v>
      </c>
      <c r="D814" s="109">
        <v>5.62E-2</v>
      </c>
      <c r="E814" s="109">
        <v>6.2399999999999997E-2</v>
      </c>
      <c r="F814" s="109">
        <v>5.6899999999999999E-2</v>
      </c>
      <c r="G814" s="208"/>
      <c r="H814" s="109"/>
      <c r="I814" s="109"/>
      <c r="J814" s="109"/>
      <c r="K814" s="109">
        <v>5.6600000000000004E-2</v>
      </c>
      <c r="L814" s="109"/>
      <c r="M814" s="109"/>
      <c r="N814" s="109"/>
      <c r="O814" s="210">
        <f t="shared" si="24"/>
        <v>40057</v>
      </c>
      <c r="Q814" s="206">
        <f t="shared" si="25"/>
        <v>4.0000000000000452E-4</v>
      </c>
    </row>
    <row r="815" spans="1:17">
      <c r="A815" s="106">
        <v>40064</v>
      </c>
      <c r="B815" t="s">
        <v>153</v>
      </c>
      <c r="C815" s="109">
        <v>5.2900000000000003E-2</v>
      </c>
      <c r="D815" s="109">
        <v>5.6599999999999998E-2</v>
      </c>
      <c r="E815" s="109">
        <v>6.2399999999999997E-2</v>
      </c>
      <c r="F815" s="109">
        <v>5.7299999999999997E-2</v>
      </c>
      <c r="G815" s="208"/>
      <c r="H815" s="109"/>
      <c r="I815" s="109"/>
      <c r="J815" s="109"/>
      <c r="K815" s="109">
        <v>5.7000000000000002E-2</v>
      </c>
      <c r="L815" s="109"/>
      <c r="M815" s="109"/>
      <c r="N815" s="109"/>
      <c r="O815" s="210">
        <f t="shared" si="24"/>
        <v>40057</v>
      </c>
      <c r="Q815" s="206">
        <f t="shared" si="25"/>
        <v>4.0000000000000452E-4</v>
      </c>
    </row>
    <row r="816" spans="1:17">
      <c r="A816" s="106">
        <v>40065</v>
      </c>
      <c r="B816" t="s">
        <v>153</v>
      </c>
      <c r="C816" s="109">
        <v>5.3100000000000001E-2</v>
      </c>
      <c r="D816" s="109">
        <v>5.6800000000000003E-2</v>
      </c>
      <c r="E816" s="109">
        <v>6.2799999999999995E-2</v>
      </c>
      <c r="F816" s="109">
        <v>5.7599999999999998E-2</v>
      </c>
      <c r="G816" s="208"/>
      <c r="H816" s="109"/>
      <c r="I816" s="109"/>
      <c r="J816" s="109"/>
      <c r="K816" s="109">
        <v>5.7099999999999998E-2</v>
      </c>
      <c r="L816" s="109"/>
      <c r="M816" s="109"/>
      <c r="N816" s="109"/>
      <c r="O816" s="210">
        <f t="shared" si="24"/>
        <v>40057</v>
      </c>
      <c r="Q816" s="206">
        <f t="shared" si="25"/>
        <v>2.9999999999999472E-4</v>
      </c>
    </row>
    <row r="817" spans="1:17">
      <c r="A817" s="106">
        <v>40066</v>
      </c>
      <c r="B817" t="s">
        <v>153</v>
      </c>
      <c r="C817" s="109">
        <v>5.1499999999999997E-2</v>
      </c>
      <c r="D817" s="109">
        <v>5.5199999999999999E-2</v>
      </c>
      <c r="E817" s="109">
        <v>6.1100000000000002E-2</v>
      </c>
      <c r="F817" s="109">
        <v>5.5899999999999998E-2</v>
      </c>
      <c r="G817" s="208"/>
      <c r="H817" s="109"/>
      <c r="I817" s="109"/>
      <c r="J817" s="109"/>
      <c r="K817" s="109">
        <v>5.5600000000000004E-2</v>
      </c>
      <c r="L817" s="109"/>
      <c r="M817" s="109"/>
      <c r="N817" s="109"/>
      <c r="O817" s="210">
        <f t="shared" si="24"/>
        <v>40057</v>
      </c>
      <c r="Q817" s="206">
        <f t="shared" si="25"/>
        <v>4.0000000000000452E-4</v>
      </c>
    </row>
    <row r="818" spans="1:17">
      <c r="A818" s="106">
        <v>40067</v>
      </c>
      <c r="B818" t="s">
        <v>153</v>
      </c>
      <c r="C818" s="109">
        <v>5.1200000000000002E-2</v>
      </c>
      <c r="D818" s="109">
        <v>5.5199999999999999E-2</v>
      </c>
      <c r="E818" s="109">
        <v>6.1100000000000002E-2</v>
      </c>
      <c r="F818" s="109">
        <v>5.5800000000000002E-2</v>
      </c>
      <c r="G818" s="208"/>
      <c r="H818" s="109"/>
      <c r="I818" s="109"/>
      <c r="J818" s="109"/>
      <c r="K818" s="109">
        <v>5.5500000000000001E-2</v>
      </c>
      <c r="L818" s="109"/>
      <c r="M818" s="109"/>
      <c r="N818" s="109"/>
      <c r="O818" s="210">
        <f t="shared" si="24"/>
        <v>40057</v>
      </c>
      <c r="Q818" s="206">
        <f t="shared" si="25"/>
        <v>3.0000000000000165E-4</v>
      </c>
    </row>
    <row r="819" spans="1:17">
      <c r="A819" s="106">
        <v>40070</v>
      </c>
      <c r="B819" t="s">
        <v>153</v>
      </c>
      <c r="C819" s="109">
        <v>5.1700000000000003E-2</v>
      </c>
      <c r="D819" s="109">
        <v>5.57E-2</v>
      </c>
      <c r="E819" s="109">
        <v>6.1499999999999999E-2</v>
      </c>
      <c r="F819" s="109">
        <v>5.6300000000000003E-2</v>
      </c>
      <c r="G819" s="208"/>
      <c r="H819" s="109"/>
      <c r="I819" s="109"/>
      <c r="J819" s="109"/>
      <c r="K819" s="109">
        <v>5.5999999999999994E-2</v>
      </c>
      <c r="L819" s="109"/>
      <c r="M819" s="109"/>
      <c r="N819" s="109"/>
      <c r="O819" s="210">
        <f t="shared" si="24"/>
        <v>40057</v>
      </c>
      <c r="Q819" s="206">
        <f t="shared" si="25"/>
        <v>2.9999999999999472E-4</v>
      </c>
    </row>
    <row r="820" spans="1:17">
      <c r="A820" s="106">
        <v>40071</v>
      </c>
      <c r="B820" t="s">
        <v>153</v>
      </c>
      <c r="C820" s="109">
        <v>5.21E-2</v>
      </c>
      <c r="D820" s="109">
        <v>5.6099999999999997E-2</v>
      </c>
      <c r="E820" s="109">
        <v>6.1899999999999997E-2</v>
      </c>
      <c r="F820" s="109">
        <v>5.67E-2</v>
      </c>
      <c r="G820" s="208"/>
      <c r="H820" s="109"/>
      <c r="I820" s="109"/>
      <c r="J820" s="109"/>
      <c r="K820" s="109">
        <v>5.6399999999999999E-2</v>
      </c>
      <c r="L820" s="109"/>
      <c r="M820" s="109"/>
      <c r="N820" s="109"/>
      <c r="O820" s="210">
        <f t="shared" si="24"/>
        <v>40057</v>
      </c>
      <c r="Q820" s="206">
        <f t="shared" si="25"/>
        <v>3.0000000000000165E-4</v>
      </c>
    </row>
    <row r="821" spans="1:17">
      <c r="A821" s="106">
        <v>40072</v>
      </c>
      <c r="B821" t="s">
        <v>153</v>
      </c>
      <c r="C821" s="109">
        <v>5.2200000000000003E-2</v>
      </c>
      <c r="D821" s="109">
        <v>5.6099999999999997E-2</v>
      </c>
      <c r="E821" s="109">
        <v>6.1899999999999997E-2</v>
      </c>
      <c r="F821" s="109">
        <v>5.67E-2</v>
      </c>
      <c r="G821" s="208"/>
      <c r="H821" s="109"/>
      <c r="I821" s="109"/>
      <c r="J821" s="109"/>
      <c r="K821" s="109">
        <v>5.62E-2</v>
      </c>
      <c r="L821" s="109"/>
      <c r="M821" s="109"/>
      <c r="N821" s="109"/>
      <c r="O821" s="210">
        <f t="shared" si="24"/>
        <v>40057</v>
      </c>
      <c r="Q821" s="206">
        <f t="shared" si="25"/>
        <v>1.0000000000000286E-4</v>
      </c>
    </row>
    <row r="822" spans="1:17">
      <c r="A822" s="106">
        <v>40073</v>
      </c>
      <c r="B822" t="s">
        <v>153</v>
      </c>
      <c r="C822" s="109">
        <v>5.1299999999999998E-2</v>
      </c>
      <c r="D822" s="109">
        <v>5.5199999999999999E-2</v>
      </c>
      <c r="E822" s="109">
        <v>6.0900000000000003E-2</v>
      </c>
      <c r="F822" s="109">
        <v>5.5800000000000002E-2</v>
      </c>
      <c r="G822" s="208"/>
      <c r="H822" s="109"/>
      <c r="I822" s="109"/>
      <c r="J822" s="109"/>
      <c r="K822" s="109">
        <v>5.5399999999999998E-2</v>
      </c>
      <c r="L822" s="109"/>
      <c r="M822" s="109"/>
      <c r="N822" s="109"/>
      <c r="O822" s="210">
        <f t="shared" si="24"/>
        <v>40057</v>
      </c>
      <c r="Q822" s="206">
        <f t="shared" si="25"/>
        <v>1.9999999999999879E-4</v>
      </c>
    </row>
    <row r="823" spans="1:17">
      <c r="A823" s="106">
        <v>40074</v>
      </c>
      <c r="B823" t="s">
        <v>153</v>
      </c>
      <c r="C823" s="109">
        <v>5.1799999999999999E-2</v>
      </c>
      <c r="D823" s="109">
        <v>5.5800000000000002E-2</v>
      </c>
      <c r="E823" s="109">
        <v>6.1499999999999999E-2</v>
      </c>
      <c r="F823" s="109">
        <v>5.6399999999999999E-2</v>
      </c>
      <c r="G823" s="208"/>
      <c r="H823" s="109"/>
      <c r="I823" s="109"/>
      <c r="J823" s="109"/>
      <c r="K823" s="109">
        <v>5.5999999999999994E-2</v>
      </c>
      <c r="L823" s="109"/>
      <c r="M823" s="109"/>
      <c r="N823" s="109"/>
      <c r="O823" s="210">
        <f t="shared" si="24"/>
        <v>40057</v>
      </c>
      <c r="Q823" s="206">
        <f t="shared" si="25"/>
        <v>1.9999999999999185E-4</v>
      </c>
    </row>
    <row r="824" spans="1:17">
      <c r="A824" s="106">
        <v>40077</v>
      </c>
      <c r="B824" t="s">
        <v>153</v>
      </c>
      <c r="C824" s="109">
        <v>5.1799999999999999E-2</v>
      </c>
      <c r="D824" s="109">
        <v>5.5800000000000002E-2</v>
      </c>
      <c r="E824" s="109">
        <v>6.1600000000000002E-2</v>
      </c>
      <c r="F824" s="109">
        <v>5.6399999999999999E-2</v>
      </c>
      <c r="G824" s="208"/>
      <c r="H824" s="109"/>
      <c r="I824" s="109"/>
      <c r="J824" s="109"/>
      <c r="K824" s="109">
        <v>5.5999999999999994E-2</v>
      </c>
      <c r="L824" s="109"/>
      <c r="M824" s="109"/>
      <c r="N824" s="109"/>
      <c r="O824" s="210">
        <f t="shared" si="24"/>
        <v>40057</v>
      </c>
      <c r="Q824" s="206">
        <f t="shared" si="25"/>
        <v>1.9999999999999185E-4</v>
      </c>
    </row>
    <row r="825" spans="1:17">
      <c r="A825" s="106">
        <v>40078</v>
      </c>
      <c r="B825" t="s">
        <v>153</v>
      </c>
      <c r="C825" s="109">
        <v>5.1400000000000001E-2</v>
      </c>
      <c r="D825" s="109">
        <v>5.5399999999999998E-2</v>
      </c>
      <c r="E825" s="109">
        <v>6.1100000000000002E-2</v>
      </c>
      <c r="F825" s="109">
        <v>5.6000000000000001E-2</v>
      </c>
      <c r="G825" s="208"/>
      <c r="H825" s="109"/>
      <c r="I825" s="109"/>
      <c r="J825" s="109"/>
      <c r="K825" s="109">
        <v>5.5600000000000004E-2</v>
      </c>
      <c r="L825" s="109"/>
      <c r="M825" s="109"/>
      <c r="N825" s="109"/>
      <c r="O825" s="210">
        <f t="shared" si="24"/>
        <v>40057</v>
      </c>
      <c r="Q825" s="206">
        <f t="shared" si="25"/>
        <v>2.0000000000000573E-4</v>
      </c>
    </row>
    <row r="826" spans="1:17">
      <c r="A826" s="106">
        <v>40079</v>
      </c>
      <c r="B826" t="s">
        <v>153</v>
      </c>
      <c r="C826" s="109">
        <v>5.1299999999999998E-2</v>
      </c>
      <c r="D826" s="109">
        <v>5.5300000000000002E-2</v>
      </c>
      <c r="E826" s="109">
        <v>6.0999999999999999E-2</v>
      </c>
      <c r="F826" s="109">
        <v>5.5899999999999998E-2</v>
      </c>
      <c r="G826" s="208"/>
      <c r="H826" s="109"/>
      <c r="I826" s="109"/>
      <c r="J826" s="109"/>
      <c r="K826" s="109">
        <v>5.5399999999999998E-2</v>
      </c>
      <c r="L826" s="109"/>
      <c r="M826" s="109"/>
      <c r="N826" s="109"/>
      <c r="O826" s="210">
        <f t="shared" si="24"/>
        <v>40057</v>
      </c>
      <c r="Q826" s="206">
        <f t="shared" si="25"/>
        <v>9.9999999999995925E-5</v>
      </c>
    </row>
    <row r="827" spans="1:17">
      <c r="A827" s="106">
        <v>40080</v>
      </c>
      <c r="B827" t="s">
        <v>153</v>
      </c>
      <c r="C827" s="109">
        <v>5.1200000000000002E-2</v>
      </c>
      <c r="D827" s="109">
        <v>5.5100000000000003E-2</v>
      </c>
      <c r="E827" s="109">
        <v>6.08E-2</v>
      </c>
      <c r="F827" s="109">
        <v>5.57E-2</v>
      </c>
      <c r="G827" s="208"/>
      <c r="H827" s="109"/>
      <c r="I827" s="109"/>
      <c r="J827" s="109"/>
      <c r="K827" s="109">
        <v>5.5199999999999999E-2</v>
      </c>
      <c r="L827" s="109"/>
      <c r="M827" s="109"/>
      <c r="N827" s="109"/>
      <c r="O827" s="210">
        <f t="shared" si="24"/>
        <v>40057</v>
      </c>
      <c r="Q827" s="206">
        <f t="shared" si="25"/>
        <v>9.9999999999995925E-5</v>
      </c>
    </row>
    <row r="828" spans="1:17">
      <c r="A828" s="106">
        <v>40081</v>
      </c>
      <c r="B828" t="s">
        <v>153</v>
      </c>
      <c r="C828" s="109">
        <v>5.0900000000000001E-2</v>
      </c>
      <c r="D828" s="109">
        <v>5.4300000000000001E-2</v>
      </c>
      <c r="E828" s="109">
        <v>6.0100000000000001E-2</v>
      </c>
      <c r="F828" s="109">
        <v>5.5100000000000003E-2</v>
      </c>
      <c r="G828" s="208"/>
      <c r="H828" s="109"/>
      <c r="I828" s="109"/>
      <c r="J828" s="109"/>
      <c r="K828" s="109">
        <v>5.45E-2</v>
      </c>
      <c r="L828" s="109"/>
      <c r="M828" s="109"/>
      <c r="N828" s="109"/>
      <c r="O828" s="210">
        <f t="shared" si="24"/>
        <v>40057</v>
      </c>
      <c r="Q828" s="206">
        <f t="shared" si="25"/>
        <v>1.9999999999999879E-4</v>
      </c>
    </row>
    <row r="829" spans="1:17">
      <c r="A829" s="106">
        <v>40084</v>
      </c>
      <c r="B829" t="s">
        <v>153</v>
      </c>
      <c r="C829" s="109">
        <v>5.0500000000000003E-2</v>
      </c>
      <c r="D829" s="109">
        <v>5.3900000000000003E-2</v>
      </c>
      <c r="E829" s="109">
        <v>5.96E-2</v>
      </c>
      <c r="F829" s="109">
        <v>5.4699999999999999E-2</v>
      </c>
      <c r="G829" s="208"/>
      <c r="H829" s="109"/>
      <c r="I829" s="109"/>
      <c r="J829" s="109"/>
      <c r="K829" s="109">
        <v>5.4100000000000002E-2</v>
      </c>
      <c r="L829" s="109"/>
      <c r="M829" s="109"/>
      <c r="N829" s="109"/>
      <c r="O829" s="210">
        <f t="shared" si="24"/>
        <v>40057</v>
      </c>
      <c r="Q829" s="206">
        <f t="shared" si="25"/>
        <v>1.9999999999999879E-4</v>
      </c>
    </row>
    <row r="830" spans="1:17">
      <c r="A830" s="106">
        <v>40085</v>
      </c>
      <c r="B830" t="s">
        <v>153</v>
      </c>
      <c r="C830" s="109">
        <v>5.0299999999999997E-2</v>
      </c>
      <c r="D830" s="109">
        <v>5.3699999999999998E-2</v>
      </c>
      <c r="E830" s="109">
        <v>5.9499999999999997E-2</v>
      </c>
      <c r="F830" s="109">
        <v>5.45E-2</v>
      </c>
      <c r="G830" s="208"/>
      <c r="H830" s="109"/>
      <c r="I830" s="109"/>
      <c r="J830" s="109"/>
      <c r="K830" s="109">
        <v>5.4100000000000002E-2</v>
      </c>
      <c r="L830" s="109"/>
      <c r="M830" s="109"/>
      <c r="N830" s="109"/>
      <c r="O830" s="210">
        <f t="shared" si="24"/>
        <v>40057</v>
      </c>
      <c r="Q830" s="206">
        <f t="shared" si="25"/>
        <v>4.0000000000000452E-4</v>
      </c>
    </row>
    <row r="831" spans="1:17">
      <c r="A831" s="106">
        <v>40086</v>
      </c>
      <c r="B831" t="s">
        <v>153</v>
      </c>
      <c r="C831" s="109">
        <v>5.0500000000000003E-2</v>
      </c>
      <c r="D831" s="109">
        <v>5.4100000000000002E-2</v>
      </c>
      <c r="E831" s="109">
        <v>0.06</v>
      </c>
      <c r="F831" s="109">
        <v>5.4899999999999997E-2</v>
      </c>
      <c r="G831" s="208"/>
      <c r="H831" s="109"/>
      <c r="I831" s="109"/>
      <c r="J831" s="109"/>
      <c r="K831" s="109">
        <v>5.4400000000000004E-2</v>
      </c>
      <c r="L831" s="109"/>
      <c r="M831" s="109"/>
      <c r="N831" s="109"/>
      <c r="O831" s="210">
        <f t="shared" si="24"/>
        <v>40057</v>
      </c>
      <c r="Q831" s="206">
        <f t="shared" si="25"/>
        <v>3.0000000000000165E-4</v>
      </c>
    </row>
    <row r="832" spans="1:17">
      <c r="A832" s="106">
        <v>40087</v>
      </c>
      <c r="B832" t="s">
        <v>153</v>
      </c>
      <c r="C832" s="109">
        <v>4.99E-2</v>
      </c>
      <c r="D832" s="109">
        <v>5.33E-2</v>
      </c>
      <c r="E832" s="109">
        <v>5.9299999999999999E-2</v>
      </c>
      <c r="F832" s="109">
        <v>5.4199999999999998E-2</v>
      </c>
      <c r="G832" s="208"/>
      <c r="H832" s="109"/>
      <c r="I832" s="109"/>
      <c r="J832" s="109"/>
      <c r="K832" s="109">
        <v>5.3699999999999998E-2</v>
      </c>
      <c r="L832" s="109"/>
      <c r="M832" s="109"/>
      <c r="N832" s="109"/>
      <c r="O832" s="210">
        <f t="shared" si="24"/>
        <v>40087</v>
      </c>
      <c r="Q832" s="206">
        <f t="shared" si="25"/>
        <v>3.9999999999999758E-4</v>
      </c>
    </row>
    <row r="833" spans="1:17">
      <c r="A833" s="106">
        <v>40088</v>
      </c>
      <c r="B833" t="s">
        <v>153</v>
      </c>
      <c r="C833" s="109">
        <v>5.0700000000000002E-2</v>
      </c>
      <c r="D833" s="109">
        <v>5.3900000000000003E-2</v>
      </c>
      <c r="E833" s="109">
        <v>0.06</v>
      </c>
      <c r="F833" s="109">
        <v>5.4899999999999997E-2</v>
      </c>
      <c r="G833" s="208"/>
      <c r="H833" s="109"/>
      <c r="I833" s="109"/>
      <c r="J833" s="109"/>
      <c r="K833" s="109">
        <v>5.4299999999999994E-2</v>
      </c>
      <c r="L833" s="109"/>
      <c r="M833" s="109"/>
      <c r="N833" s="109"/>
      <c r="O833" s="210">
        <f t="shared" si="24"/>
        <v>40087</v>
      </c>
      <c r="Q833" s="206">
        <f t="shared" si="25"/>
        <v>3.9999999999999064E-4</v>
      </c>
    </row>
    <row r="834" spans="1:17">
      <c r="A834" s="106">
        <v>40091</v>
      </c>
      <c r="B834" t="s">
        <v>153</v>
      </c>
      <c r="C834" s="109">
        <v>5.0999999999999997E-2</v>
      </c>
      <c r="D834" s="109">
        <v>5.3999999999999999E-2</v>
      </c>
      <c r="E834" s="109">
        <v>6.0199999999999997E-2</v>
      </c>
      <c r="F834" s="109">
        <v>5.5100000000000003E-2</v>
      </c>
      <c r="G834" s="208"/>
      <c r="H834" s="109"/>
      <c r="I834" s="109"/>
      <c r="J834" s="109"/>
      <c r="K834" s="109">
        <v>5.4400000000000004E-2</v>
      </c>
      <c r="L834" s="109"/>
      <c r="M834" s="109"/>
      <c r="N834" s="109"/>
      <c r="O834" s="210">
        <f t="shared" si="24"/>
        <v>40087</v>
      </c>
      <c r="Q834" s="206">
        <f t="shared" si="25"/>
        <v>4.0000000000000452E-4</v>
      </c>
    </row>
    <row r="835" spans="1:17">
      <c r="A835" s="106">
        <v>40092</v>
      </c>
      <c r="B835" t="s">
        <v>153</v>
      </c>
      <c r="C835" s="109">
        <v>5.1299999999999998E-2</v>
      </c>
      <c r="D835" s="109">
        <v>5.4399999999999997E-2</v>
      </c>
      <c r="E835" s="109">
        <v>6.0299999999999999E-2</v>
      </c>
      <c r="F835" s="109">
        <v>5.5300000000000002E-2</v>
      </c>
      <c r="G835" s="208"/>
      <c r="H835" s="109"/>
      <c r="I835" s="109"/>
      <c r="J835" s="109"/>
      <c r="K835" s="109">
        <v>5.4699999999999999E-2</v>
      </c>
      <c r="L835" s="109"/>
      <c r="M835" s="109"/>
      <c r="N835" s="109"/>
      <c r="O835" s="210">
        <f t="shared" si="24"/>
        <v>40087</v>
      </c>
      <c r="Q835" s="206">
        <f t="shared" si="25"/>
        <v>3.0000000000000165E-4</v>
      </c>
    </row>
    <row r="836" spans="1:17">
      <c r="A836" s="106">
        <v>40093</v>
      </c>
      <c r="B836" t="s">
        <v>153</v>
      </c>
      <c r="C836" s="109">
        <v>5.0900000000000001E-2</v>
      </c>
      <c r="D836" s="109">
        <v>5.3600000000000002E-2</v>
      </c>
      <c r="E836" s="109">
        <v>5.9499999999999997E-2</v>
      </c>
      <c r="F836" s="109">
        <v>5.4699999999999999E-2</v>
      </c>
      <c r="G836" s="208"/>
      <c r="H836" s="109"/>
      <c r="I836" s="109"/>
      <c r="J836" s="109"/>
      <c r="K836" s="109">
        <v>5.3899999999999997E-2</v>
      </c>
      <c r="L836" s="109"/>
      <c r="M836" s="109"/>
      <c r="N836" s="109"/>
      <c r="O836" s="210">
        <f t="shared" si="24"/>
        <v>40087</v>
      </c>
      <c r="Q836" s="206">
        <f t="shared" si="25"/>
        <v>2.9999999999999472E-4</v>
      </c>
    </row>
    <row r="837" spans="1:17">
      <c r="A837" s="106">
        <v>40094</v>
      </c>
      <c r="B837" t="s">
        <v>153</v>
      </c>
      <c r="C837" s="109">
        <v>5.1900000000000002E-2</v>
      </c>
      <c r="D837" s="109">
        <v>5.4699999999999999E-2</v>
      </c>
      <c r="E837" s="109">
        <v>6.0600000000000001E-2</v>
      </c>
      <c r="F837" s="109">
        <v>5.57E-2</v>
      </c>
      <c r="G837" s="208"/>
      <c r="H837" s="109"/>
      <c r="I837" s="109"/>
      <c r="J837" s="109"/>
      <c r="K837" s="109">
        <v>5.4900000000000004E-2</v>
      </c>
      <c r="L837" s="109"/>
      <c r="M837" s="109"/>
      <c r="N837" s="109"/>
      <c r="O837" s="210">
        <f t="shared" ref="O837:O900" si="26">DATE(YEAR(A837),MONTH(A837),1)</f>
        <v>40087</v>
      </c>
      <c r="Q837" s="206">
        <f t="shared" ref="Q837:Q900" si="27">K837-D837</f>
        <v>2.0000000000000573E-4</v>
      </c>
    </row>
    <row r="838" spans="1:17">
      <c r="A838" s="106">
        <v>40095</v>
      </c>
      <c r="B838" t="s">
        <v>153</v>
      </c>
      <c r="C838" s="109">
        <v>5.2699999999999997E-2</v>
      </c>
      <c r="D838" s="109">
        <v>5.6000000000000001E-2</v>
      </c>
      <c r="E838" s="109">
        <v>6.2E-2</v>
      </c>
      <c r="F838" s="109">
        <v>5.6899999999999999E-2</v>
      </c>
      <c r="G838" s="208"/>
      <c r="H838" s="109"/>
      <c r="I838" s="109"/>
      <c r="J838" s="109"/>
      <c r="K838" s="109">
        <v>5.6299999999999996E-2</v>
      </c>
      <c r="L838" s="109"/>
      <c r="M838" s="109"/>
      <c r="N838" s="109"/>
      <c r="O838" s="210">
        <f t="shared" si="26"/>
        <v>40087</v>
      </c>
      <c r="Q838" s="206">
        <f t="shared" si="27"/>
        <v>2.9999999999999472E-4</v>
      </c>
    </row>
    <row r="839" spans="1:17">
      <c r="A839" s="106">
        <v>40099</v>
      </c>
      <c r="B839" t="s">
        <v>153</v>
      </c>
      <c r="C839" s="109">
        <v>5.2200000000000003E-2</v>
      </c>
      <c r="D839" s="109">
        <v>5.5300000000000002E-2</v>
      </c>
      <c r="E839" s="109">
        <v>6.13E-2</v>
      </c>
      <c r="F839" s="109">
        <v>5.6300000000000003E-2</v>
      </c>
      <c r="G839" s="208"/>
      <c r="H839" s="109"/>
      <c r="I839" s="109"/>
      <c r="J839" s="109"/>
      <c r="K839" s="109">
        <v>5.5600000000000004E-2</v>
      </c>
      <c r="L839" s="109"/>
      <c r="M839" s="109"/>
      <c r="N839" s="109"/>
      <c r="O839" s="210">
        <f t="shared" si="26"/>
        <v>40087</v>
      </c>
      <c r="Q839" s="206">
        <f t="shared" si="27"/>
        <v>3.0000000000000165E-4</v>
      </c>
    </row>
    <row r="840" spans="1:17">
      <c r="A840" s="106">
        <v>40100</v>
      </c>
      <c r="B840" t="s">
        <v>153</v>
      </c>
      <c r="C840" s="109">
        <v>5.3199999999999997E-2</v>
      </c>
      <c r="D840" s="109">
        <v>5.6399999999999999E-2</v>
      </c>
      <c r="E840" s="109">
        <v>6.2600000000000003E-2</v>
      </c>
      <c r="F840" s="109">
        <v>5.74E-2</v>
      </c>
      <c r="G840" s="208"/>
      <c r="H840" s="109"/>
      <c r="I840" s="109"/>
      <c r="J840" s="109"/>
      <c r="K840" s="109">
        <v>5.67E-2</v>
      </c>
      <c r="L840" s="109"/>
      <c r="M840" s="109"/>
      <c r="N840" s="109"/>
      <c r="O840" s="210">
        <f t="shared" si="26"/>
        <v>40087</v>
      </c>
      <c r="Q840" s="206">
        <f t="shared" si="27"/>
        <v>3.0000000000000165E-4</v>
      </c>
    </row>
    <row r="841" spans="1:17">
      <c r="A841" s="106">
        <v>40101</v>
      </c>
      <c r="B841" t="s">
        <v>153</v>
      </c>
      <c r="C841" s="109">
        <v>5.3600000000000002E-2</v>
      </c>
      <c r="D841" s="109">
        <v>5.6800000000000003E-2</v>
      </c>
      <c r="E841" s="109">
        <v>6.3E-2</v>
      </c>
      <c r="F841" s="109">
        <v>5.7799999999999997E-2</v>
      </c>
      <c r="G841" s="208"/>
      <c r="H841" s="109"/>
      <c r="I841" s="109"/>
      <c r="J841" s="109"/>
      <c r="K841" s="109">
        <v>5.7000000000000002E-2</v>
      </c>
      <c r="L841" s="109"/>
      <c r="M841" s="109"/>
      <c r="N841" s="109"/>
      <c r="O841" s="210">
        <f t="shared" si="26"/>
        <v>40087</v>
      </c>
      <c r="Q841" s="206">
        <f t="shared" si="27"/>
        <v>1.9999999999999879E-4</v>
      </c>
    </row>
    <row r="842" spans="1:17">
      <c r="A842" s="106">
        <v>40102</v>
      </c>
      <c r="B842" t="s">
        <v>153</v>
      </c>
      <c r="C842" s="109">
        <v>5.2900000000000003E-2</v>
      </c>
      <c r="D842" s="109">
        <v>5.6099999999999997E-2</v>
      </c>
      <c r="E842" s="109">
        <v>6.2100000000000002E-2</v>
      </c>
      <c r="F842" s="109">
        <v>5.7000000000000002E-2</v>
      </c>
      <c r="G842" s="208"/>
      <c r="H842" s="109"/>
      <c r="I842" s="109"/>
      <c r="J842" s="109"/>
      <c r="K842" s="109">
        <v>5.6299999999999996E-2</v>
      </c>
      <c r="L842" s="109"/>
      <c r="M842" s="109"/>
      <c r="N842" s="109"/>
      <c r="O842" s="210">
        <f t="shared" si="26"/>
        <v>40087</v>
      </c>
      <c r="Q842" s="206">
        <f t="shared" si="27"/>
        <v>1.9999999999999879E-4</v>
      </c>
    </row>
    <row r="843" spans="1:17">
      <c r="A843" s="106">
        <v>40105</v>
      </c>
      <c r="B843" t="s">
        <v>153</v>
      </c>
      <c r="C843" s="109">
        <v>5.2600000000000001E-2</v>
      </c>
      <c r="D843" s="109">
        <v>5.5800000000000002E-2</v>
      </c>
      <c r="E843" s="109">
        <v>6.1800000000000001E-2</v>
      </c>
      <c r="F843" s="109">
        <v>5.67E-2</v>
      </c>
      <c r="G843" s="208"/>
      <c r="H843" s="109"/>
      <c r="I843" s="109"/>
      <c r="J843" s="109"/>
      <c r="K843" s="109">
        <v>5.5999999999999994E-2</v>
      </c>
      <c r="L843" s="109"/>
      <c r="M843" s="109"/>
      <c r="N843" s="109"/>
      <c r="O843" s="210">
        <f t="shared" si="26"/>
        <v>40087</v>
      </c>
      <c r="Q843" s="206">
        <f t="shared" si="27"/>
        <v>1.9999999999999185E-4</v>
      </c>
    </row>
    <row r="844" spans="1:17">
      <c r="A844" s="106">
        <v>40106</v>
      </c>
      <c r="B844" t="s">
        <v>153</v>
      </c>
      <c r="C844" s="109">
        <v>5.21E-2</v>
      </c>
      <c r="D844" s="109">
        <v>5.5100000000000003E-2</v>
      </c>
      <c r="E844" s="109">
        <v>6.13E-2</v>
      </c>
      <c r="F844" s="109">
        <v>5.62E-2</v>
      </c>
      <c r="G844" s="208"/>
      <c r="H844" s="109"/>
      <c r="I844" s="109"/>
      <c r="J844" s="109"/>
      <c r="K844" s="109">
        <v>5.5300000000000002E-2</v>
      </c>
      <c r="L844" s="109"/>
      <c r="M844" s="109"/>
      <c r="N844" s="109"/>
      <c r="O844" s="210">
        <f t="shared" si="26"/>
        <v>40087</v>
      </c>
      <c r="Q844" s="206">
        <f t="shared" si="27"/>
        <v>1.9999999999999879E-4</v>
      </c>
    </row>
    <row r="845" spans="1:17">
      <c r="A845" s="106">
        <v>40107</v>
      </c>
      <c r="B845" t="s">
        <v>153</v>
      </c>
      <c r="C845" s="109">
        <v>5.2499999999999998E-2</v>
      </c>
      <c r="D845" s="109">
        <v>5.5800000000000002E-2</v>
      </c>
      <c r="E845" s="109">
        <v>6.1800000000000001E-2</v>
      </c>
      <c r="F845" s="109">
        <v>5.67E-2</v>
      </c>
      <c r="G845" s="208"/>
      <c r="H845" s="109"/>
      <c r="I845" s="109"/>
      <c r="J845" s="109"/>
      <c r="K845" s="109">
        <v>5.5999999999999994E-2</v>
      </c>
      <c r="L845" s="109"/>
      <c r="M845" s="109"/>
      <c r="N845" s="109"/>
      <c r="O845" s="210">
        <f t="shared" si="26"/>
        <v>40087</v>
      </c>
      <c r="Q845" s="206">
        <f t="shared" si="27"/>
        <v>1.9999999999999185E-4</v>
      </c>
    </row>
    <row r="846" spans="1:17">
      <c r="A846" s="106">
        <v>40108</v>
      </c>
      <c r="B846" t="s">
        <v>153</v>
      </c>
      <c r="C846" s="109">
        <v>5.2699999999999997E-2</v>
      </c>
      <c r="D846" s="109">
        <v>5.6000000000000001E-2</v>
      </c>
      <c r="E846" s="109">
        <v>6.1800000000000001E-2</v>
      </c>
      <c r="F846" s="109">
        <v>5.6800000000000003E-2</v>
      </c>
      <c r="G846" s="208"/>
      <c r="H846" s="109"/>
      <c r="I846" s="109"/>
      <c r="J846" s="109"/>
      <c r="K846" s="109">
        <v>5.6100000000000004E-2</v>
      </c>
      <c r="L846" s="109"/>
      <c r="M846" s="109"/>
      <c r="N846" s="109"/>
      <c r="O846" s="210">
        <f t="shared" si="26"/>
        <v>40087</v>
      </c>
      <c r="Q846" s="206">
        <f t="shared" si="27"/>
        <v>1.0000000000000286E-4</v>
      </c>
    </row>
    <row r="847" spans="1:17">
      <c r="A847" s="106">
        <v>40109</v>
      </c>
      <c r="B847" t="s">
        <v>153</v>
      </c>
      <c r="C847" s="109">
        <v>5.3100000000000001E-2</v>
      </c>
      <c r="D847" s="109">
        <v>5.6300000000000003E-2</v>
      </c>
      <c r="E847" s="109">
        <v>6.2100000000000002E-2</v>
      </c>
      <c r="F847" s="109">
        <v>5.7200000000000001E-2</v>
      </c>
      <c r="G847" s="208"/>
      <c r="H847" s="109"/>
      <c r="I847" s="109"/>
      <c r="J847" s="109"/>
      <c r="K847" s="109">
        <v>5.6399999999999999E-2</v>
      </c>
      <c r="L847" s="109"/>
      <c r="M847" s="109"/>
      <c r="N847" s="109"/>
      <c r="O847" s="210">
        <f t="shared" si="26"/>
        <v>40087</v>
      </c>
      <c r="Q847" s="206">
        <f t="shared" si="27"/>
        <v>9.9999999999995925E-5</v>
      </c>
    </row>
    <row r="848" spans="1:17">
      <c r="A848" s="106">
        <v>40115</v>
      </c>
      <c r="B848" t="s">
        <v>153</v>
      </c>
      <c r="C848" s="109">
        <v>5.3499999999999999E-2</v>
      </c>
      <c r="D848" s="109">
        <v>5.6599999999999998E-2</v>
      </c>
      <c r="E848" s="109">
        <v>6.2399999999999997E-2</v>
      </c>
      <c r="F848" s="109">
        <v>5.7500000000000002E-2</v>
      </c>
      <c r="G848" s="208"/>
      <c r="H848" s="109"/>
      <c r="I848" s="109"/>
      <c r="J848" s="109"/>
      <c r="K848" s="109">
        <v>5.6899999999999992E-2</v>
      </c>
      <c r="L848" s="109"/>
      <c r="M848" s="109"/>
      <c r="N848" s="109"/>
      <c r="O848" s="210">
        <f t="shared" si="26"/>
        <v>40087</v>
      </c>
      <c r="Q848" s="206">
        <f t="shared" si="27"/>
        <v>2.9999999999999472E-4</v>
      </c>
    </row>
    <row r="849" spans="1:17">
      <c r="A849" s="106">
        <v>40116</v>
      </c>
      <c r="B849" t="s">
        <v>153</v>
      </c>
      <c r="C849" s="109">
        <v>5.2400000000000002E-2</v>
      </c>
      <c r="D849" s="109">
        <v>5.5500000000000001E-2</v>
      </c>
      <c r="E849" s="109">
        <v>6.1199999999999997E-2</v>
      </c>
      <c r="F849" s="109">
        <v>5.6399999999999999E-2</v>
      </c>
      <c r="G849" s="208"/>
      <c r="H849" s="109"/>
      <c r="I849" s="109"/>
      <c r="J849" s="109"/>
      <c r="K849" s="109">
        <v>5.57E-2</v>
      </c>
      <c r="L849" s="109"/>
      <c r="M849" s="109"/>
      <c r="N849" s="109"/>
      <c r="O849" s="210">
        <f t="shared" si="26"/>
        <v>40087</v>
      </c>
      <c r="Q849" s="206">
        <f t="shared" si="27"/>
        <v>1.9999999999999879E-4</v>
      </c>
    </row>
    <row r="850" spans="1:17">
      <c r="A850" s="106">
        <v>40119</v>
      </c>
      <c r="B850" t="s">
        <v>153</v>
      </c>
      <c r="C850" s="109">
        <v>5.2900000000000003E-2</v>
      </c>
      <c r="D850" s="109">
        <v>5.5899999999999998E-2</v>
      </c>
      <c r="E850" s="109">
        <v>6.1499999999999999E-2</v>
      </c>
      <c r="F850" s="109">
        <v>5.6800000000000003E-2</v>
      </c>
      <c r="G850" s="208"/>
      <c r="H850" s="109"/>
      <c r="I850" s="109"/>
      <c r="J850" s="109"/>
      <c r="K850" s="109">
        <v>5.6100000000000004E-2</v>
      </c>
      <c r="L850" s="109"/>
      <c r="M850" s="109"/>
      <c r="N850" s="109"/>
      <c r="O850" s="210">
        <f t="shared" si="26"/>
        <v>40118</v>
      </c>
      <c r="Q850" s="206">
        <f t="shared" si="27"/>
        <v>2.0000000000000573E-4</v>
      </c>
    </row>
    <row r="851" spans="1:17">
      <c r="A851" s="106">
        <v>40120</v>
      </c>
      <c r="B851" t="s">
        <v>153</v>
      </c>
      <c r="C851" s="109">
        <v>5.33E-2</v>
      </c>
      <c r="D851" s="109">
        <v>5.6599999999999998E-2</v>
      </c>
      <c r="E851" s="109">
        <v>6.2300000000000001E-2</v>
      </c>
      <c r="F851" s="109">
        <v>5.74E-2</v>
      </c>
      <c r="G851" s="208"/>
      <c r="H851" s="109"/>
      <c r="I851" s="109"/>
      <c r="J851" s="109"/>
      <c r="K851" s="109">
        <v>5.6799999999999996E-2</v>
      </c>
      <c r="L851" s="109"/>
      <c r="M851" s="109"/>
      <c r="N851" s="109"/>
      <c r="O851" s="210">
        <f t="shared" si="26"/>
        <v>40118</v>
      </c>
      <c r="Q851" s="206">
        <f t="shared" si="27"/>
        <v>1.9999999999999879E-4</v>
      </c>
    </row>
    <row r="852" spans="1:17">
      <c r="A852" s="106">
        <v>40121</v>
      </c>
      <c r="B852" t="s">
        <v>153</v>
      </c>
      <c r="C852" s="109">
        <v>5.4300000000000001E-2</v>
      </c>
      <c r="D852" s="109">
        <v>5.7599999999999998E-2</v>
      </c>
      <c r="E852" s="109">
        <v>6.3200000000000006E-2</v>
      </c>
      <c r="F852" s="109">
        <v>5.8400000000000001E-2</v>
      </c>
      <c r="G852" s="208"/>
      <c r="H852" s="109"/>
      <c r="I852" s="109"/>
      <c r="J852" s="109"/>
      <c r="K852" s="109">
        <v>5.7800000000000004E-2</v>
      </c>
      <c r="L852" s="109"/>
      <c r="M852" s="109"/>
      <c r="N852" s="109"/>
      <c r="O852" s="210">
        <f t="shared" si="26"/>
        <v>40118</v>
      </c>
      <c r="Q852" s="206">
        <f t="shared" si="27"/>
        <v>2.0000000000000573E-4</v>
      </c>
    </row>
    <row r="853" spans="1:17">
      <c r="A853" s="106">
        <v>40122</v>
      </c>
      <c r="B853" t="s">
        <v>153</v>
      </c>
      <c r="C853" s="109">
        <v>5.4100000000000002E-2</v>
      </c>
      <c r="D853" s="109">
        <v>5.7299999999999997E-2</v>
      </c>
      <c r="E853" s="109">
        <v>6.2899999999999998E-2</v>
      </c>
      <c r="F853" s="109">
        <v>5.8099999999999999E-2</v>
      </c>
      <c r="G853" s="208"/>
      <c r="H853" s="109"/>
      <c r="I853" s="109"/>
      <c r="J853" s="109"/>
      <c r="K853" s="109">
        <v>5.74E-2</v>
      </c>
      <c r="L853" s="109"/>
      <c r="M853" s="109"/>
      <c r="N853" s="109"/>
      <c r="O853" s="210">
        <f t="shared" si="26"/>
        <v>40118</v>
      </c>
      <c r="Q853" s="206">
        <f t="shared" si="27"/>
        <v>1.0000000000000286E-4</v>
      </c>
    </row>
    <row r="854" spans="1:17">
      <c r="A854" s="106">
        <v>40123</v>
      </c>
      <c r="B854" t="s">
        <v>153</v>
      </c>
      <c r="C854" s="109">
        <v>5.3800000000000001E-2</v>
      </c>
      <c r="D854" s="109">
        <v>5.7000000000000002E-2</v>
      </c>
      <c r="E854" s="109">
        <v>6.2600000000000003E-2</v>
      </c>
      <c r="F854" s="109">
        <v>5.7799999999999997E-2</v>
      </c>
      <c r="G854" s="208"/>
      <c r="H854" s="109"/>
      <c r="I854" s="109"/>
      <c r="J854" s="109"/>
      <c r="K854" s="109">
        <v>5.7099999999999998E-2</v>
      </c>
      <c r="L854" s="109"/>
      <c r="M854" s="109"/>
      <c r="N854" s="109"/>
      <c r="O854" s="210">
        <f t="shared" si="26"/>
        <v>40118</v>
      </c>
      <c r="Q854" s="206">
        <f t="shared" si="27"/>
        <v>9.9999999999995925E-5</v>
      </c>
    </row>
    <row r="855" spans="1:17">
      <c r="A855" s="106">
        <v>40126</v>
      </c>
      <c r="B855" t="s">
        <v>153</v>
      </c>
      <c r="C855" s="109">
        <v>5.3900000000000003E-2</v>
      </c>
      <c r="D855" s="109">
        <v>5.7099999999999998E-2</v>
      </c>
      <c r="E855" s="109">
        <v>6.2899999999999998E-2</v>
      </c>
      <c r="F855" s="109">
        <v>5.8000000000000003E-2</v>
      </c>
      <c r="G855" s="208"/>
      <c r="H855" s="109"/>
      <c r="I855" s="109"/>
      <c r="J855" s="109"/>
      <c r="K855" s="109">
        <v>5.7200000000000001E-2</v>
      </c>
      <c r="L855" s="109"/>
      <c r="M855" s="109"/>
      <c r="N855" s="109"/>
      <c r="O855" s="210">
        <f t="shared" si="26"/>
        <v>40118</v>
      </c>
      <c r="Q855" s="206">
        <f t="shared" si="27"/>
        <v>1.0000000000000286E-4</v>
      </c>
    </row>
    <row r="856" spans="1:17">
      <c r="A856" s="106">
        <v>40127</v>
      </c>
      <c r="B856" t="s">
        <v>153</v>
      </c>
      <c r="C856" s="109">
        <v>5.4100000000000002E-2</v>
      </c>
      <c r="D856" s="109">
        <v>5.7200000000000001E-2</v>
      </c>
      <c r="E856" s="109">
        <v>6.2700000000000006E-2</v>
      </c>
      <c r="F856" s="109">
        <v>5.8000000000000003E-2</v>
      </c>
      <c r="G856" s="208"/>
      <c r="H856" s="109"/>
      <c r="I856" s="109"/>
      <c r="J856" s="109"/>
      <c r="K856" s="109">
        <v>5.7300000000000004E-2</v>
      </c>
      <c r="L856" s="109"/>
      <c r="M856" s="109"/>
      <c r="N856" s="109"/>
      <c r="O856" s="210">
        <f t="shared" si="26"/>
        <v>40118</v>
      </c>
      <c r="Q856" s="206">
        <f t="shared" si="27"/>
        <v>1.0000000000000286E-4</v>
      </c>
    </row>
    <row r="857" spans="1:17">
      <c r="A857" s="106">
        <v>40129</v>
      </c>
      <c r="B857" t="s">
        <v>153</v>
      </c>
      <c r="C857" s="109">
        <v>5.3800000000000001E-2</v>
      </c>
      <c r="D857" s="109">
        <v>5.6800000000000003E-2</v>
      </c>
      <c r="E857" s="109">
        <v>6.2399999999999997E-2</v>
      </c>
      <c r="F857" s="109">
        <v>5.7700000000000001E-2</v>
      </c>
      <c r="G857" s="208"/>
      <c r="H857" s="109"/>
      <c r="I857" s="109"/>
      <c r="J857" s="109"/>
      <c r="K857" s="109">
        <v>5.7000000000000002E-2</v>
      </c>
      <c r="L857" s="109"/>
      <c r="M857" s="109"/>
      <c r="N857" s="109"/>
      <c r="O857" s="210">
        <f t="shared" si="26"/>
        <v>40118</v>
      </c>
      <c r="Q857" s="206">
        <f t="shared" si="27"/>
        <v>1.9999999999999879E-4</v>
      </c>
    </row>
    <row r="858" spans="1:17">
      <c r="A858" s="106">
        <v>40130</v>
      </c>
      <c r="B858" t="s">
        <v>153</v>
      </c>
      <c r="C858" s="109">
        <v>5.3400000000000003E-2</v>
      </c>
      <c r="D858" s="109">
        <v>5.6399999999999999E-2</v>
      </c>
      <c r="E858" s="109">
        <v>6.2100000000000002E-2</v>
      </c>
      <c r="F858" s="109">
        <v>5.7299999999999997E-2</v>
      </c>
      <c r="G858" s="208"/>
      <c r="H858" s="109"/>
      <c r="I858" s="109"/>
      <c r="J858" s="109"/>
      <c r="K858" s="109">
        <v>5.6600000000000004E-2</v>
      </c>
      <c r="L858" s="109"/>
      <c r="M858" s="109"/>
      <c r="N858" s="109"/>
      <c r="O858" s="210">
        <f t="shared" si="26"/>
        <v>40118</v>
      </c>
      <c r="Q858" s="206">
        <f t="shared" si="27"/>
        <v>2.0000000000000573E-4</v>
      </c>
    </row>
    <row r="859" spans="1:17">
      <c r="A859" s="106">
        <v>40133</v>
      </c>
      <c r="B859" t="s">
        <v>153</v>
      </c>
      <c r="C859" s="109">
        <v>5.2400000000000002E-2</v>
      </c>
      <c r="D859" s="109">
        <v>5.5500000000000001E-2</v>
      </c>
      <c r="E859" s="109">
        <v>6.1100000000000002E-2</v>
      </c>
      <c r="F859" s="109">
        <v>5.6300000000000003E-2</v>
      </c>
      <c r="G859" s="208"/>
      <c r="H859" s="109"/>
      <c r="I859" s="109"/>
      <c r="J859" s="109"/>
      <c r="K859" s="109">
        <v>5.5600000000000004E-2</v>
      </c>
      <c r="L859" s="109"/>
      <c r="M859" s="109"/>
      <c r="N859" s="109"/>
      <c r="O859" s="210">
        <f t="shared" si="26"/>
        <v>40118</v>
      </c>
      <c r="Q859" s="206">
        <f t="shared" si="27"/>
        <v>1.0000000000000286E-4</v>
      </c>
    </row>
    <row r="860" spans="1:17">
      <c r="A860" s="106">
        <v>40134</v>
      </c>
      <c r="B860" t="s">
        <v>153</v>
      </c>
      <c r="C860" s="109">
        <v>5.2400000000000002E-2</v>
      </c>
      <c r="D860" s="109">
        <v>5.5399999999999998E-2</v>
      </c>
      <c r="E860" s="109">
        <v>6.1100000000000002E-2</v>
      </c>
      <c r="F860" s="109">
        <v>5.6300000000000003E-2</v>
      </c>
      <c r="G860" s="208"/>
      <c r="H860" s="109"/>
      <c r="I860" s="109"/>
      <c r="J860" s="109"/>
      <c r="K860" s="109">
        <v>5.5500000000000001E-2</v>
      </c>
      <c r="L860" s="109"/>
      <c r="M860" s="109"/>
      <c r="N860" s="109"/>
      <c r="O860" s="210">
        <f t="shared" si="26"/>
        <v>40118</v>
      </c>
      <c r="Q860" s="206">
        <f t="shared" si="27"/>
        <v>1.0000000000000286E-4</v>
      </c>
    </row>
    <row r="861" spans="1:17">
      <c r="A861" s="106">
        <v>40135</v>
      </c>
      <c r="B861" t="s">
        <v>153</v>
      </c>
      <c r="C861" s="109">
        <v>5.2900000000000003E-2</v>
      </c>
      <c r="D861" s="109">
        <v>5.6000000000000001E-2</v>
      </c>
      <c r="E861" s="109">
        <v>6.1600000000000002E-2</v>
      </c>
      <c r="F861" s="109">
        <v>5.6800000000000003E-2</v>
      </c>
      <c r="G861" s="208"/>
      <c r="H861" s="109"/>
      <c r="I861" s="109"/>
      <c r="J861" s="109"/>
      <c r="K861" s="109">
        <v>5.5999999999999994E-2</v>
      </c>
      <c r="L861" s="109"/>
      <c r="M861" s="109"/>
      <c r="N861" s="109"/>
      <c r="O861" s="210">
        <f t="shared" si="26"/>
        <v>40118</v>
      </c>
      <c r="Q861" s="206">
        <f t="shared" si="27"/>
        <v>0</v>
      </c>
    </row>
    <row r="862" spans="1:17">
      <c r="A862" s="106">
        <v>40136</v>
      </c>
      <c r="B862" t="s">
        <v>153</v>
      </c>
      <c r="C862" s="109">
        <v>5.28E-2</v>
      </c>
      <c r="D862" s="109">
        <v>5.6099999999999997E-2</v>
      </c>
      <c r="E862" s="109">
        <v>6.1199999999999997E-2</v>
      </c>
      <c r="F862" s="109">
        <v>5.67E-2</v>
      </c>
      <c r="G862" s="208"/>
      <c r="H862" s="109"/>
      <c r="I862" s="109"/>
      <c r="J862" s="109"/>
      <c r="K862" s="109">
        <v>5.5999999999999994E-2</v>
      </c>
      <c r="L862" s="109"/>
      <c r="M862" s="109"/>
      <c r="N862" s="109"/>
      <c r="O862" s="210">
        <f t="shared" si="26"/>
        <v>40118</v>
      </c>
      <c r="Q862" s="206">
        <f t="shared" si="27"/>
        <v>-1.0000000000000286E-4</v>
      </c>
    </row>
    <row r="863" spans="1:17">
      <c r="A863" s="106">
        <v>40137</v>
      </c>
      <c r="B863" t="s">
        <v>153</v>
      </c>
      <c r="C863" s="109">
        <v>5.3100000000000001E-2</v>
      </c>
      <c r="D863" s="109">
        <v>5.6300000000000003E-2</v>
      </c>
      <c r="E863" s="109">
        <v>6.1400000000000003E-2</v>
      </c>
      <c r="F863" s="109">
        <v>5.6899999999999999E-2</v>
      </c>
      <c r="G863" s="208"/>
      <c r="H863" s="109"/>
      <c r="I863" s="109"/>
      <c r="J863" s="109"/>
      <c r="K863" s="109">
        <v>5.62E-2</v>
      </c>
      <c r="L863" s="109"/>
      <c r="M863" s="109"/>
      <c r="N863" s="109"/>
      <c r="O863" s="210">
        <f t="shared" si="26"/>
        <v>40118</v>
      </c>
      <c r="Q863" s="206">
        <f t="shared" si="27"/>
        <v>-1.0000000000000286E-4</v>
      </c>
    </row>
    <row r="864" spans="1:17">
      <c r="A864" s="106">
        <v>40144</v>
      </c>
      <c r="B864" t="s">
        <v>153</v>
      </c>
      <c r="C864" s="109">
        <v>5.2699999999999997E-2</v>
      </c>
      <c r="D864" s="109">
        <v>5.5500000000000001E-2</v>
      </c>
      <c r="E864" s="109">
        <v>6.0499999999999998E-2</v>
      </c>
      <c r="F864" s="109">
        <v>5.62E-2</v>
      </c>
      <c r="G864" s="208"/>
      <c r="H864" s="109"/>
      <c r="I864" s="109"/>
      <c r="J864" s="109"/>
      <c r="K864" s="109">
        <v>5.5300000000000002E-2</v>
      </c>
      <c r="L864" s="109"/>
      <c r="M864" s="109"/>
      <c r="N864" s="109"/>
      <c r="O864" s="210">
        <f t="shared" si="26"/>
        <v>40118</v>
      </c>
      <c r="Q864" s="206">
        <f t="shared" si="27"/>
        <v>-1.9999999999999879E-4</v>
      </c>
    </row>
    <row r="865" spans="1:17">
      <c r="A865" s="106">
        <v>40147</v>
      </c>
      <c r="B865" t="s">
        <v>153</v>
      </c>
      <c r="C865" s="109">
        <v>5.2499999999999998E-2</v>
      </c>
      <c r="D865" s="109">
        <v>5.5399999999999998E-2</v>
      </c>
      <c r="E865" s="109">
        <v>6.0400000000000002E-2</v>
      </c>
      <c r="F865" s="109">
        <v>5.6099999999999997E-2</v>
      </c>
      <c r="G865" s="208"/>
      <c r="H865" s="109"/>
      <c r="I865" s="109"/>
      <c r="J865" s="109"/>
      <c r="K865" s="109">
        <v>5.5300000000000002E-2</v>
      </c>
      <c r="L865" s="109"/>
      <c r="M865" s="109"/>
      <c r="N865" s="109"/>
      <c r="O865" s="210">
        <f t="shared" si="26"/>
        <v>40118</v>
      </c>
      <c r="Q865" s="206">
        <f t="shared" si="27"/>
        <v>-9.9999999999995925E-5</v>
      </c>
    </row>
    <row r="866" spans="1:17">
      <c r="A866" s="106">
        <v>40148</v>
      </c>
      <c r="B866" t="s">
        <v>153</v>
      </c>
      <c r="C866" s="109">
        <v>5.3400000000000003E-2</v>
      </c>
      <c r="D866" s="109">
        <v>5.62E-2</v>
      </c>
      <c r="E866" s="109">
        <v>6.1199999999999997E-2</v>
      </c>
      <c r="F866" s="109">
        <v>5.6899999999999999E-2</v>
      </c>
      <c r="G866" s="208"/>
      <c r="H866" s="109"/>
      <c r="I866" s="109"/>
      <c r="J866" s="109"/>
      <c r="K866" s="109">
        <v>5.6100000000000004E-2</v>
      </c>
      <c r="L866" s="109"/>
      <c r="M866" s="109"/>
      <c r="N866" s="109"/>
      <c r="O866" s="210">
        <f t="shared" si="26"/>
        <v>40148</v>
      </c>
      <c r="Q866" s="206">
        <f t="shared" si="27"/>
        <v>-9.9999999999995925E-5</v>
      </c>
    </row>
    <row r="867" spans="1:17">
      <c r="A867" s="106">
        <v>40149</v>
      </c>
      <c r="B867" t="s">
        <v>153</v>
      </c>
      <c r="C867" s="109">
        <v>5.3400000000000003E-2</v>
      </c>
      <c r="D867" s="109">
        <v>5.6099999999999997E-2</v>
      </c>
      <c r="E867" s="109">
        <v>6.1199999999999997E-2</v>
      </c>
      <c r="F867" s="109">
        <v>5.6899999999999999E-2</v>
      </c>
      <c r="G867" s="208"/>
      <c r="H867" s="109"/>
      <c r="I867" s="109"/>
      <c r="J867" s="109"/>
      <c r="K867" s="109">
        <v>5.6100000000000004E-2</v>
      </c>
      <c r="L867" s="109"/>
      <c r="M867" s="109"/>
      <c r="N867" s="109"/>
      <c r="O867" s="210">
        <f t="shared" si="26"/>
        <v>40148</v>
      </c>
      <c r="Q867" s="206">
        <f t="shared" si="27"/>
        <v>0</v>
      </c>
    </row>
    <row r="868" spans="1:17">
      <c r="A868" s="106">
        <v>40150</v>
      </c>
      <c r="B868" t="s">
        <v>153</v>
      </c>
      <c r="C868" s="109">
        <v>5.3999999999999999E-2</v>
      </c>
      <c r="D868" s="109">
        <v>5.67E-2</v>
      </c>
      <c r="E868" s="109">
        <v>6.1699999999999998E-2</v>
      </c>
      <c r="F868" s="109">
        <v>5.7500000000000002E-2</v>
      </c>
      <c r="G868" s="208"/>
      <c r="H868" s="109"/>
      <c r="I868" s="109"/>
      <c r="J868" s="109"/>
      <c r="K868" s="109">
        <v>5.6500000000000002E-2</v>
      </c>
      <c r="L868" s="109"/>
      <c r="M868" s="109"/>
      <c r="N868" s="109"/>
      <c r="O868" s="210">
        <f t="shared" si="26"/>
        <v>40148</v>
      </c>
      <c r="Q868" s="206">
        <f t="shared" si="27"/>
        <v>-1.9999999999999879E-4</v>
      </c>
    </row>
    <row r="869" spans="1:17">
      <c r="A869" s="106">
        <v>40155</v>
      </c>
      <c r="B869" t="s">
        <v>153</v>
      </c>
      <c r="C869" s="109">
        <v>5.45E-2</v>
      </c>
      <c r="D869" s="109">
        <v>5.7099999999999998E-2</v>
      </c>
      <c r="E869" s="109">
        <v>6.2E-2</v>
      </c>
      <c r="F869" s="109">
        <v>5.79E-2</v>
      </c>
      <c r="G869" s="208"/>
      <c r="H869" s="109"/>
      <c r="I869" s="109"/>
      <c r="J869" s="109"/>
      <c r="K869" s="109">
        <v>5.6799999999999996E-2</v>
      </c>
      <c r="L869" s="109"/>
      <c r="M869" s="109"/>
      <c r="N869" s="109"/>
      <c r="O869" s="210">
        <f t="shared" si="26"/>
        <v>40148</v>
      </c>
      <c r="Q869" s="206">
        <f t="shared" si="27"/>
        <v>-3.0000000000000165E-4</v>
      </c>
    </row>
    <row r="870" spans="1:17">
      <c r="A870" s="106">
        <v>40156</v>
      </c>
      <c r="B870" t="s">
        <v>153</v>
      </c>
      <c r="C870" s="109">
        <v>5.4600000000000003E-2</v>
      </c>
      <c r="D870" s="109">
        <v>5.7200000000000001E-2</v>
      </c>
      <c r="E870" s="109">
        <v>6.2300000000000001E-2</v>
      </c>
      <c r="F870" s="109">
        <v>5.8000000000000003E-2</v>
      </c>
      <c r="G870" s="208"/>
      <c r="H870" s="109"/>
      <c r="I870" s="109"/>
      <c r="J870" s="109"/>
      <c r="K870" s="109">
        <v>5.7000000000000002E-2</v>
      </c>
      <c r="L870" s="109"/>
      <c r="M870" s="109"/>
      <c r="N870" s="109"/>
      <c r="O870" s="210">
        <f t="shared" si="26"/>
        <v>40148</v>
      </c>
      <c r="Q870" s="206">
        <f t="shared" si="27"/>
        <v>-1.9999999999999879E-4</v>
      </c>
    </row>
    <row r="871" spans="1:17">
      <c r="A871" s="106">
        <v>40157</v>
      </c>
      <c r="B871" t="s">
        <v>153</v>
      </c>
      <c r="C871" s="109">
        <v>5.5199999999999999E-2</v>
      </c>
      <c r="D871" s="109">
        <v>5.8000000000000003E-2</v>
      </c>
      <c r="E871" s="109">
        <v>6.3100000000000003E-2</v>
      </c>
      <c r="F871" s="109">
        <v>5.8799999999999998E-2</v>
      </c>
      <c r="G871" s="208"/>
      <c r="H871" s="109"/>
      <c r="I871" s="109"/>
      <c r="J871" s="109"/>
      <c r="K871" s="109">
        <v>5.7800000000000004E-2</v>
      </c>
      <c r="L871" s="109"/>
      <c r="M871" s="109"/>
      <c r="N871" s="109"/>
      <c r="O871" s="210">
        <f t="shared" si="26"/>
        <v>40148</v>
      </c>
      <c r="Q871" s="206">
        <f t="shared" si="27"/>
        <v>-1.9999999999999879E-4</v>
      </c>
    </row>
    <row r="872" spans="1:17">
      <c r="A872" s="106">
        <v>40158</v>
      </c>
      <c r="B872" t="s">
        <v>153</v>
      </c>
      <c r="C872" s="109">
        <v>5.5300000000000002E-2</v>
      </c>
      <c r="D872" s="109">
        <v>5.79E-2</v>
      </c>
      <c r="E872" s="109">
        <v>6.3100000000000003E-2</v>
      </c>
      <c r="F872" s="109">
        <v>5.8799999999999998E-2</v>
      </c>
      <c r="G872" s="208"/>
      <c r="H872" s="109"/>
      <c r="I872" s="109"/>
      <c r="J872" s="109"/>
      <c r="K872" s="109">
        <v>5.7800000000000004E-2</v>
      </c>
      <c r="L872" s="109"/>
      <c r="M872" s="109"/>
      <c r="N872" s="109"/>
      <c r="O872" s="210">
        <f t="shared" si="26"/>
        <v>40148</v>
      </c>
      <c r="Q872" s="206">
        <f t="shared" si="27"/>
        <v>-9.9999999999995925E-5</v>
      </c>
    </row>
    <row r="873" spans="1:17">
      <c r="A873" s="106">
        <v>40161</v>
      </c>
      <c r="B873" t="s">
        <v>153</v>
      </c>
      <c r="C873" s="109">
        <v>5.5100000000000003E-2</v>
      </c>
      <c r="D873" s="109">
        <v>5.7700000000000001E-2</v>
      </c>
      <c r="E873" s="109">
        <v>6.25E-2</v>
      </c>
      <c r="F873" s="109">
        <v>5.8400000000000001E-2</v>
      </c>
      <c r="G873" s="208"/>
      <c r="H873" s="109"/>
      <c r="I873" s="109"/>
      <c r="J873" s="109"/>
      <c r="K873" s="109">
        <v>5.7500000000000002E-2</v>
      </c>
      <c r="L873" s="109"/>
      <c r="M873" s="109"/>
      <c r="N873" s="109"/>
      <c r="O873" s="210">
        <f t="shared" si="26"/>
        <v>40148</v>
      </c>
      <c r="Q873" s="206">
        <f t="shared" si="27"/>
        <v>-1.9999999999999879E-4</v>
      </c>
    </row>
    <row r="874" spans="1:17">
      <c r="A874" s="106">
        <v>40162</v>
      </c>
      <c r="B874" t="s">
        <v>153</v>
      </c>
      <c r="C874" s="109">
        <v>5.57E-2</v>
      </c>
      <c r="D874" s="109">
        <v>5.8400000000000001E-2</v>
      </c>
      <c r="E874" s="109">
        <v>6.3100000000000003E-2</v>
      </c>
      <c r="F874" s="109">
        <v>5.91E-2</v>
      </c>
      <c r="G874" s="208"/>
      <c r="H874" s="109"/>
      <c r="I874" s="109"/>
      <c r="J874" s="109"/>
      <c r="K874" s="109">
        <v>5.8200000000000002E-2</v>
      </c>
      <c r="L874" s="109"/>
      <c r="M874" s="109"/>
      <c r="N874" s="109"/>
      <c r="O874" s="210">
        <f t="shared" si="26"/>
        <v>40148</v>
      </c>
      <c r="Q874" s="206">
        <f t="shared" si="27"/>
        <v>-1.9999999999999879E-4</v>
      </c>
    </row>
    <row r="875" spans="1:17">
      <c r="A875" s="106">
        <v>40163</v>
      </c>
      <c r="B875" t="s">
        <v>153</v>
      </c>
      <c r="C875" s="109">
        <v>5.57E-2</v>
      </c>
      <c r="D875" s="109">
        <v>5.8299999999999998E-2</v>
      </c>
      <c r="E875" s="109">
        <v>6.2899999999999998E-2</v>
      </c>
      <c r="F875" s="109">
        <v>5.8999999999999997E-2</v>
      </c>
      <c r="G875" s="208"/>
      <c r="H875" s="109"/>
      <c r="I875" s="109"/>
      <c r="J875" s="109"/>
      <c r="K875" s="109">
        <v>5.8100000000000006E-2</v>
      </c>
      <c r="L875" s="109"/>
      <c r="M875" s="109"/>
      <c r="N875" s="109"/>
      <c r="O875" s="210">
        <f t="shared" si="26"/>
        <v>40148</v>
      </c>
      <c r="Q875" s="206">
        <f t="shared" si="27"/>
        <v>-1.9999999999999185E-4</v>
      </c>
    </row>
    <row r="876" spans="1:17">
      <c r="A876" s="106">
        <v>40164</v>
      </c>
      <c r="B876" t="s">
        <v>153</v>
      </c>
      <c r="C876" s="109">
        <v>5.45E-2</v>
      </c>
      <c r="D876" s="109">
        <v>5.7099999999999998E-2</v>
      </c>
      <c r="E876" s="109">
        <v>6.1600000000000002E-2</v>
      </c>
      <c r="F876" s="109">
        <v>5.7700000000000001E-2</v>
      </c>
      <c r="G876" s="208"/>
      <c r="H876" s="109"/>
      <c r="I876" s="109"/>
      <c r="J876" s="109"/>
      <c r="K876" s="109">
        <v>5.6799999999999996E-2</v>
      </c>
      <c r="L876" s="109"/>
      <c r="M876" s="109"/>
      <c r="N876" s="109"/>
      <c r="O876" s="210">
        <f t="shared" si="26"/>
        <v>40148</v>
      </c>
      <c r="Q876" s="206">
        <f t="shared" si="27"/>
        <v>-3.0000000000000165E-4</v>
      </c>
    </row>
    <row r="877" spans="1:17">
      <c r="A877" s="106">
        <v>40165</v>
      </c>
      <c r="B877" t="s">
        <v>153</v>
      </c>
      <c r="C877" s="109">
        <v>5.4899999999999997E-2</v>
      </c>
      <c r="D877" s="109">
        <v>5.74E-2</v>
      </c>
      <c r="E877" s="109">
        <v>6.1800000000000001E-2</v>
      </c>
      <c r="F877" s="109">
        <v>5.8000000000000003E-2</v>
      </c>
      <c r="G877" s="208"/>
      <c r="H877" s="109"/>
      <c r="I877" s="109"/>
      <c r="J877" s="109"/>
      <c r="K877" s="109">
        <v>5.7099999999999998E-2</v>
      </c>
      <c r="L877" s="109"/>
      <c r="M877" s="109"/>
      <c r="N877" s="109"/>
      <c r="O877" s="210">
        <f t="shared" si="26"/>
        <v>40148</v>
      </c>
      <c r="Q877" s="206">
        <f t="shared" si="27"/>
        <v>-3.0000000000000165E-4</v>
      </c>
    </row>
    <row r="878" spans="1:17">
      <c r="A878" s="106">
        <v>40168</v>
      </c>
      <c r="B878" t="s">
        <v>153</v>
      </c>
      <c r="C878" s="109">
        <v>5.5899999999999998E-2</v>
      </c>
      <c r="D878" s="109">
        <v>5.8400000000000001E-2</v>
      </c>
      <c r="E878" s="109">
        <v>6.2899999999999998E-2</v>
      </c>
      <c r="F878" s="109">
        <v>5.91E-2</v>
      </c>
      <c r="G878" s="208"/>
      <c r="H878" s="109"/>
      <c r="I878" s="109"/>
      <c r="J878" s="109"/>
      <c r="K878" s="109">
        <v>5.8100000000000006E-2</v>
      </c>
      <c r="L878" s="109"/>
      <c r="M878" s="109"/>
      <c r="N878" s="109"/>
      <c r="O878" s="210">
        <f t="shared" si="26"/>
        <v>40148</v>
      </c>
      <c r="Q878" s="206">
        <f t="shared" si="27"/>
        <v>-2.9999999999999472E-4</v>
      </c>
    </row>
    <row r="879" spans="1:17">
      <c r="A879" s="106">
        <v>40169</v>
      </c>
      <c r="B879" t="s">
        <v>153</v>
      </c>
      <c r="C879" s="109">
        <v>5.5800000000000002E-2</v>
      </c>
      <c r="D879" s="109">
        <v>5.8700000000000002E-2</v>
      </c>
      <c r="E879" s="109">
        <v>6.3200000000000006E-2</v>
      </c>
      <c r="F879" s="109">
        <v>5.9200000000000003E-2</v>
      </c>
      <c r="G879" s="208"/>
      <c r="H879" s="109"/>
      <c r="I879" s="109"/>
      <c r="J879" s="109"/>
      <c r="K879" s="109">
        <v>5.8400000000000001E-2</v>
      </c>
      <c r="L879" s="109"/>
      <c r="M879" s="109"/>
      <c r="N879" s="109"/>
      <c r="O879" s="210">
        <f t="shared" si="26"/>
        <v>40148</v>
      </c>
      <c r="Q879" s="206">
        <f t="shared" si="27"/>
        <v>-3.0000000000000165E-4</v>
      </c>
    </row>
    <row r="880" spans="1:17">
      <c r="A880" s="106">
        <v>40171</v>
      </c>
      <c r="B880" t="s">
        <v>153</v>
      </c>
      <c r="C880" s="109">
        <v>5.6599999999999998E-2</v>
      </c>
      <c r="D880" s="109">
        <v>5.9400000000000001E-2</v>
      </c>
      <c r="E880" s="109">
        <v>6.3899999999999998E-2</v>
      </c>
      <c r="F880" s="109">
        <v>0.06</v>
      </c>
      <c r="G880" s="208"/>
      <c r="H880" s="109"/>
      <c r="I880" s="109"/>
      <c r="J880" s="109"/>
      <c r="K880" s="109">
        <v>5.91E-2</v>
      </c>
      <c r="L880" s="109"/>
      <c r="M880" s="109"/>
      <c r="N880" s="109"/>
      <c r="O880" s="210">
        <f t="shared" si="26"/>
        <v>40148</v>
      </c>
      <c r="Q880" s="206">
        <f t="shared" si="27"/>
        <v>-3.0000000000000165E-4</v>
      </c>
    </row>
    <row r="881" spans="1:17">
      <c r="A881" s="106">
        <v>40175</v>
      </c>
      <c r="B881" t="s">
        <v>153</v>
      </c>
      <c r="C881" s="109">
        <v>5.67E-2</v>
      </c>
      <c r="D881" s="109">
        <v>5.9499999999999997E-2</v>
      </c>
      <c r="E881" s="109">
        <v>6.4100000000000004E-2</v>
      </c>
      <c r="F881" s="109">
        <v>6.0100000000000001E-2</v>
      </c>
      <c r="G881" s="208"/>
      <c r="H881" s="109"/>
      <c r="I881" s="109"/>
      <c r="J881" s="109"/>
      <c r="K881" s="109">
        <v>5.9200000000000003E-2</v>
      </c>
      <c r="L881" s="109"/>
      <c r="M881" s="109"/>
      <c r="N881" s="109"/>
      <c r="O881" s="210">
        <f t="shared" si="26"/>
        <v>40148</v>
      </c>
      <c r="Q881" s="206">
        <f t="shared" si="27"/>
        <v>-2.9999999999999472E-4</v>
      </c>
    </row>
    <row r="882" spans="1:17">
      <c r="A882" s="106">
        <v>40176</v>
      </c>
      <c r="B882" t="s">
        <v>153</v>
      </c>
      <c r="C882" s="109">
        <v>5.62E-2</v>
      </c>
      <c r="D882" s="109">
        <v>5.8900000000000001E-2</v>
      </c>
      <c r="E882" s="109">
        <v>6.3399999999999998E-2</v>
      </c>
      <c r="F882" s="109">
        <v>5.9499999999999997E-2</v>
      </c>
      <c r="G882" s="208"/>
      <c r="H882" s="109"/>
      <c r="I882" s="109"/>
      <c r="J882" s="109"/>
      <c r="K882" s="109">
        <v>5.8600000000000006E-2</v>
      </c>
      <c r="L882" s="109"/>
      <c r="M882" s="109"/>
      <c r="N882" s="109"/>
      <c r="O882" s="210">
        <f t="shared" si="26"/>
        <v>40148</v>
      </c>
      <c r="Q882" s="206">
        <f t="shared" si="27"/>
        <v>-2.9999999999999472E-4</v>
      </c>
    </row>
    <row r="883" spans="1:17">
      <c r="A883" s="106">
        <v>40177</v>
      </c>
      <c r="B883" t="s">
        <v>153</v>
      </c>
      <c r="C883" s="109">
        <v>5.5100000000000003E-2</v>
      </c>
      <c r="D883" s="109">
        <v>5.8200000000000002E-2</v>
      </c>
      <c r="E883" s="109">
        <v>6.2799999999999995E-2</v>
      </c>
      <c r="F883" s="109">
        <v>5.8700000000000002E-2</v>
      </c>
      <c r="G883" s="208"/>
      <c r="H883" s="109"/>
      <c r="I883" s="109"/>
      <c r="J883" s="109"/>
      <c r="K883" s="109">
        <v>5.8100000000000006E-2</v>
      </c>
      <c r="L883" s="109"/>
      <c r="M883" s="109"/>
      <c r="N883" s="109"/>
      <c r="O883" s="210">
        <f t="shared" si="26"/>
        <v>40148</v>
      </c>
      <c r="Q883" s="206">
        <f t="shared" si="27"/>
        <v>-9.9999999999995925E-5</v>
      </c>
    </row>
    <row r="884" spans="1:17">
      <c r="A884" s="106">
        <v>40178</v>
      </c>
      <c r="B884" t="s">
        <v>153</v>
      </c>
      <c r="C884" s="109">
        <v>5.5399999999999998E-2</v>
      </c>
      <c r="D884" s="109">
        <v>5.8599999999999999E-2</v>
      </c>
      <c r="E884" s="109">
        <v>6.3100000000000003E-2</v>
      </c>
      <c r="F884" s="109">
        <v>5.8999999999999997E-2</v>
      </c>
      <c r="G884" s="208"/>
      <c r="H884" s="109"/>
      <c r="I884" s="109"/>
      <c r="J884" s="109"/>
      <c r="K884" s="109">
        <v>5.8400000000000001E-2</v>
      </c>
      <c r="L884" s="109"/>
      <c r="M884" s="109"/>
      <c r="N884" s="109"/>
      <c r="O884" s="210">
        <f t="shared" si="26"/>
        <v>40148</v>
      </c>
      <c r="Q884" s="206">
        <f t="shared" si="27"/>
        <v>-1.9999999999999879E-4</v>
      </c>
    </row>
    <row r="885" spans="1:17">
      <c r="A885" s="106">
        <v>40182</v>
      </c>
      <c r="B885" t="s">
        <v>153</v>
      </c>
      <c r="C885" s="109">
        <v>5.5899999999999998E-2</v>
      </c>
      <c r="D885" s="109">
        <v>5.8599999999999999E-2</v>
      </c>
      <c r="E885" s="109">
        <v>6.3100000000000003E-2</v>
      </c>
      <c r="F885" s="109">
        <v>5.9200000000000003E-2</v>
      </c>
      <c r="G885" s="208">
        <v>0</v>
      </c>
      <c r="H885" s="109"/>
      <c r="I885" s="109">
        <v>5.3499999999999999E-2</v>
      </c>
      <c r="J885" s="109"/>
      <c r="K885" s="109">
        <v>5.8400000000000001E-2</v>
      </c>
      <c r="L885" s="109">
        <v>6.3899999999999998E-2</v>
      </c>
      <c r="M885" s="109"/>
      <c r="N885" s="109"/>
      <c r="O885" s="210">
        <f t="shared" si="26"/>
        <v>40179</v>
      </c>
      <c r="Q885" s="206">
        <f t="shared" si="27"/>
        <v>-1.9999999999999879E-4</v>
      </c>
    </row>
    <row r="886" spans="1:17">
      <c r="A886" s="106">
        <v>40183</v>
      </c>
      <c r="B886" t="s">
        <v>153</v>
      </c>
      <c r="C886" s="109">
        <v>5.5199999999999999E-2</v>
      </c>
      <c r="D886" s="109">
        <v>5.79E-2</v>
      </c>
      <c r="E886" s="109">
        <v>6.2300000000000001E-2</v>
      </c>
      <c r="F886" s="109">
        <v>5.8500000000000003E-2</v>
      </c>
      <c r="G886" s="208">
        <v>0</v>
      </c>
      <c r="H886" s="109"/>
      <c r="I886" s="109">
        <v>5.2400000000000002E-2</v>
      </c>
      <c r="J886" s="109"/>
      <c r="K886" s="109">
        <v>5.7699999999999994E-2</v>
      </c>
      <c r="L886" s="109">
        <v>6.3E-2</v>
      </c>
      <c r="M886" s="109"/>
      <c r="N886" s="109"/>
      <c r="O886" s="210">
        <f t="shared" si="26"/>
        <v>40179</v>
      </c>
      <c r="Q886" s="206">
        <f t="shared" si="27"/>
        <v>-2.0000000000000573E-4</v>
      </c>
    </row>
    <row r="887" spans="1:17">
      <c r="A887" s="106">
        <v>40184</v>
      </c>
      <c r="B887" t="s">
        <v>153</v>
      </c>
      <c r="C887" s="109">
        <v>5.6000000000000001E-2</v>
      </c>
      <c r="D887" s="109">
        <v>5.8599999999999999E-2</v>
      </c>
      <c r="E887" s="109">
        <v>6.2799999999999995E-2</v>
      </c>
      <c r="F887" s="109">
        <v>5.91E-2</v>
      </c>
      <c r="G887" s="208">
        <v>0</v>
      </c>
      <c r="H887" s="109"/>
      <c r="I887" s="109">
        <v>5.2999999999999999E-2</v>
      </c>
      <c r="J887" s="109"/>
      <c r="K887" s="109">
        <v>5.8400000000000001E-2</v>
      </c>
      <c r="L887" s="109">
        <v>6.3399999999999998E-2</v>
      </c>
      <c r="M887" s="109"/>
      <c r="N887" s="109"/>
      <c r="O887" s="210">
        <f t="shared" si="26"/>
        <v>40179</v>
      </c>
      <c r="Q887" s="206">
        <f t="shared" si="27"/>
        <v>-1.9999999999999879E-4</v>
      </c>
    </row>
    <row r="888" spans="1:17">
      <c r="A888" s="106">
        <v>40185</v>
      </c>
      <c r="B888" t="s">
        <v>153</v>
      </c>
      <c r="C888" s="109">
        <v>5.5899999999999998E-2</v>
      </c>
      <c r="D888" s="109">
        <v>5.8299999999999998E-2</v>
      </c>
      <c r="E888" s="109">
        <v>6.2700000000000006E-2</v>
      </c>
      <c r="F888" s="109">
        <v>5.8999999999999997E-2</v>
      </c>
      <c r="G888" s="208">
        <v>0</v>
      </c>
      <c r="H888" s="109"/>
      <c r="I888" s="109">
        <v>5.3099999999999994E-2</v>
      </c>
      <c r="J888" s="109"/>
      <c r="K888" s="109">
        <v>5.8200000000000002E-2</v>
      </c>
      <c r="L888" s="109">
        <v>6.3299999999999995E-2</v>
      </c>
      <c r="M888" s="109"/>
      <c r="N888" s="109"/>
      <c r="O888" s="210">
        <f t="shared" si="26"/>
        <v>40179</v>
      </c>
      <c r="Q888" s="206">
        <f t="shared" si="27"/>
        <v>-9.9999999999995925E-5</v>
      </c>
    </row>
    <row r="889" spans="1:17">
      <c r="A889" s="106">
        <v>40186</v>
      </c>
      <c r="B889" t="s">
        <v>153</v>
      </c>
      <c r="C889" s="109">
        <v>5.6000000000000001E-2</v>
      </c>
      <c r="D889" s="109">
        <v>5.8299999999999998E-2</v>
      </c>
      <c r="E889" s="109">
        <v>6.2600000000000003E-2</v>
      </c>
      <c r="F889" s="109">
        <v>5.8999999999999997E-2</v>
      </c>
      <c r="G889" s="208">
        <v>0</v>
      </c>
      <c r="H889" s="109"/>
      <c r="I889" s="109">
        <v>5.3200000000000004E-2</v>
      </c>
      <c r="J889" s="109"/>
      <c r="K889" s="109">
        <v>5.8200000000000002E-2</v>
      </c>
      <c r="L889" s="109">
        <v>6.3200000000000006E-2</v>
      </c>
      <c r="M889" s="109"/>
      <c r="N889" s="109"/>
      <c r="O889" s="210">
        <f t="shared" si="26"/>
        <v>40179</v>
      </c>
      <c r="Q889" s="206">
        <f t="shared" si="27"/>
        <v>-9.9999999999995925E-5</v>
      </c>
    </row>
    <row r="890" spans="1:17">
      <c r="A890" s="106">
        <v>40189</v>
      </c>
      <c r="B890" t="s">
        <v>153</v>
      </c>
      <c r="C890" s="109">
        <v>5.6599999999999998E-2</v>
      </c>
      <c r="D890" s="109">
        <v>5.8599999999999999E-2</v>
      </c>
      <c r="E890" s="109">
        <v>6.25E-2</v>
      </c>
      <c r="F890" s="109">
        <v>5.9200000000000003E-2</v>
      </c>
      <c r="G890" s="208">
        <v>0</v>
      </c>
      <c r="H890" s="109"/>
      <c r="I890" s="109">
        <v>5.3499999999999999E-2</v>
      </c>
      <c r="J890" s="109"/>
      <c r="K890" s="109">
        <v>5.8400000000000001E-2</v>
      </c>
      <c r="L890" s="109">
        <v>6.3200000000000006E-2</v>
      </c>
      <c r="M890" s="109"/>
      <c r="N890" s="109"/>
      <c r="O890" s="210">
        <f t="shared" si="26"/>
        <v>40179</v>
      </c>
      <c r="Q890" s="206">
        <f t="shared" si="27"/>
        <v>-1.9999999999999879E-4</v>
      </c>
    </row>
    <row r="891" spans="1:17">
      <c r="A891" s="106">
        <v>40190</v>
      </c>
      <c r="B891" t="s">
        <v>153</v>
      </c>
      <c r="C891" s="109">
        <v>5.5399999999999998E-2</v>
      </c>
      <c r="D891" s="109">
        <v>5.7500000000000002E-2</v>
      </c>
      <c r="E891" s="109">
        <v>6.1400000000000003E-2</v>
      </c>
      <c r="F891" s="109">
        <v>5.8099999999999999E-2</v>
      </c>
      <c r="G891" s="208">
        <v>0</v>
      </c>
      <c r="H891" s="109"/>
      <c r="I891" s="109">
        <v>5.2499999999999998E-2</v>
      </c>
      <c r="J891" s="109"/>
      <c r="K891" s="109">
        <v>5.74E-2</v>
      </c>
      <c r="L891" s="109">
        <v>6.2199999999999998E-2</v>
      </c>
      <c r="M891" s="109"/>
      <c r="N891" s="109"/>
      <c r="O891" s="210">
        <f t="shared" si="26"/>
        <v>40179</v>
      </c>
      <c r="Q891" s="206">
        <f t="shared" si="27"/>
        <v>-1.0000000000000286E-4</v>
      </c>
    </row>
    <row r="892" spans="1:17">
      <c r="A892" s="106">
        <v>40191</v>
      </c>
      <c r="B892" t="s">
        <v>153</v>
      </c>
      <c r="C892" s="109">
        <v>5.6099999999999997E-2</v>
      </c>
      <c r="D892" s="109">
        <v>5.8400000000000001E-2</v>
      </c>
      <c r="E892" s="109">
        <v>6.2100000000000002E-2</v>
      </c>
      <c r="F892" s="109">
        <v>5.8900000000000001E-2</v>
      </c>
      <c r="G892" s="208">
        <v>0</v>
      </c>
      <c r="H892" s="109"/>
      <c r="I892" s="109">
        <v>5.3200000000000004E-2</v>
      </c>
      <c r="J892" s="109"/>
      <c r="K892" s="109">
        <v>5.8200000000000002E-2</v>
      </c>
      <c r="L892" s="109">
        <v>6.3E-2</v>
      </c>
      <c r="M892" s="109"/>
      <c r="N892" s="109"/>
      <c r="O892" s="210">
        <f t="shared" si="26"/>
        <v>40179</v>
      </c>
      <c r="Q892" s="206">
        <f t="shared" si="27"/>
        <v>-1.9999999999999879E-4</v>
      </c>
    </row>
    <row r="893" spans="1:17">
      <c r="A893" s="106">
        <v>40192</v>
      </c>
      <c r="B893" t="s">
        <v>153</v>
      </c>
      <c r="C893" s="109">
        <v>5.5399999999999998E-2</v>
      </c>
      <c r="D893" s="109">
        <v>5.7700000000000001E-2</v>
      </c>
      <c r="E893" s="109">
        <v>6.1400000000000003E-2</v>
      </c>
      <c r="F893" s="109">
        <v>5.8200000000000002E-2</v>
      </c>
      <c r="G893" s="208">
        <v>0</v>
      </c>
      <c r="H893" s="109"/>
      <c r="I893" s="109">
        <v>5.1699999999999996E-2</v>
      </c>
      <c r="J893" s="109"/>
      <c r="K893" s="109">
        <v>5.7500000000000002E-2</v>
      </c>
      <c r="L893" s="109">
        <v>6.2199999999999998E-2</v>
      </c>
      <c r="M893" s="109"/>
      <c r="N893" s="109"/>
      <c r="O893" s="210">
        <f t="shared" si="26"/>
        <v>40179</v>
      </c>
      <c r="Q893" s="206">
        <f t="shared" si="27"/>
        <v>-1.9999999999999879E-4</v>
      </c>
    </row>
    <row r="894" spans="1:17">
      <c r="A894" s="106">
        <v>40193</v>
      </c>
      <c r="B894" t="s">
        <v>153</v>
      </c>
      <c r="C894" s="109">
        <v>5.5E-2</v>
      </c>
      <c r="D894" s="109">
        <v>5.7099999999999998E-2</v>
      </c>
      <c r="E894" s="109">
        <v>6.0900000000000003E-2</v>
      </c>
      <c r="F894" s="109">
        <v>5.7700000000000001E-2</v>
      </c>
      <c r="G894" s="208">
        <v>0</v>
      </c>
      <c r="H894" s="109"/>
      <c r="I894" s="109">
        <v>5.1200000000000002E-2</v>
      </c>
      <c r="J894" s="109"/>
      <c r="K894" s="109">
        <v>5.7000000000000002E-2</v>
      </c>
      <c r="L894" s="109">
        <v>6.1799999999999994E-2</v>
      </c>
      <c r="M894" s="109"/>
      <c r="N894" s="109"/>
      <c r="O894" s="210">
        <f t="shared" si="26"/>
        <v>40179</v>
      </c>
      <c r="Q894" s="206">
        <f t="shared" si="27"/>
        <v>-9.9999999999995925E-5</v>
      </c>
    </row>
    <row r="895" spans="1:17">
      <c r="A895" s="106">
        <v>40197</v>
      </c>
      <c r="B895" t="s">
        <v>153</v>
      </c>
      <c r="C895" s="109">
        <v>5.5300000000000002E-2</v>
      </c>
      <c r="D895" s="109">
        <v>5.74E-2</v>
      </c>
      <c r="E895" s="109">
        <v>6.1100000000000002E-2</v>
      </c>
      <c r="F895" s="109">
        <v>5.79E-2</v>
      </c>
      <c r="G895" s="208">
        <v>0</v>
      </c>
      <c r="H895" s="109"/>
      <c r="I895" s="109">
        <v>5.2199999999999996E-2</v>
      </c>
      <c r="J895" s="109"/>
      <c r="K895" s="109">
        <v>5.7200000000000001E-2</v>
      </c>
      <c r="L895" s="109">
        <v>6.2100000000000002E-2</v>
      </c>
      <c r="M895" s="109"/>
      <c r="N895" s="109"/>
      <c r="O895" s="210">
        <f t="shared" si="26"/>
        <v>40179</v>
      </c>
      <c r="Q895" s="206">
        <f t="shared" si="27"/>
        <v>-1.9999999999999879E-4</v>
      </c>
    </row>
    <row r="896" spans="1:17">
      <c r="A896" s="106">
        <v>40198</v>
      </c>
      <c r="B896" t="s">
        <v>153</v>
      </c>
      <c r="C896" s="109">
        <v>5.4800000000000001E-2</v>
      </c>
      <c r="D896" s="109">
        <v>5.6899999999999999E-2</v>
      </c>
      <c r="E896" s="109">
        <v>6.0600000000000001E-2</v>
      </c>
      <c r="F896" s="109">
        <v>5.74E-2</v>
      </c>
      <c r="G896" s="208">
        <v>0</v>
      </c>
      <c r="H896" s="109"/>
      <c r="I896" s="109">
        <v>5.2400000000000002E-2</v>
      </c>
      <c r="J896" s="109"/>
      <c r="K896" s="109">
        <v>5.6799999999999996E-2</v>
      </c>
      <c r="L896" s="109">
        <v>6.1600000000000002E-2</v>
      </c>
      <c r="M896" s="109"/>
      <c r="N896" s="109"/>
      <c r="O896" s="210">
        <f t="shared" si="26"/>
        <v>40179</v>
      </c>
      <c r="Q896" s="206">
        <f t="shared" si="27"/>
        <v>-1.0000000000000286E-4</v>
      </c>
    </row>
    <row r="897" spans="1:17">
      <c r="A897" s="106">
        <v>40199</v>
      </c>
      <c r="B897" t="s">
        <v>153</v>
      </c>
      <c r="C897" s="109">
        <v>5.45E-2</v>
      </c>
      <c r="D897" s="109">
        <v>5.6599999999999998E-2</v>
      </c>
      <c r="E897" s="109">
        <v>6.0299999999999999E-2</v>
      </c>
      <c r="F897" s="109">
        <v>5.7099999999999998E-2</v>
      </c>
      <c r="G897" s="208">
        <v>0</v>
      </c>
      <c r="H897" s="109"/>
      <c r="I897" s="109">
        <v>5.21E-2</v>
      </c>
      <c r="J897" s="109"/>
      <c r="K897" s="109">
        <v>5.6500000000000002E-2</v>
      </c>
      <c r="L897" s="109">
        <v>6.13E-2</v>
      </c>
      <c r="M897" s="109"/>
      <c r="N897" s="109"/>
      <c r="O897" s="210">
        <f t="shared" si="26"/>
        <v>40179</v>
      </c>
      <c r="Q897" s="206">
        <f t="shared" si="27"/>
        <v>-9.9999999999995925E-5</v>
      </c>
    </row>
    <row r="898" spans="1:17">
      <c r="A898" s="106">
        <v>40200</v>
      </c>
      <c r="B898" t="s">
        <v>153</v>
      </c>
      <c r="C898" s="109">
        <v>5.4600000000000003E-2</v>
      </c>
      <c r="D898" s="109">
        <v>5.6800000000000003E-2</v>
      </c>
      <c r="E898" s="109">
        <v>6.0400000000000002E-2</v>
      </c>
      <c r="F898" s="109">
        <v>5.7299999999999997E-2</v>
      </c>
      <c r="G898" s="208">
        <v>0</v>
      </c>
      <c r="H898" s="109"/>
      <c r="I898" s="109">
        <v>5.21E-2</v>
      </c>
      <c r="J898" s="109"/>
      <c r="K898" s="109">
        <v>5.6600000000000004E-2</v>
      </c>
      <c r="L898" s="109">
        <v>6.1500000000000006E-2</v>
      </c>
      <c r="M898" s="109"/>
      <c r="N898" s="109"/>
      <c r="O898" s="210">
        <f t="shared" si="26"/>
        <v>40179</v>
      </c>
      <c r="Q898" s="206">
        <f t="shared" si="27"/>
        <v>-1.9999999999999879E-4</v>
      </c>
    </row>
    <row r="899" spans="1:17">
      <c r="A899" s="106">
        <v>40203</v>
      </c>
      <c r="B899" t="s">
        <v>153</v>
      </c>
      <c r="C899" s="109">
        <v>5.5399999999999998E-2</v>
      </c>
      <c r="D899" s="109">
        <v>5.7500000000000002E-2</v>
      </c>
      <c r="E899" s="109">
        <v>6.0900000000000003E-2</v>
      </c>
      <c r="F899" s="109">
        <v>5.79E-2</v>
      </c>
      <c r="G899" s="208">
        <v>0</v>
      </c>
      <c r="H899" s="109"/>
      <c r="I899" s="109">
        <v>5.2900000000000003E-2</v>
      </c>
      <c r="J899" s="109"/>
      <c r="K899" s="109">
        <v>5.7300000000000004E-2</v>
      </c>
      <c r="L899" s="109">
        <v>6.2199999999999998E-2</v>
      </c>
      <c r="M899" s="109"/>
      <c r="N899" s="109"/>
      <c r="O899" s="210">
        <f t="shared" si="26"/>
        <v>40179</v>
      </c>
      <c r="Q899" s="206">
        <f t="shared" si="27"/>
        <v>-1.9999999999999879E-4</v>
      </c>
    </row>
    <row r="900" spans="1:17">
      <c r="A900" s="106">
        <v>40204</v>
      </c>
      <c r="B900" t="s">
        <v>153</v>
      </c>
      <c r="C900" s="109">
        <v>5.5599999999999997E-2</v>
      </c>
      <c r="D900" s="109">
        <v>5.7700000000000001E-2</v>
      </c>
      <c r="E900" s="109">
        <v>6.1199999999999997E-2</v>
      </c>
      <c r="F900" s="109">
        <v>5.8200000000000002E-2</v>
      </c>
      <c r="G900" s="208">
        <v>0</v>
      </c>
      <c r="H900" s="109"/>
      <c r="I900" s="109">
        <v>5.2999999999999999E-2</v>
      </c>
      <c r="J900" s="109"/>
      <c r="K900" s="109">
        <v>5.7500000000000002E-2</v>
      </c>
      <c r="L900" s="109">
        <v>6.2400000000000004E-2</v>
      </c>
      <c r="M900" s="109"/>
      <c r="N900" s="109"/>
      <c r="O900" s="210">
        <f t="shared" si="26"/>
        <v>40179</v>
      </c>
      <c r="Q900" s="206">
        <f t="shared" si="27"/>
        <v>-1.9999999999999879E-4</v>
      </c>
    </row>
    <row r="901" spans="1:17">
      <c r="A901" s="106">
        <v>40205</v>
      </c>
      <c r="B901" t="s">
        <v>153</v>
      </c>
      <c r="C901" s="109">
        <v>5.5599999999999997E-2</v>
      </c>
      <c r="D901" s="109">
        <v>5.7700000000000001E-2</v>
      </c>
      <c r="E901" s="109">
        <v>6.1100000000000002E-2</v>
      </c>
      <c r="F901" s="109">
        <v>5.8099999999999999E-2</v>
      </c>
      <c r="G901" s="208">
        <v>0</v>
      </c>
      <c r="H901" s="109"/>
      <c r="I901" s="109">
        <v>5.28E-2</v>
      </c>
      <c r="J901" s="109"/>
      <c r="K901" s="109">
        <v>5.7500000000000002E-2</v>
      </c>
      <c r="L901" s="109">
        <v>6.2300000000000001E-2</v>
      </c>
      <c r="M901" s="109"/>
      <c r="N901" s="109"/>
      <c r="O901" s="210">
        <f t="shared" ref="O901:O964" si="28">DATE(YEAR(A901),MONTH(A901),1)</f>
        <v>40179</v>
      </c>
      <c r="Q901" s="206">
        <f t="shared" ref="Q901:Q964" si="29">K901-D901</f>
        <v>-1.9999999999999879E-4</v>
      </c>
    </row>
    <row r="902" spans="1:17">
      <c r="A902" s="106">
        <v>40206</v>
      </c>
      <c r="B902" t="s">
        <v>153</v>
      </c>
      <c r="C902" s="109">
        <v>5.5899999999999998E-2</v>
      </c>
      <c r="D902" s="109">
        <v>5.79E-2</v>
      </c>
      <c r="E902" s="109">
        <v>6.13E-2</v>
      </c>
      <c r="F902" s="109">
        <v>5.8400000000000001E-2</v>
      </c>
      <c r="G902" s="208">
        <v>0</v>
      </c>
      <c r="H902" s="109"/>
      <c r="I902" s="109">
        <v>5.2999999999999999E-2</v>
      </c>
      <c r="J902" s="109"/>
      <c r="K902" s="109">
        <v>5.7699999999999994E-2</v>
      </c>
      <c r="L902" s="109">
        <v>6.25E-2</v>
      </c>
      <c r="M902" s="109"/>
      <c r="N902" s="109"/>
      <c r="O902" s="210">
        <f t="shared" si="28"/>
        <v>40179</v>
      </c>
      <c r="Q902" s="206">
        <f t="shared" si="29"/>
        <v>-2.0000000000000573E-4</v>
      </c>
    </row>
    <row r="903" spans="1:17">
      <c r="A903" s="106">
        <v>40207</v>
      </c>
      <c r="B903" t="s">
        <v>153</v>
      </c>
      <c r="C903" s="109">
        <v>5.5500000000000001E-2</v>
      </c>
      <c r="D903" s="109">
        <v>5.7299999999999997E-2</v>
      </c>
      <c r="E903" s="109">
        <v>6.0900000000000003E-2</v>
      </c>
      <c r="F903" s="109">
        <v>5.79E-2</v>
      </c>
      <c r="G903" s="208">
        <v>0</v>
      </c>
      <c r="H903" s="109"/>
      <c r="I903" s="109">
        <v>5.2400000000000002E-2</v>
      </c>
      <c r="J903" s="109"/>
      <c r="K903" s="109">
        <v>5.7099999999999998E-2</v>
      </c>
      <c r="L903" s="109">
        <v>6.2E-2</v>
      </c>
      <c r="M903" s="109"/>
      <c r="N903" s="109"/>
      <c r="O903" s="210">
        <f t="shared" si="28"/>
        <v>40179</v>
      </c>
      <c r="Q903" s="206">
        <f t="shared" si="29"/>
        <v>-1.9999999999999879E-4</v>
      </c>
    </row>
    <row r="904" spans="1:17">
      <c r="A904" s="106">
        <v>40210</v>
      </c>
      <c r="B904" t="s">
        <v>153</v>
      </c>
      <c r="C904" s="109">
        <v>5.6099999999999997E-2</v>
      </c>
      <c r="D904" s="109">
        <v>5.79E-2</v>
      </c>
      <c r="E904" s="109">
        <v>6.1400000000000003E-2</v>
      </c>
      <c r="F904" s="109">
        <v>5.8500000000000003E-2</v>
      </c>
      <c r="G904" s="208">
        <v>0</v>
      </c>
      <c r="H904" s="109"/>
      <c r="I904" s="109">
        <v>5.2999999999999999E-2</v>
      </c>
      <c r="J904" s="109"/>
      <c r="K904" s="109">
        <v>5.7699999999999994E-2</v>
      </c>
      <c r="L904" s="109">
        <v>6.25E-2</v>
      </c>
      <c r="M904" s="109"/>
      <c r="N904" s="109"/>
      <c r="O904" s="210">
        <f t="shared" si="28"/>
        <v>40210</v>
      </c>
      <c r="Q904" s="206">
        <f t="shared" si="29"/>
        <v>-2.0000000000000573E-4</v>
      </c>
    </row>
    <row r="905" spans="1:17">
      <c r="A905" s="106">
        <v>40211</v>
      </c>
      <c r="B905" t="s">
        <v>153</v>
      </c>
      <c r="C905" s="109">
        <v>5.5899999999999998E-2</v>
      </c>
      <c r="D905" s="109">
        <v>5.7700000000000001E-2</v>
      </c>
      <c r="E905" s="109">
        <v>6.13E-2</v>
      </c>
      <c r="F905" s="109">
        <v>5.8299999999999998E-2</v>
      </c>
      <c r="G905" s="208">
        <v>0</v>
      </c>
      <c r="H905" s="109"/>
      <c r="I905" s="109">
        <v>5.28E-2</v>
      </c>
      <c r="J905" s="109"/>
      <c r="K905" s="109">
        <v>5.7500000000000002E-2</v>
      </c>
      <c r="L905" s="109">
        <v>6.2300000000000001E-2</v>
      </c>
      <c r="M905" s="109"/>
      <c r="N905" s="109"/>
      <c r="O905" s="210">
        <f t="shared" si="28"/>
        <v>40210</v>
      </c>
      <c r="Q905" s="206">
        <f t="shared" si="29"/>
        <v>-1.9999999999999879E-4</v>
      </c>
    </row>
    <row r="906" spans="1:17">
      <c r="A906" s="106">
        <v>40212</v>
      </c>
      <c r="B906" t="s">
        <v>153</v>
      </c>
      <c r="C906" s="109">
        <v>5.6599999999999998E-2</v>
      </c>
      <c r="D906" s="109">
        <v>5.8599999999999999E-2</v>
      </c>
      <c r="E906" s="109">
        <v>6.2100000000000002E-2</v>
      </c>
      <c r="F906" s="109">
        <v>5.91E-2</v>
      </c>
      <c r="G906" s="208">
        <v>0</v>
      </c>
      <c r="H906" s="109"/>
      <c r="I906" s="109">
        <v>5.3600000000000002E-2</v>
      </c>
      <c r="J906" s="109"/>
      <c r="K906" s="109">
        <v>5.8400000000000001E-2</v>
      </c>
      <c r="L906" s="109">
        <v>6.3099999999999989E-2</v>
      </c>
      <c r="M906" s="109"/>
      <c r="N906" s="109"/>
      <c r="O906" s="210">
        <f t="shared" si="28"/>
        <v>40210</v>
      </c>
      <c r="Q906" s="206">
        <f t="shared" si="29"/>
        <v>-1.9999999999999879E-4</v>
      </c>
    </row>
    <row r="907" spans="1:17">
      <c r="A907" s="106">
        <v>40213</v>
      </c>
      <c r="B907" t="s">
        <v>153</v>
      </c>
      <c r="C907" s="109">
        <v>5.5899999999999998E-2</v>
      </c>
      <c r="D907" s="109">
        <v>5.7799999999999997E-2</v>
      </c>
      <c r="E907" s="109">
        <v>6.13E-2</v>
      </c>
      <c r="F907" s="109">
        <v>5.8299999999999998E-2</v>
      </c>
      <c r="G907" s="208">
        <v>0</v>
      </c>
      <c r="H907" s="109"/>
      <c r="I907" s="109">
        <v>5.2699999999999997E-2</v>
      </c>
      <c r="J907" s="109"/>
      <c r="K907" s="109">
        <v>5.7599999999999998E-2</v>
      </c>
      <c r="L907" s="109">
        <v>6.2400000000000004E-2</v>
      </c>
      <c r="M907" s="109"/>
      <c r="N907" s="109"/>
      <c r="O907" s="210">
        <f t="shared" si="28"/>
        <v>40210</v>
      </c>
      <c r="Q907" s="206">
        <f t="shared" si="29"/>
        <v>-1.9999999999999879E-4</v>
      </c>
    </row>
    <row r="908" spans="1:17">
      <c r="A908" s="106">
        <v>40214</v>
      </c>
      <c r="B908" t="s">
        <v>153</v>
      </c>
      <c r="C908" s="109">
        <v>5.5800000000000002E-2</v>
      </c>
      <c r="D908" s="109">
        <v>5.74E-2</v>
      </c>
      <c r="E908" s="109">
        <v>6.0999999999999999E-2</v>
      </c>
      <c r="F908" s="109">
        <v>5.8099999999999999E-2</v>
      </c>
      <c r="G908" s="208">
        <v>0</v>
      </c>
      <c r="H908" s="109"/>
      <c r="I908" s="109">
        <v>5.2400000000000002E-2</v>
      </c>
      <c r="J908" s="109"/>
      <c r="K908" s="109">
        <v>5.7200000000000001E-2</v>
      </c>
      <c r="L908" s="109">
        <v>6.2100000000000002E-2</v>
      </c>
      <c r="M908" s="109"/>
      <c r="N908" s="109"/>
      <c r="O908" s="210">
        <f t="shared" si="28"/>
        <v>40210</v>
      </c>
      <c r="Q908" s="206">
        <f t="shared" si="29"/>
        <v>-1.9999999999999879E-4</v>
      </c>
    </row>
    <row r="909" spans="1:17">
      <c r="A909" s="106">
        <v>40217</v>
      </c>
      <c r="B909" t="s">
        <v>153</v>
      </c>
      <c r="C909" s="109">
        <v>5.6300000000000003E-2</v>
      </c>
      <c r="D909" s="109">
        <v>5.79E-2</v>
      </c>
      <c r="E909" s="109">
        <v>6.1400000000000003E-2</v>
      </c>
      <c r="F909" s="109">
        <v>5.8500000000000003E-2</v>
      </c>
      <c r="G909" s="208">
        <v>0</v>
      </c>
      <c r="H909" s="109"/>
      <c r="I909" s="109">
        <v>5.2699999999999997E-2</v>
      </c>
      <c r="J909" s="109"/>
      <c r="K909" s="109">
        <v>5.7599999999999998E-2</v>
      </c>
      <c r="L909" s="109">
        <v>6.2600000000000003E-2</v>
      </c>
      <c r="M909" s="109"/>
      <c r="N909" s="109"/>
      <c r="O909" s="210">
        <f t="shared" si="28"/>
        <v>40210</v>
      </c>
      <c r="Q909" s="206">
        <f t="shared" si="29"/>
        <v>-3.0000000000000165E-4</v>
      </c>
    </row>
    <row r="910" spans="1:17">
      <c r="A910" s="106">
        <v>40218</v>
      </c>
      <c r="B910" t="s">
        <v>153</v>
      </c>
      <c r="C910" s="109">
        <v>5.67E-2</v>
      </c>
      <c r="D910" s="109">
        <v>5.8400000000000001E-2</v>
      </c>
      <c r="E910" s="109">
        <v>6.2E-2</v>
      </c>
      <c r="F910" s="109">
        <v>5.8999999999999997E-2</v>
      </c>
      <c r="G910" s="208">
        <v>0</v>
      </c>
      <c r="H910" s="109"/>
      <c r="I910" s="109">
        <v>5.3200000000000004E-2</v>
      </c>
      <c r="J910" s="109"/>
      <c r="K910" s="109">
        <v>5.8200000000000002E-2</v>
      </c>
      <c r="L910" s="109">
        <v>6.3200000000000006E-2</v>
      </c>
      <c r="M910" s="109"/>
      <c r="N910" s="109"/>
      <c r="O910" s="210">
        <f t="shared" si="28"/>
        <v>40210</v>
      </c>
      <c r="Q910" s="206">
        <f t="shared" si="29"/>
        <v>-1.9999999999999879E-4</v>
      </c>
    </row>
    <row r="911" spans="1:17">
      <c r="A911" s="106">
        <v>40219</v>
      </c>
      <c r="B911" t="s">
        <v>153</v>
      </c>
      <c r="C911" s="109">
        <v>5.74E-2</v>
      </c>
      <c r="D911" s="109">
        <v>5.91E-2</v>
      </c>
      <c r="E911" s="109">
        <v>6.2700000000000006E-2</v>
      </c>
      <c r="F911" s="109">
        <v>5.9700000000000003E-2</v>
      </c>
      <c r="G911" s="208">
        <v>0</v>
      </c>
      <c r="H911" s="109"/>
      <c r="I911" s="109">
        <v>5.3899999999999997E-2</v>
      </c>
      <c r="J911" s="109"/>
      <c r="K911" s="109">
        <v>5.8799999999999998E-2</v>
      </c>
      <c r="L911" s="109">
        <v>6.3799999999999996E-2</v>
      </c>
      <c r="M911" s="109"/>
      <c r="N911" s="109"/>
      <c r="O911" s="210">
        <f t="shared" si="28"/>
        <v>40210</v>
      </c>
      <c r="Q911" s="206">
        <f t="shared" si="29"/>
        <v>-3.0000000000000165E-4</v>
      </c>
    </row>
    <row r="912" spans="1:17">
      <c r="A912" s="106">
        <v>40220</v>
      </c>
      <c r="B912" t="s">
        <v>153</v>
      </c>
      <c r="C912" s="109">
        <v>5.7799999999999997E-2</v>
      </c>
      <c r="D912" s="109">
        <v>5.9499999999999997E-2</v>
      </c>
      <c r="E912" s="109">
        <v>6.3200000000000006E-2</v>
      </c>
      <c r="F912" s="109">
        <v>6.0199999999999997E-2</v>
      </c>
      <c r="G912" s="208">
        <v>0</v>
      </c>
      <c r="H912" s="109"/>
      <c r="I912" s="109">
        <v>5.4299999999999994E-2</v>
      </c>
      <c r="J912" s="109"/>
      <c r="K912" s="109">
        <v>5.9200000000000003E-2</v>
      </c>
      <c r="L912" s="109">
        <v>6.4299999999999996E-2</v>
      </c>
      <c r="M912" s="109"/>
      <c r="N912" s="109"/>
      <c r="O912" s="210">
        <f t="shared" si="28"/>
        <v>40210</v>
      </c>
      <c r="Q912" s="206">
        <f t="shared" si="29"/>
        <v>-2.9999999999999472E-4</v>
      </c>
    </row>
    <row r="913" spans="1:17">
      <c r="A913" s="106">
        <v>40221</v>
      </c>
      <c r="B913" t="s">
        <v>153</v>
      </c>
      <c r="C913" s="109">
        <v>5.74E-2</v>
      </c>
      <c r="D913" s="109">
        <v>5.9299999999999999E-2</v>
      </c>
      <c r="E913" s="109">
        <v>6.3E-2</v>
      </c>
      <c r="F913" s="109">
        <v>5.9900000000000002E-2</v>
      </c>
      <c r="G913" s="208">
        <v>0</v>
      </c>
      <c r="H913" s="109"/>
      <c r="I913" s="109">
        <v>5.4100000000000002E-2</v>
      </c>
      <c r="J913" s="109"/>
      <c r="K913" s="109">
        <v>5.9000000000000004E-2</v>
      </c>
      <c r="L913" s="109">
        <v>6.4100000000000004E-2</v>
      </c>
      <c r="M913" s="109"/>
      <c r="N913" s="109"/>
      <c r="O913" s="210">
        <f t="shared" si="28"/>
        <v>40210</v>
      </c>
      <c r="Q913" s="206">
        <f t="shared" si="29"/>
        <v>-2.9999999999999472E-4</v>
      </c>
    </row>
    <row r="914" spans="1:17">
      <c r="A914" s="106">
        <v>40225</v>
      </c>
      <c r="B914" t="s">
        <v>153</v>
      </c>
      <c r="C914" s="109">
        <v>5.7200000000000001E-2</v>
      </c>
      <c r="D914" s="109">
        <v>5.91E-2</v>
      </c>
      <c r="E914" s="109">
        <v>6.2799999999999995E-2</v>
      </c>
      <c r="F914" s="109">
        <v>5.9700000000000003E-2</v>
      </c>
      <c r="G914" s="208">
        <v>0</v>
      </c>
      <c r="H914" s="109"/>
      <c r="I914" s="109">
        <v>5.3899999999999997E-2</v>
      </c>
      <c r="J914" s="109"/>
      <c r="K914" s="109">
        <v>5.8799999999999998E-2</v>
      </c>
      <c r="L914" s="109">
        <v>6.3899999999999998E-2</v>
      </c>
      <c r="M914" s="109"/>
      <c r="N914" s="109"/>
      <c r="O914" s="210">
        <f t="shared" si="28"/>
        <v>40210</v>
      </c>
      <c r="Q914" s="206">
        <f t="shared" si="29"/>
        <v>-3.0000000000000165E-4</v>
      </c>
    </row>
    <row r="915" spans="1:17">
      <c r="A915" s="106">
        <v>40226</v>
      </c>
      <c r="B915" t="s">
        <v>153</v>
      </c>
      <c r="C915" s="109">
        <v>5.8000000000000003E-2</v>
      </c>
      <c r="D915" s="109">
        <v>5.9900000000000002E-2</v>
      </c>
      <c r="E915" s="109">
        <v>6.3700000000000007E-2</v>
      </c>
      <c r="F915" s="109">
        <v>6.0499999999999998E-2</v>
      </c>
      <c r="G915" s="208">
        <v>0</v>
      </c>
      <c r="H915" s="109"/>
      <c r="I915" s="109">
        <v>5.4600000000000003E-2</v>
      </c>
      <c r="J915" s="109"/>
      <c r="K915" s="109">
        <v>5.9500000000000004E-2</v>
      </c>
      <c r="L915" s="109">
        <v>6.4699999999999994E-2</v>
      </c>
      <c r="M915" s="109"/>
      <c r="N915" s="109"/>
      <c r="O915" s="210">
        <f t="shared" si="28"/>
        <v>40210</v>
      </c>
      <c r="Q915" s="206">
        <f t="shared" si="29"/>
        <v>-3.9999999999999758E-4</v>
      </c>
    </row>
    <row r="916" spans="1:17">
      <c r="A916" s="106">
        <v>40227</v>
      </c>
      <c r="B916" t="s">
        <v>153</v>
      </c>
      <c r="C916" s="109">
        <v>5.8200000000000002E-2</v>
      </c>
      <c r="D916" s="109">
        <v>6.0100000000000001E-2</v>
      </c>
      <c r="E916" s="109">
        <v>6.4299999999999996E-2</v>
      </c>
      <c r="F916" s="109">
        <v>6.0900000000000003E-2</v>
      </c>
      <c r="G916" s="208">
        <v>0</v>
      </c>
      <c r="H916" s="109"/>
      <c r="I916" s="109">
        <v>5.4900000000000004E-2</v>
      </c>
      <c r="J916" s="109"/>
      <c r="K916" s="109">
        <v>5.9699999999999996E-2</v>
      </c>
      <c r="L916" s="109">
        <v>6.5099999999999991E-2</v>
      </c>
      <c r="M916" s="109"/>
      <c r="N916" s="109"/>
      <c r="O916" s="210">
        <f t="shared" si="28"/>
        <v>40210</v>
      </c>
      <c r="Q916" s="206">
        <f t="shared" si="29"/>
        <v>-4.0000000000000452E-4</v>
      </c>
    </row>
    <row r="917" spans="1:17">
      <c r="A917" s="106">
        <v>40228</v>
      </c>
      <c r="B917" t="s">
        <v>153</v>
      </c>
      <c r="C917" s="109">
        <v>5.7700000000000001E-2</v>
      </c>
      <c r="D917" s="109">
        <v>5.9499999999999997E-2</v>
      </c>
      <c r="E917" s="109">
        <v>6.3600000000000004E-2</v>
      </c>
      <c r="F917" s="109">
        <v>6.0299999999999999E-2</v>
      </c>
      <c r="G917" s="208">
        <v>0</v>
      </c>
      <c r="H917" s="109"/>
      <c r="I917" s="109">
        <v>5.4299999999999994E-2</v>
      </c>
      <c r="J917" s="109"/>
      <c r="K917" s="109">
        <v>5.91E-2</v>
      </c>
      <c r="L917" s="109">
        <v>6.4299999999999996E-2</v>
      </c>
      <c r="M917" s="109"/>
      <c r="N917" s="109"/>
      <c r="O917" s="210">
        <f t="shared" si="28"/>
        <v>40210</v>
      </c>
      <c r="Q917" s="206">
        <f t="shared" si="29"/>
        <v>-3.9999999999999758E-4</v>
      </c>
    </row>
    <row r="918" spans="1:17">
      <c r="A918" s="106">
        <v>40231</v>
      </c>
      <c r="B918" t="s">
        <v>153</v>
      </c>
      <c r="C918" s="109">
        <v>5.7799999999999997E-2</v>
      </c>
      <c r="D918" s="109">
        <v>5.9799999999999999E-2</v>
      </c>
      <c r="E918" s="109">
        <v>6.3799999999999996E-2</v>
      </c>
      <c r="F918" s="109">
        <v>6.0499999999999998E-2</v>
      </c>
      <c r="G918" s="208">
        <v>0</v>
      </c>
      <c r="H918" s="109"/>
      <c r="I918" s="109">
        <v>5.45E-2</v>
      </c>
      <c r="J918" s="109"/>
      <c r="K918" s="109">
        <v>5.9399999999999994E-2</v>
      </c>
      <c r="L918" s="109">
        <v>6.4500000000000002E-2</v>
      </c>
      <c r="M918" s="109"/>
      <c r="N918" s="109"/>
      <c r="O918" s="210">
        <f t="shared" si="28"/>
        <v>40210</v>
      </c>
      <c r="Q918" s="206">
        <f t="shared" si="29"/>
        <v>-4.0000000000000452E-4</v>
      </c>
    </row>
    <row r="919" spans="1:17">
      <c r="A919" s="106">
        <v>40232</v>
      </c>
      <c r="B919" t="s">
        <v>153</v>
      </c>
      <c r="C919" s="109">
        <v>5.6800000000000003E-2</v>
      </c>
      <c r="D919" s="109">
        <v>5.8700000000000002E-2</v>
      </c>
      <c r="E919" s="109">
        <v>6.2700000000000006E-2</v>
      </c>
      <c r="F919" s="109">
        <v>5.9400000000000001E-2</v>
      </c>
      <c r="G919" s="208">
        <v>0</v>
      </c>
      <c r="H919" s="109"/>
      <c r="I919" s="109">
        <v>5.33E-2</v>
      </c>
      <c r="J919" s="109"/>
      <c r="K919" s="109">
        <v>5.8299999999999998E-2</v>
      </c>
      <c r="L919" s="109">
        <v>6.3399999999999998E-2</v>
      </c>
      <c r="M919" s="109"/>
      <c r="N919" s="109"/>
      <c r="O919" s="210">
        <f t="shared" si="28"/>
        <v>40210</v>
      </c>
      <c r="Q919" s="206">
        <f t="shared" si="29"/>
        <v>-4.0000000000000452E-4</v>
      </c>
    </row>
    <row r="920" spans="1:17">
      <c r="A920" s="106">
        <v>40233</v>
      </c>
      <c r="B920" t="s">
        <v>153</v>
      </c>
      <c r="C920" s="109">
        <v>5.6899999999999999E-2</v>
      </c>
      <c r="D920" s="109">
        <v>5.8799999999999998E-2</v>
      </c>
      <c r="E920" s="109">
        <v>6.2700000000000006E-2</v>
      </c>
      <c r="F920" s="109">
        <v>5.9499999999999997E-2</v>
      </c>
      <c r="G920" s="208">
        <v>0</v>
      </c>
      <c r="H920" s="109"/>
      <c r="I920" s="109">
        <v>5.3200000000000004E-2</v>
      </c>
      <c r="J920" s="109"/>
      <c r="K920" s="109">
        <v>5.8400000000000001E-2</v>
      </c>
      <c r="L920" s="109">
        <v>6.3500000000000001E-2</v>
      </c>
      <c r="M920" s="109"/>
      <c r="N920" s="109"/>
      <c r="O920" s="210">
        <f t="shared" si="28"/>
        <v>40210</v>
      </c>
      <c r="Q920" s="206">
        <f t="shared" si="29"/>
        <v>-3.9999999999999758E-4</v>
      </c>
    </row>
    <row r="921" spans="1:17">
      <c r="A921" s="106">
        <v>40234</v>
      </c>
      <c r="B921" t="s">
        <v>153</v>
      </c>
      <c r="C921" s="109">
        <v>5.6300000000000003E-2</v>
      </c>
      <c r="D921" s="109">
        <v>5.8200000000000002E-2</v>
      </c>
      <c r="E921" s="109">
        <v>6.2100000000000002E-2</v>
      </c>
      <c r="F921" s="109">
        <v>5.8900000000000001E-2</v>
      </c>
      <c r="G921" s="208">
        <v>0</v>
      </c>
      <c r="H921" s="109"/>
      <c r="I921" s="109">
        <v>5.2600000000000001E-2</v>
      </c>
      <c r="J921" s="109"/>
      <c r="K921" s="109">
        <v>5.7800000000000004E-2</v>
      </c>
      <c r="L921" s="109">
        <v>6.2800000000000009E-2</v>
      </c>
      <c r="M921" s="109"/>
      <c r="N921" s="109"/>
      <c r="O921" s="210">
        <f t="shared" si="28"/>
        <v>40210</v>
      </c>
      <c r="Q921" s="206">
        <f t="shared" si="29"/>
        <v>-3.9999999999999758E-4</v>
      </c>
    </row>
    <row r="922" spans="1:17">
      <c r="A922" s="106">
        <v>40235</v>
      </c>
      <c r="B922" t="s">
        <v>153</v>
      </c>
      <c r="C922" s="109">
        <v>5.5800000000000002E-2</v>
      </c>
      <c r="D922" s="109">
        <v>5.7700000000000001E-2</v>
      </c>
      <c r="E922" s="109">
        <v>6.1699999999999998E-2</v>
      </c>
      <c r="F922" s="109">
        <v>5.8400000000000001E-2</v>
      </c>
      <c r="G922" s="208">
        <v>0</v>
      </c>
      <c r="H922" s="109"/>
      <c r="I922" s="109">
        <v>5.21E-2</v>
      </c>
      <c r="J922" s="109"/>
      <c r="K922" s="109">
        <v>5.7300000000000004E-2</v>
      </c>
      <c r="L922" s="109">
        <v>6.2300000000000001E-2</v>
      </c>
      <c r="M922" s="109"/>
      <c r="N922" s="109"/>
      <c r="O922" s="210">
        <f t="shared" si="28"/>
        <v>40210</v>
      </c>
      <c r="Q922" s="206">
        <f t="shared" si="29"/>
        <v>-3.9999999999999758E-4</v>
      </c>
    </row>
    <row r="923" spans="1:17">
      <c r="A923" s="106">
        <v>40238</v>
      </c>
      <c r="B923" t="s">
        <v>153</v>
      </c>
      <c r="C923" s="109">
        <v>5.6099999999999997E-2</v>
      </c>
      <c r="D923" s="109">
        <v>5.79E-2</v>
      </c>
      <c r="E923" s="109">
        <v>6.2E-2</v>
      </c>
      <c r="F923" s="109">
        <v>5.8700000000000002E-2</v>
      </c>
      <c r="G923" s="208">
        <v>0</v>
      </c>
      <c r="H923" s="109"/>
      <c r="I923" s="109">
        <v>5.2199999999999996E-2</v>
      </c>
      <c r="J923" s="109"/>
      <c r="K923" s="109">
        <v>5.7500000000000002E-2</v>
      </c>
      <c r="L923" s="109">
        <v>6.2600000000000003E-2</v>
      </c>
      <c r="M923" s="109"/>
      <c r="N923" s="109"/>
      <c r="O923" s="210">
        <f t="shared" si="28"/>
        <v>40238</v>
      </c>
      <c r="Q923" s="206">
        <f t="shared" si="29"/>
        <v>-3.9999999999999758E-4</v>
      </c>
    </row>
    <row r="924" spans="1:17">
      <c r="A924" s="106">
        <v>40239</v>
      </c>
      <c r="B924" t="s">
        <v>153</v>
      </c>
      <c r="C924" s="109">
        <v>5.6000000000000001E-2</v>
      </c>
      <c r="D924" s="109">
        <v>5.79E-2</v>
      </c>
      <c r="E924" s="109">
        <v>6.2100000000000002E-2</v>
      </c>
      <c r="F924" s="109">
        <v>5.8700000000000002E-2</v>
      </c>
      <c r="G924" s="208">
        <v>0</v>
      </c>
      <c r="H924" s="109"/>
      <c r="I924" s="109">
        <v>5.2300000000000006E-2</v>
      </c>
      <c r="J924" s="109"/>
      <c r="K924" s="109">
        <v>5.7599999999999998E-2</v>
      </c>
      <c r="L924" s="109">
        <v>6.2600000000000003E-2</v>
      </c>
      <c r="M924" s="109"/>
      <c r="N924" s="109"/>
      <c r="O924" s="210">
        <f t="shared" si="28"/>
        <v>40238</v>
      </c>
      <c r="Q924" s="206">
        <f t="shared" si="29"/>
        <v>-3.0000000000000165E-4</v>
      </c>
    </row>
    <row r="925" spans="1:17">
      <c r="A925" s="106">
        <v>40240</v>
      </c>
      <c r="B925" t="s">
        <v>153</v>
      </c>
      <c r="C925" s="109">
        <v>5.6099999999999997E-2</v>
      </c>
      <c r="D925" s="109">
        <v>5.8099999999999999E-2</v>
      </c>
      <c r="E925" s="109">
        <v>6.2100000000000002E-2</v>
      </c>
      <c r="F925" s="109">
        <v>5.8799999999999998E-2</v>
      </c>
      <c r="G925" s="208">
        <v>0</v>
      </c>
      <c r="H925" s="109"/>
      <c r="I925" s="109">
        <v>5.2499999999999998E-2</v>
      </c>
      <c r="J925" s="109"/>
      <c r="K925" s="109">
        <v>5.7699999999999994E-2</v>
      </c>
      <c r="L925" s="109">
        <v>6.2600000000000003E-2</v>
      </c>
      <c r="M925" s="109"/>
      <c r="N925" s="109"/>
      <c r="O925" s="210">
        <f t="shared" si="28"/>
        <v>40238</v>
      </c>
      <c r="Q925" s="206">
        <f t="shared" si="29"/>
        <v>-4.0000000000000452E-4</v>
      </c>
    </row>
    <row r="926" spans="1:17">
      <c r="A926" s="106">
        <v>40241</v>
      </c>
      <c r="B926" t="s">
        <v>153</v>
      </c>
      <c r="C926" s="109">
        <v>5.5800000000000002E-2</v>
      </c>
      <c r="D926" s="109">
        <v>5.7799999999999997E-2</v>
      </c>
      <c r="E926" s="109">
        <v>6.1699999999999998E-2</v>
      </c>
      <c r="F926" s="109">
        <v>5.8400000000000001E-2</v>
      </c>
      <c r="G926" s="208">
        <v>0</v>
      </c>
      <c r="H926" s="109"/>
      <c r="I926" s="109">
        <v>5.2199999999999996E-2</v>
      </c>
      <c r="J926" s="109"/>
      <c r="K926" s="109">
        <v>5.74E-2</v>
      </c>
      <c r="L926" s="109">
        <v>6.2300000000000001E-2</v>
      </c>
      <c r="M926" s="109"/>
      <c r="N926" s="109"/>
      <c r="O926" s="210">
        <f t="shared" si="28"/>
        <v>40238</v>
      </c>
      <c r="Q926" s="206">
        <f t="shared" si="29"/>
        <v>-3.9999999999999758E-4</v>
      </c>
    </row>
    <row r="927" spans="1:17">
      <c r="A927" s="106">
        <v>40242</v>
      </c>
      <c r="B927" t="s">
        <v>153</v>
      </c>
      <c r="C927" s="109">
        <v>5.6500000000000002E-2</v>
      </c>
      <c r="D927" s="109">
        <v>5.8599999999999999E-2</v>
      </c>
      <c r="E927" s="109">
        <v>6.25E-2</v>
      </c>
      <c r="F927" s="109">
        <v>5.9200000000000003E-2</v>
      </c>
      <c r="G927" s="208">
        <v>0</v>
      </c>
      <c r="H927" s="109"/>
      <c r="I927" s="109">
        <v>5.2900000000000003E-2</v>
      </c>
      <c r="J927" s="109"/>
      <c r="K927" s="109">
        <v>5.8200000000000002E-2</v>
      </c>
      <c r="L927" s="109">
        <v>6.3E-2</v>
      </c>
      <c r="M927" s="109"/>
      <c r="N927" s="109"/>
      <c r="O927" s="210">
        <f t="shared" si="28"/>
        <v>40238</v>
      </c>
      <c r="Q927" s="206">
        <f t="shared" si="29"/>
        <v>-3.9999999999999758E-4</v>
      </c>
    </row>
    <row r="928" spans="1:17">
      <c r="A928" s="106">
        <v>40245</v>
      </c>
      <c r="B928" t="s">
        <v>153</v>
      </c>
      <c r="C928" s="109">
        <v>5.6500000000000002E-2</v>
      </c>
      <c r="D928" s="109">
        <v>5.8799999999999998E-2</v>
      </c>
      <c r="E928" s="109">
        <v>6.2600000000000003E-2</v>
      </c>
      <c r="F928" s="109">
        <v>5.9299999999999999E-2</v>
      </c>
      <c r="G928" s="208">
        <v>0</v>
      </c>
      <c r="H928" s="109"/>
      <c r="I928" s="109">
        <v>5.2900000000000003E-2</v>
      </c>
      <c r="J928" s="109"/>
      <c r="K928" s="109">
        <v>5.8400000000000001E-2</v>
      </c>
      <c r="L928" s="109">
        <v>6.3099999999999989E-2</v>
      </c>
      <c r="M928" s="109"/>
      <c r="N928" s="109"/>
      <c r="O928" s="210">
        <f t="shared" si="28"/>
        <v>40238</v>
      </c>
      <c r="Q928" s="206">
        <f t="shared" si="29"/>
        <v>-3.9999999999999758E-4</v>
      </c>
    </row>
    <row r="929" spans="1:17">
      <c r="A929" s="106">
        <v>40246</v>
      </c>
      <c r="B929" t="s">
        <v>153</v>
      </c>
      <c r="C929" s="109">
        <v>5.6599999999999998E-2</v>
      </c>
      <c r="D929" s="109">
        <v>5.8799999999999998E-2</v>
      </c>
      <c r="E929" s="109">
        <v>6.2700000000000006E-2</v>
      </c>
      <c r="F929" s="109">
        <v>5.9400000000000001E-2</v>
      </c>
      <c r="G929" s="208">
        <v>0</v>
      </c>
      <c r="H929" s="109"/>
      <c r="I929" s="109">
        <v>5.2900000000000003E-2</v>
      </c>
      <c r="J929" s="109"/>
      <c r="K929" s="109">
        <v>5.8400000000000001E-2</v>
      </c>
      <c r="L929" s="109">
        <v>6.3200000000000006E-2</v>
      </c>
      <c r="M929" s="109"/>
      <c r="N929" s="109"/>
      <c r="O929" s="210">
        <f t="shared" si="28"/>
        <v>40238</v>
      </c>
      <c r="Q929" s="206">
        <f t="shared" si="29"/>
        <v>-3.9999999999999758E-4</v>
      </c>
    </row>
    <row r="930" spans="1:17">
      <c r="A930" s="106">
        <v>40249</v>
      </c>
      <c r="B930" t="s">
        <v>153</v>
      </c>
      <c r="C930" s="109">
        <v>5.6300000000000003E-2</v>
      </c>
      <c r="D930" s="109">
        <v>5.8299999999999998E-2</v>
      </c>
      <c r="E930" s="109">
        <v>6.2100000000000002E-2</v>
      </c>
      <c r="F930" s="109">
        <v>5.8900000000000001E-2</v>
      </c>
      <c r="G930" s="208">
        <v>0</v>
      </c>
      <c r="H930" s="109"/>
      <c r="I930" s="109">
        <v>5.2400000000000002E-2</v>
      </c>
      <c r="J930" s="109"/>
      <c r="K930" s="109">
        <v>5.79E-2</v>
      </c>
      <c r="L930" s="109">
        <v>6.2600000000000003E-2</v>
      </c>
      <c r="M930" s="109"/>
      <c r="N930" s="109"/>
      <c r="O930" s="210">
        <f t="shared" si="28"/>
        <v>40238</v>
      </c>
      <c r="Q930" s="206">
        <f t="shared" si="29"/>
        <v>-3.9999999999999758E-4</v>
      </c>
    </row>
    <row r="931" spans="1:17">
      <c r="A931" s="106">
        <v>40252</v>
      </c>
      <c r="B931" t="s">
        <v>153</v>
      </c>
      <c r="C931" s="109">
        <v>5.6300000000000003E-2</v>
      </c>
      <c r="D931" s="109">
        <v>5.8400000000000001E-2</v>
      </c>
      <c r="E931" s="109">
        <v>6.2199999999999998E-2</v>
      </c>
      <c r="F931" s="109">
        <v>5.8999999999999997E-2</v>
      </c>
      <c r="G931" s="208">
        <v>0</v>
      </c>
      <c r="H931" s="109"/>
      <c r="I931" s="109">
        <v>5.2499999999999998E-2</v>
      </c>
      <c r="J931" s="109"/>
      <c r="K931" s="109">
        <v>5.7999999999999996E-2</v>
      </c>
      <c r="L931" s="109">
        <v>6.2699999999999992E-2</v>
      </c>
      <c r="M931" s="109"/>
      <c r="N931" s="109"/>
      <c r="O931" s="210">
        <f t="shared" si="28"/>
        <v>40238</v>
      </c>
      <c r="Q931" s="206">
        <f t="shared" si="29"/>
        <v>-4.0000000000000452E-4</v>
      </c>
    </row>
    <row r="932" spans="1:17">
      <c r="A932" s="106">
        <v>40253</v>
      </c>
      <c r="B932" t="s">
        <v>153</v>
      </c>
      <c r="C932" s="109">
        <v>5.5899999999999998E-2</v>
      </c>
      <c r="D932" s="109">
        <v>5.79E-2</v>
      </c>
      <c r="E932" s="109">
        <v>6.1699999999999998E-2</v>
      </c>
      <c r="F932" s="109">
        <v>5.8500000000000003E-2</v>
      </c>
      <c r="G932" s="208">
        <v>0</v>
      </c>
      <c r="H932" s="109"/>
      <c r="I932" s="109">
        <v>5.2000000000000005E-2</v>
      </c>
      <c r="J932" s="109"/>
      <c r="K932" s="109">
        <v>5.7500000000000002E-2</v>
      </c>
      <c r="L932" s="109">
        <v>6.2100000000000002E-2</v>
      </c>
      <c r="M932" s="109"/>
      <c r="N932" s="109"/>
      <c r="O932" s="210">
        <f t="shared" si="28"/>
        <v>40238</v>
      </c>
      <c r="Q932" s="206">
        <f t="shared" si="29"/>
        <v>-3.9999999999999758E-4</v>
      </c>
    </row>
    <row r="933" spans="1:17">
      <c r="A933" s="106">
        <v>40254</v>
      </c>
      <c r="B933" t="s">
        <v>153</v>
      </c>
      <c r="C933" s="109">
        <v>5.5599999999999997E-2</v>
      </c>
      <c r="D933" s="109">
        <v>5.7599999999999998E-2</v>
      </c>
      <c r="E933" s="109">
        <v>6.1400000000000003E-2</v>
      </c>
      <c r="F933" s="109">
        <v>5.8200000000000002E-2</v>
      </c>
      <c r="G933" s="208">
        <v>0</v>
      </c>
      <c r="H933" s="109"/>
      <c r="I933" s="109">
        <v>5.1799999999999999E-2</v>
      </c>
      <c r="J933" s="109"/>
      <c r="K933" s="109">
        <v>5.7200000000000001E-2</v>
      </c>
      <c r="L933" s="109">
        <v>6.1799999999999994E-2</v>
      </c>
      <c r="M933" s="109"/>
      <c r="N933" s="109"/>
      <c r="O933" s="210">
        <f t="shared" si="28"/>
        <v>40238</v>
      </c>
      <c r="Q933" s="206">
        <f t="shared" si="29"/>
        <v>-3.9999999999999758E-4</v>
      </c>
    </row>
    <row r="934" spans="1:17">
      <c r="A934" s="106">
        <v>40255</v>
      </c>
      <c r="B934" t="s">
        <v>153</v>
      </c>
      <c r="C934" s="109">
        <v>5.5800000000000002E-2</v>
      </c>
      <c r="D934" s="109">
        <v>5.7799999999999997E-2</v>
      </c>
      <c r="E934" s="109">
        <v>6.1600000000000002E-2</v>
      </c>
      <c r="F934" s="109">
        <v>5.8400000000000001E-2</v>
      </c>
      <c r="G934" s="208">
        <v>0</v>
      </c>
      <c r="H934" s="109"/>
      <c r="I934" s="109">
        <v>5.21E-2</v>
      </c>
      <c r="J934" s="109"/>
      <c r="K934" s="109">
        <v>5.74E-2</v>
      </c>
      <c r="L934" s="109">
        <v>6.2E-2</v>
      </c>
      <c r="M934" s="109"/>
      <c r="N934" s="109"/>
      <c r="O934" s="210">
        <f t="shared" si="28"/>
        <v>40238</v>
      </c>
      <c r="Q934" s="206">
        <f t="shared" si="29"/>
        <v>-3.9999999999999758E-4</v>
      </c>
    </row>
    <row r="935" spans="1:17">
      <c r="A935" s="106">
        <v>40256</v>
      </c>
      <c r="B935" t="s">
        <v>153</v>
      </c>
      <c r="C935" s="109">
        <v>5.57E-2</v>
      </c>
      <c r="D935" s="109">
        <v>5.7700000000000001E-2</v>
      </c>
      <c r="E935" s="109">
        <v>6.1600000000000002E-2</v>
      </c>
      <c r="F935" s="109">
        <v>5.8299999999999998E-2</v>
      </c>
      <c r="G935" s="208">
        <v>0</v>
      </c>
      <c r="H935" s="109"/>
      <c r="I935" s="109">
        <v>5.2000000000000005E-2</v>
      </c>
      <c r="J935" s="109"/>
      <c r="K935" s="109">
        <v>5.7200000000000001E-2</v>
      </c>
      <c r="L935" s="109">
        <v>6.1900000000000004E-2</v>
      </c>
      <c r="M935" s="109"/>
      <c r="N935" s="109"/>
      <c r="O935" s="210">
        <f t="shared" si="28"/>
        <v>40238</v>
      </c>
      <c r="Q935" s="206">
        <f t="shared" si="29"/>
        <v>-5.0000000000000044E-4</v>
      </c>
    </row>
    <row r="936" spans="1:17">
      <c r="A936" s="106">
        <v>40259</v>
      </c>
      <c r="B936" t="s">
        <v>153</v>
      </c>
      <c r="C936" s="109">
        <v>5.5599999999999997E-2</v>
      </c>
      <c r="D936" s="109">
        <v>5.7599999999999998E-2</v>
      </c>
      <c r="E936" s="109">
        <v>6.1199999999999997E-2</v>
      </c>
      <c r="F936" s="109">
        <v>5.8099999999999999E-2</v>
      </c>
      <c r="G936" s="208">
        <v>0</v>
      </c>
      <c r="H936" s="109"/>
      <c r="I936" s="109">
        <v>5.1900000000000002E-2</v>
      </c>
      <c r="J936" s="109"/>
      <c r="K936" s="109">
        <v>5.7099999999999998E-2</v>
      </c>
      <c r="L936" s="109">
        <v>6.1699999999999998E-2</v>
      </c>
      <c r="M936" s="109"/>
      <c r="N936" s="109"/>
      <c r="O936" s="210">
        <f t="shared" si="28"/>
        <v>40238</v>
      </c>
      <c r="Q936" s="206">
        <f t="shared" si="29"/>
        <v>-5.0000000000000044E-4</v>
      </c>
    </row>
    <row r="937" spans="1:17">
      <c r="A937" s="106">
        <v>40260</v>
      </c>
      <c r="B937" t="s">
        <v>153</v>
      </c>
      <c r="C937" s="109">
        <v>5.5899999999999998E-2</v>
      </c>
      <c r="D937" s="109">
        <v>5.7799999999999997E-2</v>
      </c>
      <c r="E937" s="109">
        <v>6.1400000000000003E-2</v>
      </c>
      <c r="F937" s="109">
        <v>5.8400000000000001E-2</v>
      </c>
      <c r="G937" s="208">
        <v>0</v>
      </c>
      <c r="H937" s="109"/>
      <c r="I937" s="109">
        <v>5.2199999999999996E-2</v>
      </c>
      <c r="J937" s="109"/>
      <c r="K937" s="109">
        <v>5.74E-2</v>
      </c>
      <c r="L937" s="109">
        <v>6.2E-2</v>
      </c>
      <c r="M937" s="109"/>
      <c r="N937" s="109"/>
      <c r="O937" s="210">
        <f t="shared" si="28"/>
        <v>40238</v>
      </c>
      <c r="Q937" s="206">
        <f t="shared" si="29"/>
        <v>-3.9999999999999758E-4</v>
      </c>
    </row>
    <row r="938" spans="1:17">
      <c r="A938" s="106">
        <v>40261</v>
      </c>
      <c r="B938" t="s">
        <v>153</v>
      </c>
      <c r="C938" s="109">
        <v>5.7099999999999998E-2</v>
      </c>
      <c r="D938" s="109">
        <v>5.8999999999999997E-2</v>
      </c>
      <c r="E938" s="109">
        <v>6.2600000000000003E-2</v>
      </c>
      <c r="F938" s="109">
        <v>5.96E-2</v>
      </c>
      <c r="G938" s="208">
        <v>0</v>
      </c>
      <c r="H938" s="109"/>
      <c r="I938" s="109">
        <v>5.3399999999999996E-2</v>
      </c>
      <c r="J938" s="109"/>
      <c r="K938" s="109">
        <v>5.8600000000000006E-2</v>
      </c>
      <c r="L938" s="109">
        <v>6.3200000000000006E-2</v>
      </c>
      <c r="M938" s="109"/>
      <c r="N938" s="109"/>
      <c r="O938" s="210">
        <f t="shared" si="28"/>
        <v>40238</v>
      </c>
      <c r="Q938" s="206">
        <f t="shared" si="29"/>
        <v>-3.9999999999999064E-4</v>
      </c>
    </row>
    <row r="939" spans="1:17">
      <c r="A939" s="106">
        <v>40262</v>
      </c>
      <c r="B939" t="s">
        <v>153</v>
      </c>
      <c r="C939" s="109">
        <v>5.7700000000000001E-2</v>
      </c>
      <c r="D939" s="109">
        <v>5.96E-2</v>
      </c>
      <c r="E939" s="109">
        <v>6.3200000000000006E-2</v>
      </c>
      <c r="F939" s="109">
        <v>6.0199999999999997E-2</v>
      </c>
      <c r="G939" s="208">
        <v>0</v>
      </c>
      <c r="H939" s="109"/>
      <c r="I939" s="109">
        <v>5.4000000000000006E-2</v>
      </c>
      <c r="J939" s="109"/>
      <c r="K939" s="109">
        <v>5.91E-2</v>
      </c>
      <c r="L939" s="109">
        <v>6.3799999999999996E-2</v>
      </c>
      <c r="M939" s="109"/>
      <c r="N939" s="109"/>
      <c r="O939" s="210">
        <f t="shared" si="28"/>
        <v>40238</v>
      </c>
      <c r="Q939" s="206">
        <f t="shared" si="29"/>
        <v>-5.0000000000000044E-4</v>
      </c>
    </row>
    <row r="940" spans="1:17">
      <c r="A940" s="106">
        <v>40263</v>
      </c>
      <c r="B940" t="s">
        <v>153</v>
      </c>
      <c r="C940" s="109">
        <v>5.74E-2</v>
      </c>
      <c r="D940" s="109">
        <v>5.9299999999999999E-2</v>
      </c>
      <c r="E940" s="109">
        <v>6.3E-2</v>
      </c>
      <c r="F940" s="109">
        <v>5.9900000000000002E-2</v>
      </c>
      <c r="G940" s="208">
        <v>0</v>
      </c>
      <c r="H940" s="109"/>
      <c r="I940" s="109">
        <v>5.3499999999999999E-2</v>
      </c>
      <c r="J940" s="109"/>
      <c r="K940" s="109">
        <v>5.8799999999999998E-2</v>
      </c>
      <c r="L940" s="109">
        <v>6.3500000000000001E-2</v>
      </c>
      <c r="M940" s="109"/>
      <c r="N940" s="109"/>
      <c r="O940" s="210">
        <f t="shared" si="28"/>
        <v>40238</v>
      </c>
      <c r="Q940" s="206">
        <f t="shared" si="29"/>
        <v>-5.0000000000000044E-4</v>
      </c>
    </row>
    <row r="941" spans="1:17">
      <c r="A941" s="106">
        <v>40266</v>
      </c>
      <c r="B941" t="s">
        <v>153</v>
      </c>
      <c r="C941" s="109">
        <v>5.74E-2</v>
      </c>
      <c r="D941" s="109">
        <v>5.9400000000000001E-2</v>
      </c>
      <c r="E941" s="109">
        <v>6.3100000000000003E-2</v>
      </c>
      <c r="F941" s="109">
        <v>0.06</v>
      </c>
      <c r="G941" s="208">
        <v>0</v>
      </c>
      <c r="H941" s="109"/>
      <c r="I941" s="109">
        <v>5.3699999999999998E-2</v>
      </c>
      <c r="J941" s="109"/>
      <c r="K941" s="109">
        <v>5.8899999999999994E-2</v>
      </c>
      <c r="L941" s="109">
        <v>6.3700000000000007E-2</v>
      </c>
      <c r="M941" s="109"/>
      <c r="N941" s="109"/>
      <c r="O941" s="210">
        <f t="shared" si="28"/>
        <v>40238</v>
      </c>
      <c r="Q941" s="206">
        <f t="shared" si="29"/>
        <v>-5.0000000000000738E-4</v>
      </c>
    </row>
    <row r="942" spans="1:17">
      <c r="A942" s="106">
        <v>40267</v>
      </c>
      <c r="B942" t="s">
        <v>153</v>
      </c>
      <c r="C942" s="109">
        <v>5.7200000000000001E-2</v>
      </c>
      <c r="D942" s="109">
        <v>5.9400000000000001E-2</v>
      </c>
      <c r="E942" s="109">
        <v>6.3E-2</v>
      </c>
      <c r="F942" s="109">
        <v>5.9900000000000002E-2</v>
      </c>
      <c r="G942" s="208">
        <v>0</v>
      </c>
      <c r="H942" s="109"/>
      <c r="I942" s="109">
        <v>5.3699999999999998E-2</v>
      </c>
      <c r="J942" s="109"/>
      <c r="K942" s="109">
        <v>5.8899999999999994E-2</v>
      </c>
      <c r="L942" s="109">
        <v>6.3600000000000004E-2</v>
      </c>
      <c r="M942" s="109"/>
      <c r="N942" s="109"/>
      <c r="O942" s="210">
        <f t="shared" si="28"/>
        <v>40238</v>
      </c>
      <c r="Q942" s="206">
        <f t="shared" si="29"/>
        <v>-5.0000000000000738E-4</v>
      </c>
    </row>
    <row r="943" spans="1:17">
      <c r="A943" s="106">
        <v>40268</v>
      </c>
      <c r="B943" t="s">
        <v>153</v>
      </c>
      <c r="C943" s="109">
        <v>5.6800000000000003E-2</v>
      </c>
      <c r="D943" s="109">
        <v>5.8900000000000001E-2</v>
      </c>
      <c r="E943" s="109">
        <v>6.25E-2</v>
      </c>
      <c r="F943" s="109">
        <v>5.9400000000000001E-2</v>
      </c>
      <c r="G943" s="208">
        <v>0</v>
      </c>
      <c r="H943" s="109"/>
      <c r="I943" s="109">
        <v>5.3200000000000004E-2</v>
      </c>
      <c r="J943" s="109"/>
      <c r="K943" s="109">
        <v>5.8499999999999996E-2</v>
      </c>
      <c r="L943" s="109">
        <v>6.3099999999999989E-2</v>
      </c>
      <c r="M943" s="109"/>
      <c r="N943" s="109"/>
      <c r="O943" s="210">
        <f t="shared" si="28"/>
        <v>40238</v>
      </c>
      <c r="Q943" s="206">
        <f t="shared" si="29"/>
        <v>-4.0000000000000452E-4</v>
      </c>
    </row>
    <row r="944" spans="1:17">
      <c r="A944" s="106">
        <v>40269</v>
      </c>
      <c r="B944" t="s">
        <v>153</v>
      </c>
      <c r="C944" s="109">
        <v>5.6899999999999999E-2</v>
      </c>
      <c r="D944" s="109">
        <v>5.91E-2</v>
      </c>
      <c r="E944" s="109">
        <v>6.2600000000000003E-2</v>
      </c>
      <c r="F944" s="109">
        <v>5.9499999999999997E-2</v>
      </c>
      <c r="G944" s="208">
        <v>0</v>
      </c>
      <c r="H944" s="109"/>
      <c r="I944" s="109">
        <v>5.33E-2</v>
      </c>
      <c r="J944" s="109"/>
      <c r="K944" s="109">
        <v>5.8600000000000006E-2</v>
      </c>
      <c r="L944" s="109">
        <v>6.3299999999999995E-2</v>
      </c>
      <c r="M944" s="109"/>
      <c r="N944" s="109"/>
      <c r="O944" s="210">
        <f t="shared" si="28"/>
        <v>40269</v>
      </c>
      <c r="Q944" s="206">
        <f t="shared" si="29"/>
        <v>-4.9999999999999351E-4</v>
      </c>
    </row>
    <row r="945" spans="1:17">
      <c r="A945" s="106">
        <v>40270</v>
      </c>
      <c r="B945" t="s">
        <v>153</v>
      </c>
      <c r="C945" s="109">
        <v>5.7599999999999998E-2</v>
      </c>
      <c r="D945" s="109">
        <v>5.9799999999999999E-2</v>
      </c>
      <c r="E945" s="109">
        <v>6.3299999999999995E-2</v>
      </c>
      <c r="F945" s="109">
        <v>6.0199999999999997E-2</v>
      </c>
      <c r="G945" s="208">
        <v>0</v>
      </c>
      <c r="H945" s="109"/>
      <c r="I945" s="109">
        <v>5.4000000000000006E-2</v>
      </c>
      <c r="J945" s="109"/>
      <c r="K945" s="109">
        <v>5.9299999999999999E-2</v>
      </c>
      <c r="L945" s="109">
        <v>6.4000000000000001E-2</v>
      </c>
      <c r="M945" s="109"/>
      <c r="N945" s="109"/>
      <c r="O945" s="210">
        <f t="shared" si="28"/>
        <v>40269</v>
      </c>
      <c r="Q945" s="206">
        <f t="shared" si="29"/>
        <v>-5.0000000000000044E-4</v>
      </c>
    </row>
    <row r="946" spans="1:17">
      <c r="A946" s="106">
        <v>40273</v>
      </c>
      <c r="B946" t="s">
        <v>153</v>
      </c>
      <c r="C946" s="109">
        <v>5.8000000000000003E-2</v>
      </c>
      <c r="D946" s="109">
        <v>6.0199999999999997E-2</v>
      </c>
      <c r="E946" s="109">
        <v>6.3700000000000007E-2</v>
      </c>
      <c r="F946" s="109">
        <v>6.0600000000000001E-2</v>
      </c>
      <c r="G946" s="208">
        <v>0</v>
      </c>
      <c r="H946" s="109"/>
      <c r="I946" s="109">
        <v>5.4400000000000004E-2</v>
      </c>
      <c r="J946" s="109"/>
      <c r="K946" s="109">
        <v>5.9699999999999996E-2</v>
      </c>
      <c r="L946" s="109">
        <v>6.4399999999999999E-2</v>
      </c>
      <c r="M946" s="109"/>
      <c r="N946" s="109"/>
      <c r="O946" s="210">
        <f t="shared" si="28"/>
        <v>40269</v>
      </c>
      <c r="Q946" s="206">
        <f t="shared" si="29"/>
        <v>-5.0000000000000044E-4</v>
      </c>
    </row>
    <row r="947" spans="1:17">
      <c r="A947" s="106">
        <v>40274</v>
      </c>
      <c r="B947" t="s">
        <v>153</v>
      </c>
      <c r="C947" s="109">
        <v>5.7799999999999997E-2</v>
      </c>
      <c r="D947" s="109">
        <v>6.0100000000000001E-2</v>
      </c>
      <c r="E947" s="109">
        <v>6.3700000000000007E-2</v>
      </c>
      <c r="F947" s="109">
        <v>6.0499999999999998E-2</v>
      </c>
      <c r="G947" s="208">
        <v>0</v>
      </c>
      <c r="H947" s="109"/>
      <c r="I947" s="109">
        <v>5.45E-2</v>
      </c>
      <c r="J947" s="109"/>
      <c r="K947" s="109">
        <v>5.9699999999999996E-2</v>
      </c>
      <c r="L947" s="109">
        <v>6.4399999999999999E-2</v>
      </c>
      <c r="M947" s="109"/>
      <c r="N947" s="109"/>
      <c r="O947" s="210">
        <f t="shared" si="28"/>
        <v>40269</v>
      </c>
      <c r="Q947" s="206">
        <f t="shared" si="29"/>
        <v>-4.0000000000000452E-4</v>
      </c>
    </row>
    <row r="948" spans="1:17">
      <c r="A948" s="106">
        <v>40275</v>
      </c>
      <c r="B948" t="s">
        <v>153</v>
      </c>
      <c r="C948" s="109">
        <v>5.6800000000000003E-2</v>
      </c>
      <c r="D948" s="109">
        <v>5.91E-2</v>
      </c>
      <c r="E948" s="109">
        <v>6.2600000000000003E-2</v>
      </c>
      <c r="F948" s="109">
        <v>5.9499999999999997E-2</v>
      </c>
      <c r="G948" s="208">
        <v>0</v>
      </c>
      <c r="H948" s="109"/>
      <c r="I948" s="109">
        <v>5.3399999999999996E-2</v>
      </c>
      <c r="J948" s="109"/>
      <c r="K948" s="109">
        <v>5.8700000000000002E-2</v>
      </c>
      <c r="L948" s="109">
        <v>6.3299999999999995E-2</v>
      </c>
      <c r="M948" s="109"/>
      <c r="N948" s="109"/>
      <c r="O948" s="210">
        <f t="shared" si="28"/>
        <v>40269</v>
      </c>
      <c r="Q948" s="206">
        <f t="shared" si="29"/>
        <v>-3.9999999999999758E-4</v>
      </c>
    </row>
    <row r="949" spans="1:17">
      <c r="A949" s="106">
        <v>40276</v>
      </c>
      <c r="B949" t="s">
        <v>153</v>
      </c>
      <c r="C949" s="109">
        <v>5.7000000000000002E-2</v>
      </c>
      <c r="D949" s="109">
        <v>5.91E-2</v>
      </c>
      <c r="E949" s="109">
        <v>6.2799999999999995E-2</v>
      </c>
      <c r="F949" s="109">
        <v>5.96E-2</v>
      </c>
      <c r="G949" s="208">
        <v>0</v>
      </c>
      <c r="H949" s="109"/>
      <c r="I949" s="109">
        <v>5.3499999999999999E-2</v>
      </c>
      <c r="J949" s="109"/>
      <c r="K949" s="109">
        <v>5.8700000000000002E-2</v>
      </c>
      <c r="L949" s="109">
        <v>6.3399999999999998E-2</v>
      </c>
      <c r="M949" s="109"/>
      <c r="N949" s="109"/>
      <c r="O949" s="210">
        <f t="shared" si="28"/>
        <v>40269</v>
      </c>
      <c r="Q949" s="206">
        <f t="shared" si="29"/>
        <v>-3.9999999999999758E-4</v>
      </c>
    </row>
    <row r="950" spans="1:17">
      <c r="A950" s="106">
        <v>40277</v>
      </c>
      <c r="B950" t="s">
        <v>153</v>
      </c>
      <c r="C950" s="109">
        <v>5.6800000000000003E-2</v>
      </c>
      <c r="D950" s="109">
        <v>5.8999999999999997E-2</v>
      </c>
      <c r="E950" s="109">
        <v>6.2600000000000003E-2</v>
      </c>
      <c r="F950" s="109">
        <v>5.9499999999999997E-2</v>
      </c>
      <c r="G950" s="208">
        <v>0</v>
      </c>
      <c r="H950" s="109"/>
      <c r="I950" s="109">
        <v>5.3399999999999996E-2</v>
      </c>
      <c r="J950" s="109"/>
      <c r="K950" s="109">
        <v>5.8600000000000006E-2</v>
      </c>
      <c r="L950" s="109">
        <v>6.3299999999999995E-2</v>
      </c>
      <c r="M950" s="109"/>
      <c r="N950" s="109"/>
      <c r="O950" s="210">
        <f t="shared" si="28"/>
        <v>40269</v>
      </c>
      <c r="Q950" s="206">
        <f t="shared" si="29"/>
        <v>-3.9999999999999064E-4</v>
      </c>
    </row>
    <row r="951" spans="1:17">
      <c r="A951" s="106">
        <v>40280</v>
      </c>
      <c r="B951" t="s">
        <v>153</v>
      </c>
      <c r="C951" s="109">
        <v>5.6399999999999999E-2</v>
      </c>
      <c r="D951" s="109">
        <v>5.8400000000000001E-2</v>
      </c>
      <c r="E951" s="109">
        <v>6.2100000000000002E-2</v>
      </c>
      <c r="F951" s="109">
        <v>5.8999999999999997E-2</v>
      </c>
      <c r="G951" s="208">
        <v>0</v>
      </c>
      <c r="H951" s="109"/>
      <c r="I951" s="109">
        <v>5.2900000000000003E-2</v>
      </c>
      <c r="J951" s="109"/>
      <c r="K951" s="109">
        <v>5.7999999999999996E-2</v>
      </c>
      <c r="L951" s="109">
        <v>6.2699999999999992E-2</v>
      </c>
      <c r="M951" s="109"/>
      <c r="N951" s="109"/>
      <c r="O951" s="210">
        <f t="shared" si="28"/>
        <v>40269</v>
      </c>
      <c r="Q951" s="206">
        <f t="shared" si="29"/>
        <v>-4.0000000000000452E-4</v>
      </c>
    </row>
    <row r="952" spans="1:17">
      <c r="A952" s="106">
        <v>40281</v>
      </c>
      <c r="B952" t="s">
        <v>153</v>
      </c>
      <c r="C952" s="109">
        <v>5.6099999999999997E-2</v>
      </c>
      <c r="D952" s="109">
        <v>5.8099999999999999E-2</v>
      </c>
      <c r="E952" s="109">
        <v>6.1699999999999998E-2</v>
      </c>
      <c r="F952" s="109">
        <v>5.8599999999999999E-2</v>
      </c>
      <c r="G952" s="208">
        <v>0</v>
      </c>
      <c r="H952" s="109"/>
      <c r="I952" s="109">
        <v>5.2600000000000001E-2</v>
      </c>
      <c r="J952" s="109"/>
      <c r="K952" s="109">
        <v>5.7699999999999994E-2</v>
      </c>
      <c r="L952" s="109">
        <v>6.2400000000000004E-2</v>
      </c>
      <c r="M952" s="109"/>
      <c r="N952" s="109"/>
      <c r="O952" s="210">
        <f t="shared" si="28"/>
        <v>40269</v>
      </c>
      <c r="Q952" s="206">
        <f t="shared" si="29"/>
        <v>-4.0000000000000452E-4</v>
      </c>
    </row>
    <row r="953" spans="1:17">
      <c r="A953" s="106">
        <v>40282</v>
      </c>
      <c r="B953" t="s">
        <v>153</v>
      </c>
      <c r="C953" s="109">
        <v>5.6399999999999999E-2</v>
      </c>
      <c r="D953" s="109">
        <v>5.8599999999999999E-2</v>
      </c>
      <c r="E953" s="109">
        <v>6.2199999999999998E-2</v>
      </c>
      <c r="F953" s="109">
        <v>5.91E-2</v>
      </c>
      <c r="G953" s="208">
        <v>0</v>
      </c>
      <c r="H953" s="109"/>
      <c r="I953" s="109">
        <v>5.3099999999999994E-2</v>
      </c>
      <c r="J953" s="109"/>
      <c r="K953" s="109">
        <v>5.8200000000000002E-2</v>
      </c>
      <c r="L953" s="109">
        <v>6.2800000000000009E-2</v>
      </c>
      <c r="M953" s="109"/>
      <c r="N953" s="109"/>
      <c r="O953" s="210">
        <f t="shared" si="28"/>
        <v>40269</v>
      </c>
      <c r="Q953" s="206">
        <f t="shared" si="29"/>
        <v>-3.9999999999999758E-4</v>
      </c>
    </row>
    <row r="954" spans="1:17">
      <c r="A954" s="106">
        <v>40283</v>
      </c>
      <c r="B954" t="s">
        <v>153</v>
      </c>
      <c r="C954" s="109">
        <v>5.6500000000000002E-2</v>
      </c>
      <c r="D954" s="109">
        <v>5.8400000000000001E-2</v>
      </c>
      <c r="E954" s="109">
        <v>6.2199999999999998E-2</v>
      </c>
      <c r="F954" s="109">
        <v>5.8999999999999997E-2</v>
      </c>
      <c r="G954" s="208">
        <v>0</v>
      </c>
      <c r="H954" s="109"/>
      <c r="I954" s="109">
        <v>5.3099999999999994E-2</v>
      </c>
      <c r="J954" s="109"/>
      <c r="K954" s="109">
        <v>5.8100000000000006E-2</v>
      </c>
      <c r="L954" s="109">
        <v>6.2800000000000009E-2</v>
      </c>
      <c r="M954" s="109"/>
      <c r="N954" s="109"/>
      <c r="O954" s="210">
        <f t="shared" si="28"/>
        <v>40269</v>
      </c>
      <c r="Q954" s="206">
        <f t="shared" si="29"/>
        <v>-2.9999999999999472E-4</v>
      </c>
    </row>
    <row r="955" spans="1:17">
      <c r="A955" s="106">
        <v>40284</v>
      </c>
      <c r="B955" t="s">
        <v>153</v>
      </c>
      <c r="C955" s="109">
        <v>5.6000000000000001E-2</v>
      </c>
      <c r="D955" s="109">
        <v>5.7799999999999997E-2</v>
      </c>
      <c r="E955" s="109">
        <v>6.1699999999999998E-2</v>
      </c>
      <c r="F955" s="109">
        <v>5.8500000000000003E-2</v>
      </c>
      <c r="G955" s="208">
        <v>0</v>
      </c>
      <c r="H955" s="109"/>
      <c r="I955" s="109">
        <v>5.2499999999999998E-2</v>
      </c>
      <c r="J955" s="109"/>
      <c r="K955" s="109">
        <v>5.7500000000000002E-2</v>
      </c>
      <c r="L955" s="109">
        <v>6.2199999999999998E-2</v>
      </c>
      <c r="M955" s="109"/>
      <c r="N955" s="109"/>
      <c r="O955" s="210">
        <f t="shared" si="28"/>
        <v>40269</v>
      </c>
      <c r="Q955" s="206">
        <f t="shared" si="29"/>
        <v>-2.9999999999999472E-4</v>
      </c>
    </row>
    <row r="956" spans="1:17">
      <c r="A956" s="106">
        <v>40287</v>
      </c>
      <c r="B956" t="s">
        <v>153</v>
      </c>
      <c r="C956" s="109">
        <v>5.62E-2</v>
      </c>
      <c r="D956" s="109">
        <v>5.8000000000000003E-2</v>
      </c>
      <c r="E956" s="109">
        <v>6.1899999999999997E-2</v>
      </c>
      <c r="F956" s="109">
        <v>5.8700000000000002E-2</v>
      </c>
      <c r="G956" s="208">
        <v>0</v>
      </c>
      <c r="H956" s="109"/>
      <c r="I956" s="109">
        <v>5.28E-2</v>
      </c>
      <c r="J956" s="109"/>
      <c r="K956" s="109">
        <v>5.7800000000000004E-2</v>
      </c>
      <c r="L956" s="109">
        <v>6.25E-2</v>
      </c>
      <c r="M956" s="109"/>
      <c r="N956" s="109"/>
      <c r="O956" s="210">
        <f t="shared" si="28"/>
        <v>40269</v>
      </c>
      <c r="Q956" s="206">
        <f t="shared" si="29"/>
        <v>-1.9999999999999879E-4</v>
      </c>
    </row>
    <row r="957" spans="1:17">
      <c r="A957" s="106">
        <v>40289</v>
      </c>
      <c r="B957" t="s">
        <v>153</v>
      </c>
      <c r="C957" s="109">
        <v>5.5300000000000002E-2</v>
      </c>
      <c r="D957" s="109">
        <v>5.7000000000000002E-2</v>
      </c>
      <c r="E957" s="109">
        <v>6.0900000000000003E-2</v>
      </c>
      <c r="F957" s="109">
        <v>5.7700000000000001E-2</v>
      </c>
      <c r="G957" s="208">
        <v>0</v>
      </c>
      <c r="H957" s="109"/>
      <c r="I957" s="109">
        <v>5.2000000000000005E-2</v>
      </c>
      <c r="J957" s="109"/>
      <c r="K957" s="109">
        <v>5.67E-2</v>
      </c>
      <c r="L957" s="109">
        <v>6.1500000000000006E-2</v>
      </c>
      <c r="M957" s="109"/>
      <c r="N957" s="109"/>
      <c r="O957" s="210">
        <f t="shared" si="28"/>
        <v>40269</v>
      </c>
      <c r="Q957" s="206">
        <f t="shared" si="29"/>
        <v>-3.0000000000000165E-4</v>
      </c>
    </row>
    <row r="958" spans="1:17">
      <c r="A958" s="106">
        <v>40290</v>
      </c>
      <c r="B958" t="s">
        <v>153</v>
      </c>
      <c r="C958" s="109">
        <v>5.5599999999999997E-2</v>
      </c>
      <c r="D958" s="109">
        <v>5.7200000000000001E-2</v>
      </c>
      <c r="E958" s="109">
        <v>6.1100000000000002E-2</v>
      </c>
      <c r="F958" s="109">
        <v>5.8000000000000003E-2</v>
      </c>
      <c r="G958" s="208">
        <v>0</v>
      </c>
      <c r="H958" s="109"/>
      <c r="I958" s="109">
        <v>5.2300000000000006E-2</v>
      </c>
      <c r="J958" s="109"/>
      <c r="K958" s="109">
        <v>5.7000000000000002E-2</v>
      </c>
      <c r="L958" s="109">
        <v>6.1799999999999994E-2</v>
      </c>
      <c r="M958" s="109"/>
      <c r="N958" s="109"/>
      <c r="O958" s="210">
        <f t="shared" si="28"/>
        <v>40269</v>
      </c>
      <c r="Q958" s="206">
        <f t="shared" si="29"/>
        <v>-1.9999999999999879E-4</v>
      </c>
    </row>
    <row r="959" spans="1:17">
      <c r="A959" s="106">
        <v>40291</v>
      </c>
      <c r="B959" t="s">
        <v>153</v>
      </c>
      <c r="C959" s="109">
        <v>5.5899999999999998E-2</v>
      </c>
      <c r="D959" s="109">
        <v>5.7500000000000002E-2</v>
      </c>
      <c r="E959" s="109">
        <v>6.1400000000000003E-2</v>
      </c>
      <c r="F959" s="109">
        <v>5.8299999999999998E-2</v>
      </c>
      <c r="G959" s="208">
        <v>0</v>
      </c>
      <c r="H959" s="109"/>
      <c r="I959" s="109">
        <v>5.2600000000000001E-2</v>
      </c>
      <c r="J959" s="109"/>
      <c r="K959" s="109">
        <v>5.7200000000000001E-2</v>
      </c>
      <c r="L959" s="109">
        <v>6.2100000000000002E-2</v>
      </c>
      <c r="M959" s="109"/>
      <c r="N959" s="109"/>
      <c r="O959" s="210">
        <f t="shared" si="28"/>
        <v>40269</v>
      </c>
      <c r="Q959" s="206">
        <f t="shared" si="29"/>
        <v>-3.0000000000000165E-4</v>
      </c>
    </row>
    <row r="960" spans="1:17">
      <c r="A960" s="106">
        <v>40294</v>
      </c>
      <c r="B960" t="s">
        <v>153</v>
      </c>
      <c r="C960" s="109">
        <v>5.6000000000000001E-2</v>
      </c>
      <c r="D960" s="109">
        <v>5.7599999999999998E-2</v>
      </c>
      <c r="E960" s="109">
        <v>6.1400000000000003E-2</v>
      </c>
      <c r="F960" s="109">
        <v>5.8299999999999998E-2</v>
      </c>
      <c r="G960" s="208">
        <v>0</v>
      </c>
      <c r="H960" s="109"/>
      <c r="I960" s="109">
        <v>5.2699999999999997E-2</v>
      </c>
      <c r="J960" s="109"/>
      <c r="K960" s="109">
        <v>5.7300000000000004E-2</v>
      </c>
      <c r="L960" s="109">
        <v>6.2100000000000002E-2</v>
      </c>
      <c r="M960" s="109"/>
      <c r="N960" s="109"/>
      <c r="O960" s="210">
        <f t="shared" si="28"/>
        <v>40269</v>
      </c>
      <c r="Q960" s="206">
        <f t="shared" si="29"/>
        <v>-2.9999999999999472E-4</v>
      </c>
    </row>
    <row r="961" spans="1:17">
      <c r="A961" s="106">
        <v>40296</v>
      </c>
      <c r="B961" t="s">
        <v>153</v>
      </c>
      <c r="C961" s="109">
        <v>5.5500000000000001E-2</v>
      </c>
      <c r="D961" s="109">
        <v>5.7200000000000001E-2</v>
      </c>
      <c r="E961" s="109">
        <v>6.0999999999999999E-2</v>
      </c>
      <c r="F961" s="109">
        <v>5.79E-2</v>
      </c>
      <c r="G961" s="208">
        <v>0</v>
      </c>
      <c r="H961" s="109"/>
      <c r="I961" s="109">
        <v>5.2400000000000002E-2</v>
      </c>
      <c r="J961" s="109"/>
      <c r="K961" s="109">
        <v>5.7000000000000002E-2</v>
      </c>
      <c r="L961" s="109">
        <v>6.1799999999999994E-2</v>
      </c>
      <c r="M961" s="109"/>
      <c r="N961" s="109"/>
      <c r="O961" s="210">
        <f t="shared" si="28"/>
        <v>40269</v>
      </c>
      <c r="Q961" s="206">
        <f t="shared" si="29"/>
        <v>-1.9999999999999879E-4</v>
      </c>
    </row>
    <row r="962" spans="1:17">
      <c r="A962" s="106">
        <v>40297</v>
      </c>
      <c r="B962" t="s">
        <v>153</v>
      </c>
      <c r="C962" s="109">
        <v>5.5100000000000003E-2</v>
      </c>
      <c r="D962" s="109">
        <v>5.67E-2</v>
      </c>
      <c r="E962" s="109">
        <v>6.0499999999999998E-2</v>
      </c>
      <c r="F962" s="109">
        <v>5.74E-2</v>
      </c>
      <c r="G962" s="208">
        <v>0</v>
      </c>
      <c r="H962" s="109"/>
      <c r="I962" s="109">
        <v>5.1900000000000002E-2</v>
      </c>
      <c r="J962" s="109"/>
      <c r="K962" s="109">
        <v>5.6500000000000002E-2</v>
      </c>
      <c r="L962" s="109">
        <v>6.13E-2</v>
      </c>
      <c r="M962" s="109"/>
      <c r="N962" s="109"/>
      <c r="O962" s="210">
        <f t="shared" si="28"/>
        <v>40269</v>
      </c>
      <c r="Q962" s="206">
        <f t="shared" si="29"/>
        <v>-1.9999999999999879E-4</v>
      </c>
    </row>
    <row r="963" spans="1:17">
      <c r="A963" s="106">
        <v>40298</v>
      </c>
      <c r="B963" t="s">
        <v>153</v>
      </c>
      <c r="C963" s="109">
        <v>5.4399999999999997E-2</v>
      </c>
      <c r="D963" s="109">
        <v>5.6000000000000001E-2</v>
      </c>
      <c r="E963" s="109">
        <v>5.9799999999999999E-2</v>
      </c>
      <c r="F963" s="109">
        <v>5.67E-2</v>
      </c>
      <c r="G963" s="208">
        <v>0</v>
      </c>
      <c r="H963" s="109"/>
      <c r="I963" s="109">
        <v>5.1299999999999998E-2</v>
      </c>
      <c r="J963" s="109"/>
      <c r="K963" s="109">
        <v>5.5800000000000002E-2</v>
      </c>
      <c r="L963" s="109">
        <v>6.0700000000000004E-2</v>
      </c>
      <c r="M963" s="109"/>
      <c r="N963" s="109"/>
      <c r="O963" s="210">
        <f t="shared" si="28"/>
        <v>40269</v>
      </c>
      <c r="Q963" s="206">
        <f t="shared" si="29"/>
        <v>-1.9999999999999879E-4</v>
      </c>
    </row>
    <row r="964" spans="1:17">
      <c r="A964" s="106">
        <v>40301</v>
      </c>
      <c r="B964" t="s">
        <v>153</v>
      </c>
      <c r="C964" s="109">
        <v>5.4600000000000003E-2</v>
      </c>
      <c r="D964" s="109">
        <v>5.62E-2</v>
      </c>
      <c r="E964" s="109">
        <v>6.0100000000000001E-2</v>
      </c>
      <c r="F964" s="109">
        <v>5.7000000000000002E-2</v>
      </c>
      <c r="G964" s="208">
        <v>0</v>
      </c>
      <c r="H964" s="109"/>
      <c r="I964" s="109">
        <v>5.1500000000000004E-2</v>
      </c>
      <c r="J964" s="109"/>
      <c r="K964" s="109">
        <v>5.6100000000000004E-2</v>
      </c>
      <c r="L964" s="109">
        <v>6.0899999999999996E-2</v>
      </c>
      <c r="M964" s="109"/>
      <c r="N964" s="109"/>
      <c r="O964" s="210">
        <f t="shared" si="28"/>
        <v>40299</v>
      </c>
      <c r="Q964" s="206">
        <f t="shared" si="29"/>
        <v>-9.9999999999995925E-5</v>
      </c>
    </row>
    <row r="965" spans="1:17">
      <c r="A965" s="106">
        <v>40302</v>
      </c>
      <c r="B965" t="s">
        <v>153</v>
      </c>
      <c r="C965" s="109">
        <v>5.3699999999999998E-2</v>
      </c>
      <c r="D965" s="109">
        <v>5.5199999999999999E-2</v>
      </c>
      <c r="E965" s="109">
        <v>5.9200000000000003E-2</v>
      </c>
      <c r="F965" s="109">
        <v>5.6000000000000001E-2</v>
      </c>
      <c r="G965" s="208">
        <v>0</v>
      </c>
      <c r="H965" s="109"/>
      <c r="I965" s="109">
        <v>5.0599999999999999E-2</v>
      </c>
      <c r="J965" s="109"/>
      <c r="K965" s="109">
        <v>5.5099999999999996E-2</v>
      </c>
      <c r="L965" s="109">
        <v>6.0100000000000001E-2</v>
      </c>
      <c r="M965" s="109"/>
      <c r="N965" s="109"/>
      <c r="O965" s="210">
        <f t="shared" ref="O965:O1028" si="30">DATE(YEAR(A965),MONTH(A965),1)</f>
        <v>40299</v>
      </c>
      <c r="Q965" s="206">
        <f t="shared" ref="Q965:Q1028" si="31">K965-D965</f>
        <v>-1.0000000000000286E-4</v>
      </c>
    </row>
    <row r="966" spans="1:17">
      <c r="A966" s="106">
        <v>40303</v>
      </c>
      <c r="B966" t="s">
        <v>153</v>
      </c>
      <c r="C966" s="109">
        <v>5.33E-2</v>
      </c>
      <c r="D966" s="109">
        <v>5.4899999999999997E-2</v>
      </c>
      <c r="E966" s="109">
        <v>5.8900000000000001E-2</v>
      </c>
      <c r="F966" s="109">
        <v>5.57E-2</v>
      </c>
      <c r="G966" s="208">
        <v>0</v>
      </c>
      <c r="H966" s="109"/>
      <c r="I966" s="109">
        <v>5.0300000000000004E-2</v>
      </c>
      <c r="J966" s="109"/>
      <c r="K966" s="109">
        <v>5.4800000000000001E-2</v>
      </c>
      <c r="L966" s="109">
        <v>5.9800000000000006E-2</v>
      </c>
      <c r="M966" s="109"/>
      <c r="N966" s="109"/>
      <c r="O966" s="210">
        <f t="shared" si="30"/>
        <v>40299</v>
      </c>
      <c r="Q966" s="206">
        <f t="shared" si="31"/>
        <v>-9.9999999999995925E-5</v>
      </c>
    </row>
    <row r="967" spans="1:17">
      <c r="A967" s="106">
        <v>40304</v>
      </c>
      <c r="B967" t="s">
        <v>153</v>
      </c>
      <c r="C967" s="109">
        <v>5.1499999999999997E-2</v>
      </c>
      <c r="D967" s="109">
        <v>5.3199999999999997E-2</v>
      </c>
      <c r="E967" s="109">
        <v>5.7099999999999998E-2</v>
      </c>
      <c r="F967" s="109">
        <v>5.3900000000000003E-2</v>
      </c>
      <c r="G967" s="208">
        <v>0</v>
      </c>
      <c r="H967" s="109"/>
      <c r="I967" s="109">
        <v>4.8000000000000001E-2</v>
      </c>
      <c r="J967" s="109"/>
      <c r="K967" s="109">
        <v>5.3099999999999994E-2</v>
      </c>
      <c r="L967" s="109">
        <v>5.8200000000000002E-2</v>
      </c>
      <c r="M967" s="109"/>
      <c r="N967" s="109"/>
      <c r="O967" s="210">
        <f t="shared" si="30"/>
        <v>40299</v>
      </c>
      <c r="Q967" s="206">
        <f t="shared" si="31"/>
        <v>-1.0000000000000286E-4</v>
      </c>
    </row>
    <row r="968" spans="1:17">
      <c r="A968" s="106">
        <v>40305</v>
      </c>
      <c r="B968" t="s">
        <v>153</v>
      </c>
      <c r="C968" s="109">
        <v>5.3199999999999997E-2</v>
      </c>
      <c r="D968" s="109">
        <v>5.4899999999999997E-2</v>
      </c>
      <c r="E968" s="109">
        <v>5.8799999999999998E-2</v>
      </c>
      <c r="F968" s="109">
        <v>5.5599999999999997E-2</v>
      </c>
      <c r="G968" s="208">
        <v>0</v>
      </c>
      <c r="H968" s="109"/>
      <c r="I968" s="109">
        <v>4.9500000000000002E-2</v>
      </c>
      <c r="J968" s="109"/>
      <c r="K968" s="109">
        <v>5.4800000000000001E-2</v>
      </c>
      <c r="L968" s="109">
        <v>0.06</v>
      </c>
      <c r="M968" s="109"/>
      <c r="N968" s="109"/>
      <c r="O968" s="210">
        <f t="shared" si="30"/>
        <v>40299</v>
      </c>
      <c r="Q968" s="206">
        <f t="shared" si="31"/>
        <v>-9.9999999999995925E-5</v>
      </c>
    </row>
    <row r="969" spans="1:17">
      <c r="A969" s="106">
        <v>40308</v>
      </c>
      <c r="B969" t="s">
        <v>153</v>
      </c>
      <c r="C969" s="109">
        <v>5.3900000000000003E-2</v>
      </c>
      <c r="D969" s="109">
        <v>5.6099999999999997E-2</v>
      </c>
      <c r="E969" s="109">
        <v>6.0100000000000001E-2</v>
      </c>
      <c r="F969" s="109">
        <v>5.67E-2</v>
      </c>
      <c r="G969" s="208">
        <v>0</v>
      </c>
      <c r="H969" s="109"/>
      <c r="I969" s="109">
        <v>5.0700000000000002E-2</v>
      </c>
      <c r="J969" s="109"/>
      <c r="K969" s="109">
        <v>5.5899999999999998E-2</v>
      </c>
      <c r="L969" s="109">
        <v>6.0999999999999999E-2</v>
      </c>
      <c r="M969" s="109"/>
      <c r="N969" s="109"/>
      <c r="O969" s="210">
        <f t="shared" si="30"/>
        <v>40299</v>
      </c>
      <c r="Q969" s="206">
        <f t="shared" si="31"/>
        <v>-1.9999999999999879E-4</v>
      </c>
    </row>
    <row r="970" spans="1:17">
      <c r="A970" s="106">
        <v>40309</v>
      </c>
      <c r="B970" t="s">
        <v>153</v>
      </c>
      <c r="C970" s="109">
        <v>5.4100000000000002E-2</v>
      </c>
      <c r="D970" s="109">
        <v>5.62E-2</v>
      </c>
      <c r="E970" s="109">
        <v>6.0499999999999998E-2</v>
      </c>
      <c r="F970" s="109">
        <v>5.6899999999999999E-2</v>
      </c>
      <c r="G970" s="208">
        <v>0</v>
      </c>
      <c r="H970" s="109"/>
      <c r="I970" s="109">
        <v>5.0900000000000001E-2</v>
      </c>
      <c r="J970" s="109"/>
      <c r="K970" s="109">
        <v>5.5999999999999994E-2</v>
      </c>
      <c r="L970" s="109">
        <v>6.1399999999999996E-2</v>
      </c>
      <c r="M970" s="109"/>
      <c r="N970" s="109"/>
      <c r="O970" s="210">
        <f t="shared" si="30"/>
        <v>40299</v>
      </c>
      <c r="Q970" s="206">
        <f t="shared" si="31"/>
        <v>-2.0000000000000573E-4</v>
      </c>
    </row>
    <row r="971" spans="1:17">
      <c r="A971" s="106">
        <v>40310</v>
      </c>
      <c r="B971" t="s">
        <v>153</v>
      </c>
      <c r="C971" s="109">
        <v>5.4600000000000003E-2</v>
      </c>
      <c r="D971" s="109">
        <v>5.67E-2</v>
      </c>
      <c r="E971" s="109">
        <v>6.0999999999999999E-2</v>
      </c>
      <c r="F971" s="109">
        <v>5.74E-2</v>
      </c>
      <c r="G971" s="208">
        <v>0</v>
      </c>
      <c r="H971" s="109"/>
      <c r="I971" s="109">
        <v>5.1299999999999998E-2</v>
      </c>
      <c r="J971" s="109"/>
      <c r="K971" s="109">
        <v>5.6399999999999999E-2</v>
      </c>
      <c r="L971" s="109">
        <v>6.1699999999999998E-2</v>
      </c>
      <c r="M971" s="109"/>
      <c r="N971" s="109"/>
      <c r="O971" s="210">
        <f t="shared" si="30"/>
        <v>40299</v>
      </c>
      <c r="Q971" s="206">
        <f t="shared" si="31"/>
        <v>-3.0000000000000165E-4</v>
      </c>
    </row>
    <row r="972" spans="1:17">
      <c r="A972" s="106">
        <v>40311</v>
      </c>
      <c r="B972" t="s">
        <v>153</v>
      </c>
      <c r="C972" s="109">
        <v>5.4399999999999997E-2</v>
      </c>
      <c r="D972" s="109">
        <v>5.6500000000000002E-2</v>
      </c>
      <c r="E972" s="109">
        <v>6.08E-2</v>
      </c>
      <c r="F972" s="109">
        <v>5.7200000000000001E-2</v>
      </c>
      <c r="G972" s="208">
        <v>0</v>
      </c>
      <c r="H972" s="109"/>
      <c r="I972" s="109">
        <v>5.1100000000000007E-2</v>
      </c>
      <c r="J972" s="109"/>
      <c r="K972" s="109">
        <v>5.62E-2</v>
      </c>
      <c r="L972" s="109">
        <v>6.1500000000000006E-2</v>
      </c>
      <c r="M972" s="109"/>
      <c r="N972" s="109"/>
      <c r="O972" s="210">
        <f t="shared" si="30"/>
        <v>40299</v>
      </c>
      <c r="Q972" s="206">
        <f t="shared" si="31"/>
        <v>-3.0000000000000165E-4</v>
      </c>
    </row>
    <row r="973" spans="1:17">
      <c r="A973" s="106">
        <v>40312</v>
      </c>
      <c r="B973" t="s">
        <v>153</v>
      </c>
      <c r="C973" s="109">
        <v>5.2900000000000003E-2</v>
      </c>
      <c r="D973" s="109">
        <v>5.5E-2</v>
      </c>
      <c r="E973" s="109">
        <v>5.9499999999999997E-2</v>
      </c>
      <c r="F973" s="109">
        <v>5.5800000000000002E-2</v>
      </c>
      <c r="G973" s="208">
        <v>0</v>
      </c>
      <c r="H973" s="109"/>
      <c r="I973" s="109">
        <v>4.9699999999999994E-2</v>
      </c>
      <c r="J973" s="109"/>
      <c r="K973" s="109">
        <v>5.4900000000000004E-2</v>
      </c>
      <c r="L973" s="109">
        <v>6.0299999999999999E-2</v>
      </c>
      <c r="M973" s="109"/>
      <c r="N973" s="109"/>
      <c r="O973" s="210">
        <f t="shared" si="30"/>
        <v>40299</v>
      </c>
      <c r="Q973" s="206">
        <f t="shared" si="31"/>
        <v>-9.9999999999995925E-5</v>
      </c>
    </row>
    <row r="974" spans="1:17">
      <c r="A974" s="106">
        <v>40315</v>
      </c>
      <c r="B974" t="s">
        <v>153</v>
      </c>
      <c r="C974" s="109">
        <v>5.3199999999999997E-2</v>
      </c>
      <c r="D974" s="109">
        <v>5.5300000000000002E-2</v>
      </c>
      <c r="E974" s="109">
        <v>5.9900000000000002E-2</v>
      </c>
      <c r="F974" s="109">
        <v>5.6099999999999997E-2</v>
      </c>
      <c r="G974" s="208">
        <v>0</v>
      </c>
      <c r="H974" s="109"/>
      <c r="I974" s="109">
        <v>4.99E-2</v>
      </c>
      <c r="J974" s="109"/>
      <c r="K974" s="109">
        <v>5.5099999999999996E-2</v>
      </c>
      <c r="L974" s="109">
        <v>6.0599999999999994E-2</v>
      </c>
      <c r="M974" s="109"/>
      <c r="N974" s="109"/>
      <c r="O974" s="210">
        <f t="shared" si="30"/>
        <v>40299</v>
      </c>
      <c r="Q974" s="206">
        <f t="shared" si="31"/>
        <v>-2.0000000000000573E-4</v>
      </c>
    </row>
    <row r="975" spans="1:17">
      <c r="A975" s="106">
        <v>40316</v>
      </c>
      <c r="B975" t="s">
        <v>153</v>
      </c>
      <c r="C975" s="109">
        <v>5.2299999999999999E-2</v>
      </c>
      <c r="D975" s="109">
        <v>5.4300000000000001E-2</v>
      </c>
      <c r="E975" s="109">
        <v>5.9299999999999999E-2</v>
      </c>
      <c r="F975" s="109">
        <v>5.5300000000000002E-2</v>
      </c>
      <c r="G975" s="208">
        <v>0</v>
      </c>
      <c r="H975" s="109"/>
      <c r="I975" s="109">
        <v>4.8899999999999999E-2</v>
      </c>
      <c r="J975" s="109"/>
      <c r="K975" s="109">
        <v>5.4199999999999998E-2</v>
      </c>
      <c r="L975" s="109">
        <v>5.9900000000000002E-2</v>
      </c>
      <c r="M975" s="109"/>
      <c r="N975" s="109"/>
      <c r="O975" s="210">
        <f t="shared" si="30"/>
        <v>40299</v>
      </c>
      <c r="Q975" s="206">
        <f t="shared" si="31"/>
        <v>-1.0000000000000286E-4</v>
      </c>
    </row>
    <row r="976" spans="1:17">
      <c r="A976" s="106">
        <v>40317</v>
      </c>
      <c r="B976" t="s">
        <v>153</v>
      </c>
      <c r="C976" s="109">
        <v>5.2200000000000003E-2</v>
      </c>
      <c r="D976" s="109">
        <v>5.4300000000000001E-2</v>
      </c>
      <c r="E976" s="109">
        <v>5.9299999999999999E-2</v>
      </c>
      <c r="F976" s="109">
        <v>5.5300000000000002E-2</v>
      </c>
      <c r="G976" s="208">
        <v>0</v>
      </c>
      <c r="H976" s="109"/>
      <c r="I976" s="109">
        <v>4.8799999999999996E-2</v>
      </c>
      <c r="J976" s="109"/>
      <c r="K976" s="109">
        <v>5.4299999999999994E-2</v>
      </c>
      <c r="L976" s="109">
        <v>6.0100000000000001E-2</v>
      </c>
      <c r="M976" s="109"/>
      <c r="N976" s="109"/>
      <c r="O976" s="210">
        <f t="shared" si="30"/>
        <v>40299</v>
      </c>
      <c r="Q976" s="206">
        <f t="shared" si="31"/>
        <v>0</v>
      </c>
    </row>
    <row r="977" spans="1:17">
      <c r="A977" s="106">
        <v>40319</v>
      </c>
      <c r="B977" t="s">
        <v>153</v>
      </c>
      <c r="C977" s="109">
        <v>5.0900000000000001E-2</v>
      </c>
      <c r="D977" s="109">
        <v>5.3199999999999997E-2</v>
      </c>
      <c r="E977" s="109">
        <v>5.8700000000000002E-2</v>
      </c>
      <c r="F977" s="109">
        <v>5.4300000000000001E-2</v>
      </c>
      <c r="G977" s="208">
        <v>0</v>
      </c>
      <c r="H977" s="109"/>
      <c r="I977" s="109">
        <v>4.7800000000000002E-2</v>
      </c>
      <c r="J977" s="109"/>
      <c r="K977" s="109">
        <v>5.33E-2</v>
      </c>
      <c r="L977" s="109">
        <v>5.96E-2</v>
      </c>
      <c r="M977" s="109"/>
      <c r="N977" s="109"/>
      <c r="O977" s="210">
        <f t="shared" si="30"/>
        <v>40299</v>
      </c>
      <c r="Q977" s="206">
        <f t="shared" si="31"/>
        <v>1.0000000000000286E-4</v>
      </c>
    </row>
    <row r="978" spans="1:17">
      <c r="A978" s="106">
        <v>40322</v>
      </c>
      <c r="B978" t="s">
        <v>153</v>
      </c>
      <c r="C978" s="109">
        <v>5.1400000000000001E-2</v>
      </c>
      <c r="D978" s="109">
        <v>5.3800000000000001E-2</v>
      </c>
      <c r="E978" s="109">
        <v>5.9299999999999999E-2</v>
      </c>
      <c r="F978" s="109">
        <v>5.4800000000000001E-2</v>
      </c>
      <c r="G978" s="208">
        <v>0</v>
      </c>
      <c r="H978" s="109"/>
      <c r="I978" s="109">
        <v>4.8300000000000003E-2</v>
      </c>
      <c r="J978" s="109"/>
      <c r="K978" s="109">
        <v>5.3800000000000001E-2</v>
      </c>
      <c r="L978" s="109">
        <v>6.0199999999999997E-2</v>
      </c>
      <c r="M978" s="109"/>
      <c r="N978" s="109"/>
      <c r="O978" s="210">
        <f t="shared" si="30"/>
        <v>40299</v>
      </c>
      <c r="Q978" s="206">
        <f t="shared" si="31"/>
        <v>0</v>
      </c>
    </row>
    <row r="979" spans="1:17">
      <c r="A979" s="106">
        <v>40323</v>
      </c>
      <c r="B979" t="s">
        <v>153</v>
      </c>
      <c r="C979" s="109">
        <v>5.16E-2</v>
      </c>
      <c r="D979" s="109">
        <v>5.3600000000000002E-2</v>
      </c>
      <c r="E979" s="109">
        <v>5.91E-2</v>
      </c>
      <c r="F979" s="109">
        <v>5.4800000000000001E-2</v>
      </c>
      <c r="G979" s="208">
        <v>0</v>
      </c>
      <c r="H979" s="109"/>
      <c r="I979" s="109">
        <v>4.7699999999999992E-2</v>
      </c>
      <c r="J979" s="109"/>
      <c r="K979" s="109">
        <v>5.3600000000000002E-2</v>
      </c>
      <c r="L979" s="109">
        <v>5.9900000000000002E-2</v>
      </c>
      <c r="M979" s="109"/>
      <c r="N979" s="109"/>
      <c r="O979" s="210">
        <f t="shared" si="30"/>
        <v>40299</v>
      </c>
      <c r="Q979" s="206">
        <f t="shared" si="31"/>
        <v>0</v>
      </c>
    </row>
    <row r="980" spans="1:17">
      <c r="A980" s="106">
        <v>40324</v>
      </c>
      <c r="B980" t="s">
        <v>153</v>
      </c>
      <c r="C980" s="109">
        <v>5.2200000000000003E-2</v>
      </c>
      <c r="D980" s="109">
        <v>5.4600000000000003E-2</v>
      </c>
      <c r="E980" s="109">
        <v>6.0100000000000001E-2</v>
      </c>
      <c r="F980" s="109">
        <v>5.5599999999999997E-2</v>
      </c>
      <c r="G980" s="208">
        <v>0</v>
      </c>
      <c r="H980" s="109"/>
      <c r="I980" s="109">
        <v>4.8899999999999999E-2</v>
      </c>
      <c r="J980" s="109"/>
      <c r="K980" s="109">
        <v>5.45E-2</v>
      </c>
      <c r="L980" s="109">
        <v>6.08E-2</v>
      </c>
      <c r="M980" s="109"/>
      <c r="N980" s="109"/>
      <c r="O980" s="210">
        <f t="shared" si="30"/>
        <v>40299</v>
      </c>
      <c r="Q980" s="206">
        <f t="shared" si="31"/>
        <v>-1.0000000000000286E-4</v>
      </c>
    </row>
    <row r="981" spans="1:17">
      <c r="A981" s="106">
        <v>40325</v>
      </c>
      <c r="B981" t="s">
        <v>153</v>
      </c>
      <c r="C981" s="109">
        <v>5.3400000000000003E-2</v>
      </c>
      <c r="D981" s="109">
        <v>5.5899999999999998E-2</v>
      </c>
      <c r="E981" s="109">
        <v>6.1699999999999998E-2</v>
      </c>
      <c r="F981" s="109">
        <v>5.7000000000000002E-2</v>
      </c>
      <c r="G981" s="208">
        <v>0</v>
      </c>
      <c r="H981" s="109"/>
      <c r="I981" s="109">
        <v>5.04E-2</v>
      </c>
      <c r="J981" s="109"/>
      <c r="K981" s="109">
        <v>5.57E-2</v>
      </c>
      <c r="L981" s="109">
        <v>6.2300000000000001E-2</v>
      </c>
      <c r="M981" s="109"/>
      <c r="N981" s="109"/>
      <c r="O981" s="210">
        <f t="shared" si="30"/>
        <v>40299</v>
      </c>
      <c r="Q981" s="206">
        <f t="shared" si="31"/>
        <v>-1.9999999999999879E-4</v>
      </c>
    </row>
    <row r="982" spans="1:17">
      <c r="A982" s="106">
        <v>40326</v>
      </c>
      <c r="B982" t="s">
        <v>153</v>
      </c>
      <c r="C982" s="109">
        <v>5.3199999999999997E-2</v>
      </c>
      <c r="D982" s="109">
        <v>5.57E-2</v>
      </c>
      <c r="E982" s="109">
        <v>6.1600000000000002E-2</v>
      </c>
      <c r="F982" s="109">
        <v>5.6800000000000003E-2</v>
      </c>
      <c r="G982" s="208">
        <v>0</v>
      </c>
      <c r="H982" s="109"/>
      <c r="I982" s="109">
        <v>5.0099999999999999E-2</v>
      </c>
      <c r="J982" s="109"/>
      <c r="K982" s="109">
        <v>5.5399999999999998E-2</v>
      </c>
      <c r="L982" s="109">
        <v>6.2E-2</v>
      </c>
      <c r="M982" s="109"/>
      <c r="N982" s="109"/>
      <c r="O982" s="210">
        <f t="shared" si="30"/>
        <v>40299</v>
      </c>
      <c r="Q982" s="206">
        <f t="shared" si="31"/>
        <v>-3.0000000000000165E-4</v>
      </c>
    </row>
    <row r="983" spans="1:17">
      <c r="A983" s="106">
        <v>40330</v>
      </c>
      <c r="B983" t="s">
        <v>153</v>
      </c>
      <c r="C983" s="109">
        <v>5.2999999999999999E-2</v>
      </c>
      <c r="D983" s="109">
        <v>5.5500000000000001E-2</v>
      </c>
      <c r="E983" s="109">
        <v>6.1600000000000002E-2</v>
      </c>
      <c r="F983" s="109">
        <v>5.67E-2</v>
      </c>
      <c r="G983" s="208">
        <v>0</v>
      </c>
      <c r="H983" s="109"/>
      <c r="I983" s="109">
        <v>4.9500000000000002E-2</v>
      </c>
      <c r="J983" s="109"/>
      <c r="K983" s="109">
        <v>5.5300000000000002E-2</v>
      </c>
      <c r="L983" s="109">
        <v>6.2100000000000002E-2</v>
      </c>
      <c r="M983" s="109"/>
      <c r="N983" s="109"/>
      <c r="O983" s="210">
        <f t="shared" si="30"/>
        <v>40330</v>
      </c>
      <c r="Q983" s="206">
        <f t="shared" si="31"/>
        <v>-1.9999999999999879E-4</v>
      </c>
    </row>
    <row r="984" spans="1:17">
      <c r="A984" s="106">
        <v>40331</v>
      </c>
      <c r="B984" t="s">
        <v>153</v>
      </c>
      <c r="C984" s="109">
        <v>5.3600000000000002E-2</v>
      </c>
      <c r="D984" s="109">
        <v>5.6000000000000001E-2</v>
      </c>
      <c r="E984" s="109">
        <v>6.1899999999999997E-2</v>
      </c>
      <c r="F984" s="109">
        <v>5.7200000000000001E-2</v>
      </c>
      <c r="G984" s="208">
        <v>0</v>
      </c>
      <c r="H984" s="109"/>
      <c r="I984" s="109">
        <v>5.0199999999999995E-2</v>
      </c>
      <c r="J984" s="109"/>
      <c r="K984" s="109">
        <v>5.5800000000000002E-2</v>
      </c>
      <c r="L984" s="109">
        <v>6.2600000000000003E-2</v>
      </c>
      <c r="M984" s="109"/>
      <c r="N984" s="109"/>
      <c r="O984" s="210">
        <f t="shared" si="30"/>
        <v>40330</v>
      </c>
      <c r="Q984" s="206">
        <f t="shared" si="31"/>
        <v>-1.9999999999999879E-4</v>
      </c>
    </row>
    <row r="985" spans="1:17">
      <c r="A985" s="106">
        <v>40332</v>
      </c>
      <c r="B985" t="s">
        <v>153</v>
      </c>
      <c r="C985" s="109">
        <v>5.4100000000000002E-2</v>
      </c>
      <c r="D985" s="109">
        <v>5.6599999999999998E-2</v>
      </c>
      <c r="E985" s="109">
        <v>6.2600000000000003E-2</v>
      </c>
      <c r="F985" s="109">
        <v>5.7799999999999997E-2</v>
      </c>
      <c r="G985" s="208">
        <v>0</v>
      </c>
      <c r="H985" s="109"/>
      <c r="I985" s="109">
        <v>5.0499999999999996E-2</v>
      </c>
      <c r="J985" s="109"/>
      <c r="K985" s="109">
        <v>5.6299999999999996E-2</v>
      </c>
      <c r="L985" s="109">
        <v>6.3099999999999989E-2</v>
      </c>
      <c r="M985" s="109"/>
      <c r="N985" s="109"/>
      <c r="O985" s="210">
        <f t="shared" si="30"/>
        <v>40330</v>
      </c>
      <c r="Q985" s="206">
        <f t="shared" si="31"/>
        <v>-3.0000000000000165E-4</v>
      </c>
    </row>
    <row r="986" spans="1:17">
      <c r="A986" s="106">
        <v>40333</v>
      </c>
      <c r="B986" t="s">
        <v>153</v>
      </c>
      <c r="C986" s="109">
        <v>5.2400000000000002E-2</v>
      </c>
      <c r="D986" s="109">
        <v>5.4800000000000001E-2</v>
      </c>
      <c r="E986" s="109">
        <v>6.1100000000000002E-2</v>
      </c>
      <c r="F986" s="109">
        <v>5.6099999999999997E-2</v>
      </c>
      <c r="G986" s="208">
        <v>0</v>
      </c>
      <c r="H986" s="109"/>
      <c r="I986" s="109">
        <v>4.8799999999999996E-2</v>
      </c>
      <c r="J986" s="109"/>
      <c r="K986" s="109">
        <v>5.45E-2</v>
      </c>
      <c r="L986" s="109">
        <v>6.1500000000000006E-2</v>
      </c>
      <c r="M986" s="109"/>
      <c r="N986" s="109"/>
      <c r="O986" s="210">
        <f t="shared" si="30"/>
        <v>40330</v>
      </c>
      <c r="Q986" s="206">
        <f t="shared" si="31"/>
        <v>-3.0000000000000165E-4</v>
      </c>
    </row>
    <row r="987" spans="1:17">
      <c r="A987" s="106">
        <v>40336</v>
      </c>
      <c r="B987" t="s">
        <v>153</v>
      </c>
      <c r="C987" s="109">
        <v>5.2400000000000002E-2</v>
      </c>
      <c r="D987" s="109">
        <v>5.4899999999999997E-2</v>
      </c>
      <c r="E987" s="109">
        <v>6.13E-2</v>
      </c>
      <c r="F987" s="109">
        <v>5.62E-2</v>
      </c>
      <c r="G987" s="208">
        <v>0</v>
      </c>
      <c r="H987" s="109"/>
      <c r="I987" s="109">
        <v>4.8899999999999999E-2</v>
      </c>
      <c r="J987" s="109"/>
      <c r="K987" s="109">
        <v>5.4600000000000003E-2</v>
      </c>
      <c r="L987" s="109">
        <v>6.1699999999999998E-2</v>
      </c>
      <c r="M987" s="109"/>
      <c r="N987" s="109"/>
      <c r="O987" s="210">
        <f t="shared" si="30"/>
        <v>40330</v>
      </c>
      <c r="Q987" s="206">
        <f t="shared" si="31"/>
        <v>-2.9999999999999472E-4</v>
      </c>
    </row>
    <row r="988" spans="1:17">
      <c r="A988" s="106">
        <v>40337</v>
      </c>
      <c r="B988" t="s">
        <v>153</v>
      </c>
      <c r="C988" s="109">
        <v>5.21E-2</v>
      </c>
      <c r="D988" s="109">
        <v>5.4600000000000003E-2</v>
      </c>
      <c r="E988" s="109">
        <v>6.1199999999999997E-2</v>
      </c>
      <c r="F988" s="109">
        <v>5.6000000000000001E-2</v>
      </c>
      <c r="G988" s="208">
        <v>0</v>
      </c>
      <c r="H988" s="109"/>
      <c r="I988" s="109">
        <v>4.8600000000000004E-2</v>
      </c>
      <c r="J988" s="109"/>
      <c r="K988" s="109">
        <v>5.4299999999999994E-2</v>
      </c>
      <c r="L988" s="109">
        <v>6.1699999999999998E-2</v>
      </c>
      <c r="M988" s="109"/>
      <c r="N988" s="109"/>
      <c r="O988" s="210">
        <f t="shared" si="30"/>
        <v>40330</v>
      </c>
      <c r="Q988" s="206">
        <f t="shared" si="31"/>
        <v>-3.0000000000000859E-4</v>
      </c>
    </row>
    <row r="989" spans="1:17">
      <c r="A989" s="106">
        <v>40338</v>
      </c>
      <c r="B989" t="s">
        <v>153</v>
      </c>
      <c r="C989" s="109">
        <v>5.2400000000000002E-2</v>
      </c>
      <c r="D989" s="109">
        <v>5.4899999999999997E-2</v>
      </c>
      <c r="E989" s="109">
        <v>6.1600000000000002E-2</v>
      </c>
      <c r="F989" s="109">
        <v>5.6300000000000003E-2</v>
      </c>
      <c r="G989" s="208">
        <v>0</v>
      </c>
      <c r="H989" s="109"/>
      <c r="I989" s="109">
        <v>4.8799999999999996E-2</v>
      </c>
      <c r="J989" s="109"/>
      <c r="K989" s="109">
        <v>5.4600000000000003E-2</v>
      </c>
      <c r="L989" s="109">
        <v>6.2E-2</v>
      </c>
      <c r="M989" s="109"/>
      <c r="N989" s="109"/>
      <c r="O989" s="210">
        <f t="shared" si="30"/>
        <v>40330</v>
      </c>
      <c r="Q989" s="206">
        <f t="shared" si="31"/>
        <v>-2.9999999999999472E-4</v>
      </c>
    </row>
    <row r="990" spans="1:17">
      <c r="A990" s="106">
        <v>40339</v>
      </c>
      <c r="B990" t="s">
        <v>153</v>
      </c>
      <c r="C990" s="109">
        <v>5.3600000000000002E-2</v>
      </c>
      <c r="D990" s="109">
        <v>5.6000000000000001E-2</v>
      </c>
      <c r="E990" s="109">
        <v>6.2799999999999995E-2</v>
      </c>
      <c r="F990" s="109">
        <v>5.7500000000000002E-2</v>
      </c>
      <c r="G990" s="208">
        <v>0</v>
      </c>
      <c r="H990" s="109"/>
      <c r="I990" s="109">
        <v>0.05</v>
      </c>
      <c r="J990" s="109"/>
      <c r="K990" s="109">
        <v>5.5800000000000002E-2</v>
      </c>
      <c r="L990" s="109">
        <v>6.3399999999999998E-2</v>
      </c>
      <c r="M990" s="109"/>
      <c r="N990" s="109"/>
      <c r="O990" s="210">
        <f t="shared" si="30"/>
        <v>40330</v>
      </c>
      <c r="Q990" s="206">
        <f t="shared" si="31"/>
        <v>-1.9999999999999879E-4</v>
      </c>
    </row>
    <row r="991" spans="1:17">
      <c r="A991" s="106">
        <v>40340</v>
      </c>
      <c r="B991" t="s">
        <v>153</v>
      </c>
      <c r="C991" s="109">
        <v>5.2200000000000003E-2</v>
      </c>
      <c r="D991" s="109">
        <v>5.4800000000000001E-2</v>
      </c>
      <c r="E991" s="109">
        <v>6.2399999999999997E-2</v>
      </c>
      <c r="F991" s="109">
        <v>5.6500000000000002E-2</v>
      </c>
      <c r="G991" s="208">
        <v>0</v>
      </c>
      <c r="H991" s="109"/>
      <c r="I991" s="109">
        <v>4.8899999999999999E-2</v>
      </c>
      <c r="J991" s="109"/>
      <c r="K991" s="109">
        <v>5.4600000000000003E-2</v>
      </c>
      <c r="L991" s="109">
        <v>6.2800000000000009E-2</v>
      </c>
      <c r="M991" s="109"/>
      <c r="N991" s="109"/>
      <c r="O991" s="210">
        <f t="shared" si="30"/>
        <v>40330</v>
      </c>
      <c r="Q991" s="206">
        <f t="shared" si="31"/>
        <v>-1.9999999999999879E-4</v>
      </c>
    </row>
    <row r="992" spans="1:17">
      <c r="A992" s="106">
        <v>40343</v>
      </c>
      <c r="B992" t="s">
        <v>153</v>
      </c>
      <c r="C992" s="109">
        <v>5.3199999999999997E-2</v>
      </c>
      <c r="D992" s="109">
        <v>5.5399999999999998E-2</v>
      </c>
      <c r="E992" s="109">
        <v>6.2899999999999998E-2</v>
      </c>
      <c r="F992" s="109">
        <v>5.7200000000000001E-2</v>
      </c>
      <c r="G992" s="208">
        <v>0</v>
      </c>
      <c r="H992" s="109"/>
      <c r="I992" s="109">
        <v>4.9599999999999998E-2</v>
      </c>
      <c r="J992" s="109"/>
      <c r="K992" s="109">
        <v>5.5199999999999999E-2</v>
      </c>
      <c r="L992" s="109">
        <v>6.3399999999999998E-2</v>
      </c>
      <c r="M992" s="109"/>
      <c r="N992" s="109"/>
      <c r="O992" s="210">
        <f t="shared" si="30"/>
        <v>40330</v>
      </c>
      <c r="Q992" s="206">
        <f t="shared" si="31"/>
        <v>-1.9999999999999879E-4</v>
      </c>
    </row>
    <row r="993" spans="1:17">
      <c r="A993" s="106">
        <v>40344</v>
      </c>
      <c r="B993" t="s">
        <v>153</v>
      </c>
      <c r="C993" s="109">
        <v>5.3199999999999997E-2</v>
      </c>
      <c r="D993" s="109">
        <v>5.5599999999999997E-2</v>
      </c>
      <c r="E993" s="109">
        <v>6.3200000000000006E-2</v>
      </c>
      <c r="F993" s="109">
        <v>5.7299999999999997E-2</v>
      </c>
      <c r="G993" s="208">
        <v>0</v>
      </c>
      <c r="H993" s="109"/>
      <c r="I993" s="109">
        <v>4.99E-2</v>
      </c>
      <c r="J993" s="109"/>
      <c r="K993" s="109">
        <v>5.5500000000000001E-2</v>
      </c>
      <c r="L993" s="109">
        <v>6.3700000000000007E-2</v>
      </c>
      <c r="M993" s="109"/>
      <c r="N993" s="109"/>
      <c r="O993" s="210">
        <f t="shared" si="30"/>
        <v>40330</v>
      </c>
      <c r="Q993" s="206">
        <f t="shared" si="31"/>
        <v>-9.9999999999995925E-5</v>
      </c>
    </row>
    <row r="994" spans="1:17">
      <c r="A994" s="106">
        <v>40345</v>
      </c>
      <c r="B994" t="s">
        <v>153</v>
      </c>
      <c r="C994" s="109">
        <v>5.2900000000000003E-2</v>
      </c>
      <c r="D994" s="109">
        <v>5.5199999999999999E-2</v>
      </c>
      <c r="E994" s="109">
        <v>6.2700000000000006E-2</v>
      </c>
      <c r="F994" s="109">
        <v>5.6899999999999999E-2</v>
      </c>
      <c r="G994" s="208">
        <v>0</v>
      </c>
      <c r="H994" s="109"/>
      <c r="I994" s="109">
        <v>4.9599999999999998E-2</v>
      </c>
      <c r="J994" s="109"/>
      <c r="K994" s="109">
        <v>5.5099999999999996E-2</v>
      </c>
      <c r="L994" s="109">
        <v>6.3399999999999998E-2</v>
      </c>
      <c r="M994" s="109"/>
      <c r="N994" s="109"/>
      <c r="O994" s="210">
        <f t="shared" si="30"/>
        <v>40330</v>
      </c>
      <c r="Q994" s="206">
        <f t="shared" si="31"/>
        <v>-1.0000000000000286E-4</v>
      </c>
    </row>
    <row r="995" spans="1:17">
      <c r="A995" s="106">
        <v>40346</v>
      </c>
      <c r="B995" t="s">
        <v>153</v>
      </c>
      <c r="C995" s="109">
        <v>5.21E-2</v>
      </c>
      <c r="D995" s="109">
        <v>5.4399999999999997E-2</v>
      </c>
      <c r="E995" s="109">
        <v>6.1899999999999997E-2</v>
      </c>
      <c r="F995" s="109">
        <v>5.6099999999999997E-2</v>
      </c>
      <c r="G995" s="208">
        <v>0</v>
      </c>
      <c r="H995" s="109"/>
      <c r="I995" s="109">
        <v>4.8600000000000004E-2</v>
      </c>
      <c r="J995" s="109"/>
      <c r="K995" s="109">
        <v>5.4299999999999994E-2</v>
      </c>
      <c r="L995" s="109">
        <v>6.25E-2</v>
      </c>
      <c r="M995" s="109"/>
      <c r="N995" s="109"/>
      <c r="O995" s="210">
        <f t="shared" si="30"/>
        <v>40330</v>
      </c>
      <c r="Q995" s="206">
        <f t="shared" si="31"/>
        <v>-1.0000000000000286E-4</v>
      </c>
    </row>
    <row r="996" spans="1:17">
      <c r="A996" s="106">
        <v>40347</v>
      </c>
      <c r="B996" t="s">
        <v>153</v>
      </c>
      <c r="C996" s="109">
        <v>5.2400000000000002E-2</v>
      </c>
      <c r="D996" s="109">
        <v>5.4699999999999999E-2</v>
      </c>
      <c r="E996" s="109">
        <v>6.2300000000000001E-2</v>
      </c>
      <c r="F996" s="109">
        <v>5.6500000000000002E-2</v>
      </c>
      <c r="G996" s="208">
        <v>0</v>
      </c>
      <c r="H996" s="109"/>
      <c r="I996" s="109">
        <v>4.87E-2</v>
      </c>
      <c r="J996" s="109"/>
      <c r="K996" s="109">
        <v>5.4600000000000003E-2</v>
      </c>
      <c r="L996" s="109">
        <v>6.2800000000000009E-2</v>
      </c>
      <c r="M996" s="109"/>
      <c r="N996" s="109"/>
      <c r="O996" s="210">
        <f t="shared" si="30"/>
        <v>40330</v>
      </c>
      <c r="Q996" s="206">
        <f t="shared" si="31"/>
        <v>-9.9999999999995925E-5</v>
      </c>
    </row>
    <row r="997" spans="1:17">
      <c r="A997" s="106">
        <v>40350</v>
      </c>
      <c r="B997" t="s">
        <v>153</v>
      </c>
      <c r="C997" s="109">
        <v>5.2299999999999999E-2</v>
      </c>
      <c r="D997" s="109">
        <v>5.4899999999999997E-2</v>
      </c>
      <c r="E997" s="109">
        <v>6.2399999999999997E-2</v>
      </c>
      <c r="F997" s="109">
        <v>5.6500000000000002E-2</v>
      </c>
      <c r="G997" s="208">
        <v>0</v>
      </c>
      <c r="H997" s="109"/>
      <c r="I997" s="109">
        <v>4.8899999999999999E-2</v>
      </c>
      <c r="J997" s="109"/>
      <c r="K997" s="109">
        <v>5.4699999999999999E-2</v>
      </c>
      <c r="L997" s="109">
        <v>6.2800000000000009E-2</v>
      </c>
      <c r="M997" s="109"/>
      <c r="N997" s="109"/>
      <c r="O997" s="210">
        <f t="shared" si="30"/>
        <v>40330</v>
      </c>
      <c r="Q997" s="206">
        <f t="shared" si="31"/>
        <v>-1.9999999999999879E-4</v>
      </c>
    </row>
    <row r="998" spans="1:17">
      <c r="A998" s="106">
        <v>40351</v>
      </c>
      <c r="B998" t="s">
        <v>153</v>
      </c>
      <c r="C998" s="109">
        <v>5.1700000000000003E-2</v>
      </c>
      <c r="D998" s="109">
        <v>5.4199999999999998E-2</v>
      </c>
      <c r="E998" s="109">
        <v>6.1800000000000001E-2</v>
      </c>
      <c r="F998" s="109">
        <v>5.5899999999999998E-2</v>
      </c>
      <c r="G998" s="208">
        <v>0</v>
      </c>
      <c r="H998" s="109"/>
      <c r="I998" s="109">
        <v>4.82E-2</v>
      </c>
      <c r="J998" s="109"/>
      <c r="K998" s="109">
        <v>5.4000000000000006E-2</v>
      </c>
      <c r="L998" s="109">
        <v>6.2199999999999998E-2</v>
      </c>
      <c r="M998" s="109"/>
      <c r="N998" s="109"/>
      <c r="O998" s="210">
        <f t="shared" si="30"/>
        <v>40330</v>
      </c>
      <c r="Q998" s="206">
        <f t="shared" si="31"/>
        <v>-1.9999999999999185E-4</v>
      </c>
    </row>
    <row r="999" spans="1:17">
      <c r="A999" s="106">
        <v>40352</v>
      </c>
      <c r="B999" t="s">
        <v>153</v>
      </c>
      <c r="C999" s="109">
        <v>5.1299999999999998E-2</v>
      </c>
      <c r="D999" s="109">
        <v>5.3800000000000001E-2</v>
      </c>
      <c r="E999" s="109">
        <v>6.1400000000000003E-2</v>
      </c>
      <c r="F999" s="109">
        <v>5.5500000000000001E-2</v>
      </c>
      <c r="G999" s="208">
        <v>0</v>
      </c>
      <c r="H999" s="109"/>
      <c r="I999" s="109">
        <v>4.82E-2</v>
      </c>
      <c r="J999" s="109"/>
      <c r="K999" s="109">
        <v>5.3600000000000002E-2</v>
      </c>
      <c r="L999" s="109">
        <v>6.1799999999999994E-2</v>
      </c>
      <c r="M999" s="109"/>
      <c r="N999" s="109"/>
      <c r="O999" s="210">
        <f t="shared" si="30"/>
        <v>40330</v>
      </c>
      <c r="Q999" s="206">
        <f t="shared" si="31"/>
        <v>-1.9999999999999879E-4</v>
      </c>
    </row>
    <row r="1000" spans="1:17">
      <c r="A1000" s="106">
        <v>40354</v>
      </c>
      <c r="B1000" t="s">
        <v>153</v>
      </c>
      <c r="C1000" s="109">
        <v>5.11E-2</v>
      </c>
      <c r="D1000" s="109">
        <v>5.3800000000000001E-2</v>
      </c>
      <c r="E1000" s="109">
        <v>6.1499999999999999E-2</v>
      </c>
      <c r="F1000" s="109">
        <v>5.5500000000000001E-2</v>
      </c>
      <c r="G1000" s="208">
        <v>0</v>
      </c>
      <c r="H1000" s="109"/>
      <c r="I1000" s="109">
        <v>4.8300000000000003E-2</v>
      </c>
      <c r="J1000" s="109"/>
      <c r="K1000" s="109">
        <v>5.3600000000000002E-2</v>
      </c>
      <c r="L1000" s="109">
        <v>6.2100000000000002E-2</v>
      </c>
      <c r="M1000" s="109"/>
      <c r="N1000" s="109"/>
      <c r="O1000" s="210">
        <f t="shared" si="30"/>
        <v>40330</v>
      </c>
      <c r="Q1000" s="206">
        <f t="shared" si="31"/>
        <v>-1.9999999999999879E-4</v>
      </c>
    </row>
    <row r="1001" spans="1:17">
      <c r="A1001" s="106">
        <v>40357</v>
      </c>
      <c r="B1001" t="s">
        <v>153</v>
      </c>
      <c r="C1001" s="109">
        <v>5.0599999999999999E-2</v>
      </c>
      <c r="D1001" s="109">
        <v>5.3100000000000001E-2</v>
      </c>
      <c r="E1001" s="109">
        <v>6.0999999999999999E-2</v>
      </c>
      <c r="F1001" s="109">
        <v>5.4899999999999997E-2</v>
      </c>
      <c r="G1001" s="208">
        <v>0</v>
      </c>
      <c r="H1001" s="109"/>
      <c r="I1001" s="109">
        <v>4.7800000000000002E-2</v>
      </c>
      <c r="J1001" s="109"/>
      <c r="K1001" s="109">
        <v>5.2999999999999999E-2</v>
      </c>
      <c r="L1001" s="109">
        <v>6.1500000000000006E-2</v>
      </c>
      <c r="M1001" s="109"/>
      <c r="N1001" s="109"/>
      <c r="O1001" s="210">
        <f t="shared" si="30"/>
        <v>40330</v>
      </c>
      <c r="Q1001" s="206">
        <f t="shared" si="31"/>
        <v>-1.0000000000000286E-4</v>
      </c>
    </row>
    <row r="1002" spans="1:17">
      <c r="A1002" s="106">
        <v>40360</v>
      </c>
      <c r="B1002" t="s">
        <v>153</v>
      </c>
      <c r="C1002" s="109">
        <v>4.9000000000000002E-2</v>
      </c>
      <c r="D1002" s="109">
        <v>5.1700000000000003E-2</v>
      </c>
      <c r="E1002" s="109">
        <v>5.96E-2</v>
      </c>
      <c r="F1002" s="109">
        <v>5.3400000000000003E-2</v>
      </c>
      <c r="G1002" s="208">
        <v>0</v>
      </c>
      <c r="H1002" s="109"/>
      <c r="I1002" s="109">
        <v>4.6199999999999998E-2</v>
      </c>
      <c r="J1002" s="109"/>
      <c r="K1002" s="109">
        <v>5.16E-2</v>
      </c>
      <c r="L1002" s="109">
        <v>5.9800000000000006E-2</v>
      </c>
      <c r="M1002" s="109"/>
      <c r="N1002" s="109"/>
      <c r="O1002" s="210">
        <f t="shared" si="30"/>
        <v>40360</v>
      </c>
      <c r="Q1002" s="206">
        <f t="shared" si="31"/>
        <v>-1.0000000000000286E-4</v>
      </c>
    </row>
    <row r="1003" spans="1:17">
      <c r="A1003" s="106">
        <v>40361</v>
      </c>
      <c r="B1003" t="s">
        <v>153</v>
      </c>
      <c r="C1003" s="109">
        <v>4.9799999999999997E-2</v>
      </c>
      <c r="D1003" s="109">
        <v>5.2400000000000002E-2</v>
      </c>
      <c r="E1003" s="109">
        <v>6.0199999999999997E-2</v>
      </c>
      <c r="F1003" s="109">
        <v>5.4100000000000002E-2</v>
      </c>
      <c r="G1003" s="208">
        <v>0</v>
      </c>
      <c r="H1003" s="109"/>
      <c r="I1003" s="109">
        <v>4.6900000000000004E-2</v>
      </c>
      <c r="J1003" s="109"/>
      <c r="K1003" s="109">
        <v>5.2300000000000006E-2</v>
      </c>
      <c r="L1003" s="109">
        <v>6.0400000000000002E-2</v>
      </c>
      <c r="M1003" s="109"/>
      <c r="N1003" s="109"/>
      <c r="O1003" s="210">
        <f t="shared" si="30"/>
        <v>40360</v>
      </c>
      <c r="Q1003" s="206">
        <f t="shared" si="31"/>
        <v>-9.9999999999995925E-5</v>
      </c>
    </row>
    <row r="1004" spans="1:17">
      <c r="A1004" s="106">
        <v>40365</v>
      </c>
      <c r="B1004" t="s">
        <v>153</v>
      </c>
      <c r="C1004" s="109">
        <v>4.9299999999999997E-2</v>
      </c>
      <c r="D1004" s="109">
        <v>5.1900000000000002E-2</v>
      </c>
      <c r="E1004" s="109">
        <v>5.9799999999999999E-2</v>
      </c>
      <c r="F1004" s="109">
        <v>5.3699999999999998E-2</v>
      </c>
      <c r="G1004" s="208">
        <v>0</v>
      </c>
      <c r="H1004" s="109"/>
      <c r="I1004" s="109">
        <v>4.6399999999999997E-2</v>
      </c>
      <c r="J1004" s="109"/>
      <c r="K1004" s="109">
        <v>5.1799999999999999E-2</v>
      </c>
      <c r="L1004" s="109">
        <v>0.06</v>
      </c>
      <c r="M1004" s="109"/>
      <c r="N1004" s="109"/>
      <c r="O1004" s="210">
        <f t="shared" si="30"/>
        <v>40360</v>
      </c>
      <c r="Q1004" s="206">
        <f t="shared" si="31"/>
        <v>-1.0000000000000286E-4</v>
      </c>
    </row>
    <row r="1005" spans="1:17">
      <c r="A1005" s="106">
        <v>40366</v>
      </c>
      <c r="B1005" t="s">
        <v>153</v>
      </c>
      <c r="C1005" s="109">
        <v>4.99E-2</v>
      </c>
      <c r="D1005" s="109">
        <v>5.2499999999999998E-2</v>
      </c>
      <c r="E1005" s="109">
        <v>6.0499999999999998E-2</v>
      </c>
      <c r="F1005" s="109">
        <v>5.4300000000000001E-2</v>
      </c>
      <c r="G1005" s="208">
        <v>0</v>
      </c>
      <c r="H1005" s="109"/>
      <c r="I1005" s="109">
        <v>4.7100000000000003E-2</v>
      </c>
      <c r="J1005" s="109"/>
      <c r="K1005" s="109">
        <v>5.2499999999999998E-2</v>
      </c>
      <c r="L1005" s="109">
        <v>6.08E-2</v>
      </c>
      <c r="M1005" s="109"/>
      <c r="N1005" s="109"/>
      <c r="O1005" s="210">
        <f t="shared" si="30"/>
        <v>40360</v>
      </c>
      <c r="Q1005" s="206">
        <f t="shared" si="31"/>
        <v>0</v>
      </c>
    </row>
    <row r="1006" spans="1:17">
      <c r="A1006" s="106">
        <v>40368</v>
      </c>
      <c r="B1006" t="s">
        <v>153</v>
      </c>
      <c r="C1006" s="109">
        <v>5.0799999999999998E-2</v>
      </c>
      <c r="D1006" s="109">
        <v>5.33E-2</v>
      </c>
      <c r="E1006" s="109">
        <v>6.13E-2</v>
      </c>
      <c r="F1006" s="109">
        <v>5.5100000000000003E-2</v>
      </c>
      <c r="G1006" s="208">
        <v>0</v>
      </c>
      <c r="H1006" s="109"/>
      <c r="I1006" s="109">
        <v>4.7899999999999998E-2</v>
      </c>
      <c r="J1006" s="109"/>
      <c r="K1006" s="109">
        <v>5.3200000000000004E-2</v>
      </c>
      <c r="L1006" s="109">
        <v>6.1399999999999996E-2</v>
      </c>
      <c r="M1006" s="109"/>
      <c r="N1006" s="109"/>
      <c r="O1006" s="210">
        <f t="shared" si="30"/>
        <v>40360</v>
      </c>
      <c r="Q1006" s="206">
        <f t="shared" si="31"/>
        <v>-9.9999999999995925E-5</v>
      </c>
    </row>
    <row r="1007" spans="1:17">
      <c r="A1007" s="106">
        <v>40371</v>
      </c>
      <c r="B1007" t="s">
        <v>153</v>
      </c>
      <c r="C1007" s="109">
        <v>5.0799999999999998E-2</v>
      </c>
      <c r="D1007" s="109">
        <v>5.3400000000000003E-2</v>
      </c>
      <c r="E1007" s="109">
        <v>6.1199999999999997E-2</v>
      </c>
      <c r="F1007" s="109">
        <v>5.5100000000000003E-2</v>
      </c>
      <c r="G1007" s="208">
        <v>0</v>
      </c>
      <c r="H1007" s="109"/>
      <c r="I1007" s="109">
        <v>4.7899999999999998E-2</v>
      </c>
      <c r="J1007" s="109"/>
      <c r="K1007" s="109">
        <v>5.3200000000000004E-2</v>
      </c>
      <c r="L1007" s="109">
        <v>6.13E-2</v>
      </c>
      <c r="M1007" s="109"/>
      <c r="N1007" s="109"/>
      <c r="O1007" s="210">
        <f t="shared" si="30"/>
        <v>40360</v>
      </c>
      <c r="Q1007" s="206">
        <f t="shared" si="31"/>
        <v>-1.9999999999999879E-4</v>
      </c>
    </row>
    <row r="1008" spans="1:17">
      <c r="A1008" s="106">
        <v>40372</v>
      </c>
      <c r="B1008" t="s">
        <v>153</v>
      </c>
      <c r="C1008" s="109">
        <v>5.1400000000000001E-2</v>
      </c>
      <c r="D1008" s="109">
        <v>5.3999999999999999E-2</v>
      </c>
      <c r="E1008" s="109">
        <v>6.1699999999999998E-2</v>
      </c>
      <c r="F1008" s="109">
        <v>5.57E-2</v>
      </c>
      <c r="G1008" s="208">
        <v>0</v>
      </c>
      <c r="H1008" s="109"/>
      <c r="I1008" s="109">
        <v>4.8600000000000004E-2</v>
      </c>
      <c r="J1008" s="109"/>
      <c r="K1008" s="109">
        <v>5.3800000000000001E-2</v>
      </c>
      <c r="L1008" s="109">
        <v>6.1799999999999994E-2</v>
      </c>
      <c r="M1008" s="109"/>
      <c r="N1008" s="109"/>
      <c r="O1008" s="210">
        <f t="shared" si="30"/>
        <v>40360</v>
      </c>
      <c r="Q1008" s="206">
        <f t="shared" si="31"/>
        <v>-1.9999999999999879E-4</v>
      </c>
    </row>
    <row r="1009" spans="1:17">
      <c r="A1009" s="106">
        <v>40373</v>
      </c>
      <c r="B1009" t="s">
        <v>153</v>
      </c>
      <c r="C1009" s="109">
        <v>5.04E-2</v>
      </c>
      <c r="D1009" s="109">
        <v>5.3100000000000001E-2</v>
      </c>
      <c r="E1009" s="109">
        <v>6.08E-2</v>
      </c>
      <c r="F1009" s="109">
        <v>5.4800000000000001E-2</v>
      </c>
      <c r="G1009" s="208">
        <v>0</v>
      </c>
      <c r="H1009" s="109"/>
      <c r="I1009" s="109">
        <v>4.7599999999999996E-2</v>
      </c>
      <c r="J1009" s="109"/>
      <c r="K1009" s="109">
        <v>5.2999999999999999E-2</v>
      </c>
      <c r="L1009" s="109">
        <v>6.0899999999999996E-2</v>
      </c>
      <c r="M1009" s="109"/>
      <c r="N1009" s="109"/>
      <c r="O1009" s="210">
        <f t="shared" si="30"/>
        <v>40360</v>
      </c>
      <c r="Q1009" s="206">
        <f t="shared" si="31"/>
        <v>-1.0000000000000286E-4</v>
      </c>
    </row>
    <row r="1010" spans="1:17">
      <c r="A1010" s="106">
        <v>40374</v>
      </c>
      <c r="B1010" t="s">
        <v>153</v>
      </c>
      <c r="C1010" s="109">
        <v>4.9700000000000001E-2</v>
      </c>
      <c r="D1010" s="109">
        <v>5.2400000000000002E-2</v>
      </c>
      <c r="E1010" s="109">
        <v>0.06</v>
      </c>
      <c r="F1010" s="109">
        <v>5.3999999999999999E-2</v>
      </c>
      <c r="G1010" s="208">
        <v>0</v>
      </c>
      <c r="H1010" s="109"/>
      <c r="I1010" s="109">
        <v>4.6799999999999994E-2</v>
      </c>
      <c r="J1010" s="109"/>
      <c r="K1010" s="109">
        <v>5.2300000000000006E-2</v>
      </c>
      <c r="L1010" s="109">
        <v>6.0199999999999997E-2</v>
      </c>
      <c r="M1010" s="109"/>
      <c r="N1010" s="109"/>
      <c r="O1010" s="210">
        <f t="shared" si="30"/>
        <v>40360</v>
      </c>
      <c r="Q1010" s="206">
        <f t="shared" si="31"/>
        <v>-9.9999999999995925E-5</v>
      </c>
    </row>
    <row r="1011" spans="1:17">
      <c r="A1011" s="106">
        <v>40378</v>
      </c>
      <c r="B1011" t="s">
        <v>153</v>
      </c>
      <c r="C1011" s="109">
        <v>4.99E-2</v>
      </c>
      <c r="D1011" s="109">
        <v>5.2499999999999998E-2</v>
      </c>
      <c r="E1011" s="109">
        <v>0.06</v>
      </c>
      <c r="F1011" s="109">
        <v>5.4100000000000002E-2</v>
      </c>
      <c r="G1011" s="208">
        <v>0</v>
      </c>
      <c r="H1011" s="109"/>
      <c r="I1011" s="109">
        <v>4.7E-2</v>
      </c>
      <c r="J1011" s="109"/>
      <c r="K1011" s="109">
        <v>5.2400000000000002E-2</v>
      </c>
      <c r="L1011" s="109">
        <v>6.0299999999999999E-2</v>
      </c>
      <c r="M1011" s="109"/>
      <c r="N1011" s="109"/>
      <c r="O1011" s="210">
        <f t="shared" si="30"/>
        <v>40360</v>
      </c>
      <c r="Q1011" s="206">
        <f t="shared" si="31"/>
        <v>-9.9999999999995925E-5</v>
      </c>
    </row>
    <row r="1012" spans="1:17">
      <c r="A1012" s="106">
        <v>40379</v>
      </c>
      <c r="B1012" t="s">
        <v>153</v>
      </c>
      <c r="C1012" s="109">
        <v>4.9599999999999998E-2</v>
      </c>
      <c r="D1012" s="109">
        <v>5.2299999999999999E-2</v>
      </c>
      <c r="E1012" s="109">
        <v>5.9200000000000003E-2</v>
      </c>
      <c r="F1012" s="109">
        <v>5.3699999999999998E-2</v>
      </c>
      <c r="G1012" s="208">
        <v>0</v>
      </c>
      <c r="H1012" s="109"/>
      <c r="I1012" s="109">
        <v>4.6799999999999994E-2</v>
      </c>
      <c r="J1012" s="109"/>
      <c r="K1012" s="109">
        <v>5.2199999999999996E-2</v>
      </c>
      <c r="L1012" s="109">
        <v>5.9699999999999996E-2</v>
      </c>
      <c r="M1012" s="109"/>
      <c r="N1012" s="109"/>
      <c r="O1012" s="210">
        <f t="shared" si="30"/>
        <v>40360</v>
      </c>
      <c r="Q1012" s="206">
        <f t="shared" si="31"/>
        <v>-1.0000000000000286E-4</v>
      </c>
    </row>
    <row r="1013" spans="1:17">
      <c r="A1013" s="106">
        <v>40380</v>
      </c>
      <c r="B1013" t="s">
        <v>153</v>
      </c>
      <c r="C1013" s="109">
        <v>4.9000000000000002E-2</v>
      </c>
      <c r="D1013" s="109">
        <v>5.16E-2</v>
      </c>
      <c r="E1013" s="109">
        <v>5.8299999999999998E-2</v>
      </c>
      <c r="F1013" s="109">
        <v>5.2999999999999999E-2</v>
      </c>
      <c r="G1013" s="208">
        <v>0</v>
      </c>
      <c r="H1013" s="109"/>
      <c r="I1013" s="109">
        <v>4.6100000000000002E-2</v>
      </c>
      <c r="J1013" s="109"/>
      <c r="K1013" s="109">
        <v>5.1500000000000004E-2</v>
      </c>
      <c r="L1013" s="109">
        <v>5.8799999999999998E-2</v>
      </c>
      <c r="M1013" s="109"/>
      <c r="N1013" s="109"/>
      <c r="O1013" s="210">
        <f t="shared" si="30"/>
        <v>40360</v>
      </c>
      <c r="Q1013" s="206">
        <f t="shared" si="31"/>
        <v>-9.9999999999995925E-5</v>
      </c>
    </row>
    <row r="1014" spans="1:17">
      <c r="A1014" s="106">
        <v>40381</v>
      </c>
      <c r="B1014" t="s">
        <v>153</v>
      </c>
      <c r="C1014" s="109">
        <v>4.9500000000000002E-2</v>
      </c>
      <c r="D1014" s="109">
        <v>5.21E-2</v>
      </c>
      <c r="E1014" s="109">
        <v>5.8700000000000002E-2</v>
      </c>
      <c r="F1014" s="109">
        <v>5.3400000000000003E-2</v>
      </c>
      <c r="G1014" s="208">
        <v>0</v>
      </c>
      <c r="H1014" s="109"/>
      <c r="I1014" s="109">
        <v>4.7E-2</v>
      </c>
      <c r="J1014" s="109"/>
      <c r="K1014" s="109">
        <v>5.2000000000000005E-2</v>
      </c>
      <c r="L1014" s="109">
        <v>5.9299999999999999E-2</v>
      </c>
      <c r="M1014" s="109"/>
      <c r="N1014" s="109"/>
      <c r="O1014" s="210">
        <f t="shared" si="30"/>
        <v>40360</v>
      </c>
      <c r="Q1014" s="206">
        <f t="shared" si="31"/>
        <v>-9.9999999999995925E-5</v>
      </c>
    </row>
    <row r="1015" spans="1:17">
      <c r="A1015" s="106">
        <v>40382</v>
      </c>
      <c r="B1015" t="s">
        <v>153</v>
      </c>
      <c r="C1015" s="109">
        <v>5.0200000000000002E-2</v>
      </c>
      <c r="D1015" s="109">
        <v>5.28E-2</v>
      </c>
      <c r="E1015" s="109">
        <v>5.9200000000000003E-2</v>
      </c>
      <c r="F1015" s="109">
        <v>5.4100000000000002E-2</v>
      </c>
      <c r="G1015" s="208">
        <v>0</v>
      </c>
      <c r="H1015" s="109"/>
      <c r="I1015" s="109">
        <v>4.7400000000000005E-2</v>
      </c>
      <c r="J1015" s="109"/>
      <c r="K1015" s="109">
        <v>5.2600000000000001E-2</v>
      </c>
      <c r="L1015" s="109">
        <v>5.9699999999999996E-2</v>
      </c>
      <c r="M1015" s="109"/>
      <c r="N1015" s="109"/>
      <c r="O1015" s="210">
        <f t="shared" si="30"/>
        <v>40360</v>
      </c>
      <c r="Q1015" s="206">
        <f t="shared" si="31"/>
        <v>-1.9999999999999879E-4</v>
      </c>
    </row>
    <row r="1016" spans="1:17">
      <c r="A1016" s="106">
        <v>40385</v>
      </c>
      <c r="B1016" t="s">
        <v>153</v>
      </c>
      <c r="C1016" s="109">
        <v>4.9799999999999997E-2</v>
      </c>
      <c r="D1016" s="109">
        <v>5.2600000000000001E-2</v>
      </c>
      <c r="E1016" s="109">
        <v>5.8999999999999997E-2</v>
      </c>
      <c r="F1016" s="109">
        <v>5.3800000000000001E-2</v>
      </c>
      <c r="G1016" s="208">
        <v>0</v>
      </c>
      <c r="H1016" s="109"/>
      <c r="I1016" s="109">
        <v>4.7400000000000005E-2</v>
      </c>
      <c r="J1016" s="109"/>
      <c r="K1016" s="109">
        <v>5.2499999999999998E-2</v>
      </c>
      <c r="L1016" s="109">
        <v>5.9500000000000004E-2</v>
      </c>
      <c r="M1016" s="109"/>
      <c r="N1016" s="109"/>
      <c r="O1016" s="210">
        <f t="shared" si="30"/>
        <v>40360</v>
      </c>
      <c r="Q1016" s="206">
        <f t="shared" si="31"/>
        <v>-1.0000000000000286E-4</v>
      </c>
    </row>
    <row r="1017" spans="1:17">
      <c r="A1017" s="106">
        <v>40386</v>
      </c>
      <c r="B1017" t="s">
        <v>153</v>
      </c>
      <c r="C1017" s="109">
        <v>5.0200000000000002E-2</v>
      </c>
      <c r="D1017" s="109">
        <v>5.3100000000000001E-2</v>
      </c>
      <c r="E1017" s="109">
        <v>5.9400000000000001E-2</v>
      </c>
      <c r="F1017" s="109">
        <v>5.4199999999999998E-2</v>
      </c>
      <c r="G1017" s="208">
        <v>0</v>
      </c>
      <c r="H1017" s="109"/>
      <c r="I1017" s="109">
        <v>4.8099999999999997E-2</v>
      </c>
      <c r="J1017" s="109"/>
      <c r="K1017" s="109">
        <v>5.2900000000000003E-2</v>
      </c>
      <c r="L1017" s="109">
        <v>5.9800000000000006E-2</v>
      </c>
      <c r="M1017" s="109"/>
      <c r="N1017" s="109"/>
      <c r="O1017" s="210">
        <f t="shared" si="30"/>
        <v>40360</v>
      </c>
      <c r="Q1017" s="206">
        <f t="shared" si="31"/>
        <v>-1.9999999999999879E-4</v>
      </c>
    </row>
    <row r="1018" spans="1:17">
      <c r="A1018" s="106">
        <v>40387</v>
      </c>
      <c r="B1018" t="s">
        <v>153</v>
      </c>
      <c r="C1018" s="109">
        <v>0.05</v>
      </c>
      <c r="D1018" s="109">
        <v>5.2900000000000003E-2</v>
      </c>
      <c r="E1018" s="109">
        <v>5.91E-2</v>
      </c>
      <c r="F1018" s="109">
        <v>5.3999999999999999E-2</v>
      </c>
      <c r="G1018" s="208">
        <v>0</v>
      </c>
      <c r="H1018" s="109"/>
      <c r="I1018" s="109">
        <v>4.7599999999999996E-2</v>
      </c>
      <c r="J1018" s="109"/>
      <c r="K1018" s="109">
        <v>5.2699999999999997E-2</v>
      </c>
      <c r="L1018" s="109">
        <v>5.9500000000000004E-2</v>
      </c>
      <c r="M1018" s="109"/>
      <c r="N1018" s="109"/>
      <c r="O1018" s="210">
        <f t="shared" si="30"/>
        <v>40360</v>
      </c>
      <c r="Q1018" s="206">
        <f t="shared" si="31"/>
        <v>-2.0000000000000573E-4</v>
      </c>
    </row>
    <row r="1019" spans="1:17">
      <c r="A1019" s="106">
        <v>40388</v>
      </c>
      <c r="B1019" t="s">
        <v>153</v>
      </c>
      <c r="C1019" s="109">
        <v>4.9799999999999997E-2</v>
      </c>
      <c r="D1019" s="109">
        <v>5.28E-2</v>
      </c>
      <c r="E1019" s="109">
        <v>5.8999999999999997E-2</v>
      </c>
      <c r="F1019" s="109">
        <v>5.3900000000000003E-2</v>
      </c>
      <c r="G1019" s="208">
        <v>0</v>
      </c>
      <c r="H1019" s="109"/>
      <c r="I1019" s="109">
        <v>4.8000000000000001E-2</v>
      </c>
      <c r="J1019" s="109"/>
      <c r="K1019" s="109">
        <v>5.2600000000000001E-2</v>
      </c>
      <c r="L1019" s="109">
        <v>5.9500000000000004E-2</v>
      </c>
      <c r="M1019" s="109"/>
      <c r="N1019" s="109"/>
      <c r="O1019" s="210">
        <f t="shared" si="30"/>
        <v>40360</v>
      </c>
      <c r="Q1019" s="206">
        <f t="shared" si="31"/>
        <v>-1.9999999999999879E-4</v>
      </c>
    </row>
    <row r="1020" spans="1:17">
      <c r="A1020" s="106">
        <v>40389</v>
      </c>
      <c r="B1020" t="s">
        <v>153</v>
      </c>
      <c r="C1020" s="109">
        <v>4.87E-2</v>
      </c>
      <c r="D1020" s="109">
        <v>5.1700000000000003E-2</v>
      </c>
      <c r="E1020" s="109">
        <v>5.8000000000000003E-2</v>
      </c>
      <c r="F1020" s="109">
        <v>5.28E-2</v>
      </c>
      <c r="G1020" s="208">
        <v>0</v>
      </c>
      <c r="H1020" s="109"/>
      <c r="I1020" s="109">
        <v>4.7E-2</v>
      </c>
      <c r="J1020" s="109"/>
      <c r="K1020" s="109">
        <v>5.16E-2</v>
      </c>
      <c r="L1020" s="109">
        <v>5.8499999999999996E-2</v>
      </c>
      <c r="M1020" s="109"/>
      <c r="N1020" s="109"/>
      <c r="O1020" s="210">
        <f t="shared" si="30"/>
        <v>40360</v>
      </c>
      <c r="Q1020" s="206">
        <f t="shared" si="31"/>
        <v>-1.0000000000000286E-4</v>
      </c>
    </row>
    <row r="1021" spans="1:17">
      <c r="A1021" s="106">
        <v>40392</v>
      </c>
      <c r="B1021" t="s">
        <v>153</v>
      </c>
      <c r="C1021" s="109">
        <v>4.9599999999999998E-2</v>
      </c>
      <c r="D1021" s="109">
        <v>5.2600000000000001E-2</v>
      </c>
      <c r="E1021" s="109">
        <v>5.8000000000000003E-2</v>
      </c>
      <c r="F1021" s="109">
        <v>5.3400000000000003E-2</v>
      </c>
      <c r="G1021" s="208">
        <v>0</v>
      </c>
      <c r="H1021" s="109"/>
      <c r="I1021" s="109">
        <v>4.7800000000000002E-2</v>
      </c>
      <c r="J1021" s="109"/>
      <c r="K1021" s="109">
        <v>5.2499999999999998E-2</v>
      </c>
      <c r="L1021" s="109">
        <v>5.8899999999999994E-2</v>
      </c>
      <c r="M1021" s="109"/>
      <c r="N1021" s="109"/>
      <c r="O1021" s="210">
        <f t="shared" si="30"/>
        <v>40391</v>
      </c>
      <c r="Q1021" s="206">
        <f t="shared" si="31"/>
        <v>-1.0000000000000286E-4</v>
      </c>
    </row>
    <row r="1022" spans="1:17">
      <c r="A1022" s="106">
        <v>40393</v>
      </c>
      <c r="B1022" t="s">
        <v>153</v>
      </c>
      <c r="C1022" s="109">
        <v>4.9599999999999998E-2</v>
      </c>
      <c r="D1022" s="109">
        <v>5.2299999999999999E-2</v>
      </c>
      <c r="E1022" s="109">
        <v>5.7700000000000001E-2</v>
      </c>
      <c r="F1022" s="109">
        <v>5.3199999999999997E-2</v>
      </c>
      <c r="G1022" s="208">
        <v>0</v>
      </c>
      <c r="H1022" s="109"/>
      <c r="I1022" s="109">
        <v>4.7300000000000002E-2</v>
      </c>
      <c r="J1022" s="109"/>
      <c r="K1022" s="109">
        <v>5.2199999999999996E-2</v>
      </c>
      <c r="L1022" s="109">
        <v>5.8600000000000006E-2</v>
      </c>
      <c r="M1022" s="109"/>
      <c r="N1022" s="109"/>
      <c r="O1022" s="210">
        <f t="shared" si="30"/>
        <v>40391</v>
      </c>
      <c r="Q1022" s="206">
        <f t="shared" si="31"/>
        <v>-1.0000000000000286E-4</v>
      </c>
    </row>
    <row r="1023" spans="1:17">
      <c r="A1023" s="106">
        <v>40394</v>
      </c>
      <c r="B1023" t="s">
        <v>153</v>
      </c>
      <c r="C1023" s="109">
        <v>4.9799999999999997E-2</v>
      </c>
      <c r="D1023" s="109">
        <v>5.2499999999999998E-2</v>
      </c>
      <c r="E1023" s="109">
        <v>5.79E-2</v>
      </c>
      <c r="F1023" s="109">
        <v>5.3400000000000003E-2</v>
      </c>
      <c r="G1023" s="208">
        <v>0</v>
      </c>
      <c r="H1023" s="109"/>
      <c r="I1023" s="109">
        <v>4.7500000000000001E-2</v>
      </c>
      <c r="J1023" s="109"/>
      <c r="K1023" s="109">
        <v>5.2400000000000002E-2</v>
      </c>
      <c r="L1023" s="109">
        <v>5.8799999999999998E-2</v>
      </c>
      <c r="M1023" s="109"/>
      <c r="N1023" s="109"/>
      <c r="O1023" s="210">
        <f t="shared" si="30"/>
        <v>40391</v>
      </c>
      <c r="Q1023" s="206">
        <f t="shared" si="31"/>
        <v>-9.9999999999995925E-5</v>
      </c>
    </row>
    <row r="1024" spans="1:17">
      <c r="A1024" s="106">
        <v>40395</v>
      </c>
      <c r="B1024" t="s">
        <v>153</v>
      </c>
      <c r="C1024" s="109">
        <v>4.9799999999999997E-2</v>
      </c>
      <c r="D1024" s="109">
        <v>5.2499999999999998E-2</v>
      </c>
      <c r="E1024" s="109">
        <v>5.7700000000000001E-2</v>
      </c>
      <c r="F1024" s="109">
        <v>5.33E-2</v>
      </c>
      <c r="G1024" s="208">
        <v>0</v>
      </c>
      <c r="H1024" s="109"/>
      <c r="I1024" s="109">
        <v>4.7199999999999999E-2</v>
      </c>
      <c r="J1024" s="109"/>
      <c r="K1024" s="109">
        <v>5.2300000000000006E-2</v>
      </c>
      <c r="L1024" s="109">
        <v>5.8700000000000002E-2</v>
      </c>
      <c r="M1024" s="109"/>
      <c r="N1024" s="109"/>
      <c r="O1024" s="210">
        <f t="shared" si="30"/>
        <v>40391</v>
      </c>
      <c r="Q1024" s="206">
        <f t="shared" si="31"/>
        <v>-1.9999999999999185E-4</v>
      </c>
    </row>
    <row r="1025" spans="1:17">
      <c r="A1025" s="106">
        <v>40396</v>
      </c>
      <c r="B1025" t="s">
        <v>153</v>
      </c>
      <c r="C1025" s="109">
        <v>4.9200000000000001E-2</v>
      </c>
      <c r="D1025" s="109">
        <v>5.1799999999999999E-2</v>
      </c>
      <c r="E1025" s="109">
        <v>5.7000000000000002E-2</v>
      </c>
      <c r="F1025" s="109">
        <v>5.1299999999999998E-2</v>
      </c>
      <c r="G1025" s="208">
        <v>1</v>
      </c>
      <c r="H1025" s="109"/>
      <c r="I1025" s="109">
        <v>4.6500000000000007E-2</v>
      </c>
      <c r="J1025" s="109"/>
      <c r="K1025" s="109">
        <v>5.16E-2</v>
      </c>
      <c r="L1025" s="109">
        <v>5.7999999999999996E-2</v>
      </c>
      <c r="M1025" s="109"/>
      <c r="N1025" s="109"/>
      <c r="O1025" s="210">
        <f t="shared" si="30"/>
        <v>40391</v>
      </c>
      <c r="Q1025" s="206">
        <f t="shared" si="31"/>
        <v>-1.9999999999999879E-4</v>
      </c>
    </row>
    <row r="1026" spans="1:17">
      <c r="A1026" s="106">
        <v>40399</v>
      </c>
      <c r="B1026" t="s">
        <v>153</v>
      </c>
      <c r="C1026" s="109">
        <v>4.9200000000000001E-2</v>
      </c>
      <c r="D1026" s="109">
        <v>5.1900000000000002E-2</v>
      </c>
      <c r="E1026" s="109">
        <v>5.7099999999999998E-2</v>
      </c>
      <c r="F1026" s="109">
        <v>5.2699999999999997E-2</v>
      </c>
      <c r="G1026" s="208">
        <v>0</v>
      </c>
      <c r="H1026" s="109"/>
      <c r="I1026" s="109">
        <v>4.6600000000000003E-2</v>
      </c>
      <c r="J1026" s="109"/>
      <c r="K1026" s="109">
        <v>5.1699999999999996E-2</v>
      </c>
      <c r="L1026" s="109">
        <v>5.8099999999999999E-2</v>
      </c>
      <c r="M1026" s="109"/>
      <c r="N1026" s="109"/>
      <c r="O1026" s="210">
        <f t="shared" si="30"/>
        <v>40391</v>
      </c>
      <c r="Q1026" s="206">
        <f t="shared" si="31"/>
        <v>-2.0000000000000573E-4</v>
      </c>
    </row>
    <row r="1027" spans="1:17">
      <c r="A1027" s="106">
        <v>40400</v>
      </c>
      <c r="B1027" t="s">
        <v>153</v>
      </c>
      <c r="C1027" s="109">
        <v>4.9500000000000002E-2</v>
      </c>
      <c r="D1027" s="109">
        <v>5.21E-2</v>
      </c>
      <c r="E1027" s="109">
        <v>5.7299999999999997E-2</v>
      </c>
      <c r="F1027" s="109">
        <v>5.2999999999999999E-2</v>
      </c>
      <c r="G1027" s="208">
        <v>0</v>
      </c>
      <c r="H1027" s="109"/>
      <c r="I1027" s="109">
        <v>4.6799999999999994E-2</v>
      </c>
      <c r="J1027" s="109"/>
      <c r="K1027" s="109">
        <v>5.1900000000000002E-2</v>
      </c>
      <c r="L1027" s="109">
        <v>5.8400000000000001E-2</v>
      </c>
      <c r="M1027" s="109"/>
      <c r="N1027" s="109"/>
      <c r="O1027" s="210">
        <f t="shared" si="30"/>
        <v>40391</v>
      </c>
      <c r="Q1027" s="206">
        <f t="shared" si="31"/>
        <v>-1.9999999999999879E-4</v>
      </c>
    </row>
    <row r="1028" spans="1:17">
      <c r="A1028" s="106">
        <v>40402</v>
      </c>
      <c r="B1028" t="s">
        <v>153</v>
      </c>
      <c r="C1028" s="109">
        <v>4.87E-2</v>
      </c>
      <c r="D1028" s="109">
        <v>5.1200000000000002E-2</v>
      </c>
      <c r="E1028" s="109">
        <v>5.6599999999999998E-2</v>
      </c>
      <c r="F1028" s="109">
        <v>5.2200000000000003E-2</v>
      </c>
      <c r="G1028" s="208">
        <v>0</v>
      </c>
      <c r="H1028" s="109"/>
      <c r="I1028" s="109">
        <v>4.58E-2</v>
      </c>
      <c r="J1028" s="109"/>
      <c r="K1028" s="109">
        <v>5.1100000000000007E-2</v>
      </c>
      <c r="L1028" s="109">
        <v>5.7800000000000004E-2</v>
      </c>
      <c r="M1028" s="109"/>
      <c r="N1028" s="109"/>
      <c r="O1028" s="210">
        <f t="shared" si="30"/>
        <v>40391</v>
      </c>
      <c r="Q1028" s="206">
        <f t="shared" si="31"/>
        <v>-9.9999999999995925E-5</v>
      </c>
    </row>
    <row r="1029" spans="1:17">
      <c r="A1029" s="106">
        <v>40403</v>
      </c>
      <c r="B1029" t="s">
        <v>153</v>
      </c>
      <c r="C1029" s="109">
        <v>4.8000000000000001E-2</v>
      </c>
      <c r="D1029" s="109">
        <v>5.0599999999999999E-2</v>
      </c>
      <c r="E1029" s="109">
        <v>5.6000000000000001E-2</v>
      </c>
      <c r="F1029" s="109">
        <v>5.1499999999999997E-2</v>
      </c>
      <c r="G1029" s="208">
        <v>0</v>
      </c>
      <c r="H1029" s="109"/>
      <c r="I1029" s="109">
        <v>4.5199999999999997E-2</v>
      </c>
      <c r="J1029" s="109"/>
      <c r="K1029" s="109">
        <v>5.0499999999999996E-2</v>
      </c>
      <c r="L1029" s="109">
        <v>5.7300000000000004E-2</v>
      </c>
      <c r="M1029" s="109"/>
      <c r="N1029" s="109"/>
      <c r="O1029" s="210">
        <f t="shared" ref="O1029:O1092" si="32">DATE(YEAR(A1029),MONTH(A1029),1)</f>
        <v>40391</v>
      </c>
      <c r="Q1029" s="206">
        <f t="shared" ref="Q1029:Q1092" si="33">K1029-D1029</f>
        <v>-1.0000000000000286E-4</v>
      </c>
    </row>
    <row r="1030" spans="1:17">
      <c r="A1030" s="106">
        <v>40406</v>
      </c>
      <c r="B1030" t="s">
        <v>153</v>
      </c>
      <c r="C1030" s="109">
        <v>4.65E-2</v>
      </c>
      <c r="D1030" s="109">
        <v>4.9099999999999998E-2</v>
      </c>
      <c r="E1030" s="109">
        <v>5.45E-2</v>
      </c>
      <c r="F1030" s="109">
        <v>0.05</v>
      </c>
      <c r="G1030" s="208">
        <v>0</v>
      </c>
      <c r="H1030" s="109"/>
      <c r="I1030" s="109">
        <v>4.36E-2</v>
      </c>
      <c r="J1030" s="109"/>
      <c r="K1030" s="109">
        <v>4.9000000000000002E-2</v>
      </c>
      <c r="L1030" s="109">
        <v>5.5800000000000002E-2</v>
      </c>
      <c r="M1030" s="109"/>
      <c r="N1030" s="109"/>
      <c r="O1030" s="210">
        <f t="shared" si="32"/>
        <v>40391</v>
      </c>
      <c r="Q1030" s="206">
        <f t="shared" si="33"/>
        <v>-9.9999999999995925E-5</v>
      </c>
    </row>
    <row r="1031" spans="1:17">
      <c r="A1031" s="106">
        <v>40407</v>
      </c>
      <c r="B1031" t="s">
        <v>153</v>
      </c>
      <c r="C1031" s="109">
        <v>4.7100000000000003E-2</v>
      </c>
      <c r="D1031" s="109">
        <v>4.9500000000000002E-2</v>
      </c>
      <c r="E1031" s="109">
        <v>5.4899999999999997E-2</v>
      </c>
      <c r="F1031" s="109">
        <v>5.0500000000000003E-2</v>
      </c>
      <c r="G1031" s="208">
        <v>0</v>
      </c>
      <c r="H1031" s="109"/>
      <c r="I1031" s="109">
        <v>4.4699999999999997E-2</v>
      </c>
      <c r="J1031" s="109"/>
      <c r="K1031" s="109">
        <v>4.9500000000000002E-2</v>
      </c>
      <c r="L1031" s="109">
        <v>5.6299999999999996E-2</v>
      </c>
      <c r="M1031" s="109"/>
      <c r="N1031" s="109"/>
      <c r="O1031" s="210">
        <f t="shared" si="32"/>
        <v>40391</v>
      </c>
      <c r="Q1031" s="206">
        <f t="shared" si="33"/>
        <v>0</v>
      </c>
    </row>
    <row r="1032" spans="1:17">
      <c r="A1032" s="106">
        <v>40409</v>
      </c>
      <c r="B1032" t="s">
        <v>153</v>
      </c>
      <c r="C1032" s="109">
        <v>4.5900000000000003E-2</v>
      </c>
      <c r="D1032" s="109">
        <v>4.8500000000000001E-2</v>
      </c>
      <c r="E1032" s="109">
        <v>5.3900000000000003E-2</v>
      </c>
      <c r="F1032" s="109">
        <v>4.9399999999999999E-2</v>
      </c>
      <c r="G1032" s="208">
        <v>0</v>
      </c>
      <c r="H1032" s="109"/>
      <c r="I1032" s="109">
        <v>4.36E-2</v>
      </c>
      <c r="J1032" s="109"/>
      <c r="K1032" s="109">
        <v>4.8399999999999999E-2</v>
      </c>
      <c r="L1032" s="109">
        <v>5.5099999999999996E-2</v>
      </c>
      <c r="M1032" s="109"/>
      <c r="N1032" s="109"/>
      <c r="O1032" s="210">
        <f t="shared" si="32"/>
        <v>40391</v>
      </c>
      <c r="Q1032" s="206">
        <f t="shared" si="33"/>
        <v>-1.0000000000000286E-4</v>
      </c>
    </row>
    <row r="1033" spans="1:17">
      <c r="A1033" s="106">
        <v>40410</v>
      </c>
      <c r="B1033" t="s">
        <v>153</v>
      </c>
      <c r="C1033" s="109">
        <v>4.5999999999999999E-2</v>
      </c>
      <c r="D1033" s="109">
        <v>4.8500000000000001E-2</v>
      </c>
      <c r="E1033" s="109">
        <v>5.3999999999999999E-2</v>
      </c>
      <c r="F1033" s="109">
        <v>4.9500000000000002E-2</v>
      </c>
      <c r="G1033" s="208">
        <v>0</v>
      </c>
      <c r="H1033" s="109"/>
      <c r="I1033" s="109">
        <v>4.36E-2</v>
      </c>
      <c r="J1033" s="109"/>
      <c r="K1033" s="109">
        <v>4.8499999999999995E-2</v>
      </c>
      <c r="L1033" s="109">
        <v>5.5199999999999999E-2</v>
      </c>
      <c r="M1033" s="109"/>
      <c r="N1033" s="109"/>
      <c r="O1033" s="210">
        <f t="shared" si="32"/>
        <v>40391</v>
      </c>
      <c r="Q1033" s="206">
        <f t="shared" si="33"/>
        <v>0</v>
      </c>
    </row>
    <row r="1034" spans="1:17">
      <c r="A1034" s="106">
        <v>40413</v>
      </c>
      <c r="B1034" t="s">
        <v>153</v>
      </c>
      <c r="C1034" s="109">
        <v>4.5999999999999999E-2</v>
      </c>
      <c r="D1034" s="109">
        <v>4.8599999999999997E-2</v>
      </c>
      <c r="E1034" s="109">
        <v>5.4100000000000002E-2</v>
      </c>
      <c r="F1034" s="109">
        <v>4.9599999999999998E-2</v>
      </c>
      <c r="G1034" s="208">
        <v>0</v>
      </c>
      <c r="H1034" s="109"/>
      <c r="I1034" s="109">
        <v>4.3700000000000003E-2</v>
      </c>
      <c r="J1034" s="109"/>
      <c r="K1034" s="109">
        <v>4.8600000000000004E-2</v>
      </c>
      <c r="L1034" s="109">
        <v>5.5399999999999998E-2</v>
      </c>
      <c r="M1034" s="109"/>
      <c r="N1034" s="109"/>
      <c r="O1034" s="210">
        <f t="shared" si="32"/>
        <v>40391</v>
      </c>
      <c r="Q1034" s="206">
        <f t="shared" si="33"/>
        <v>0</v>
      </c>
    </row>
    <row r="1035" spans="1:17">
      <c r="A1035" s="106">
        <v>40414</v>
      </c>
      <c r="B1035" t="s">
        <v>153</v>
      </c>
      <c r="C1035" s="109">
        <v>4.53E-2</v>
      </c>
      <c r="D1035" s="109">
        <v>4.8000000000000001E-2</v>
      </c>
      <c r="E1035" s="109">
        <v>5.3199999999999997E-2</v>
      </c>
      <c r="F1035" s="109">
        <v>4.8800000000000003E-2</v>
      </c>
      <c r="G1035" s="208">
        <v>0</v>
      </c>
      <c r="H1035" s="109"/>
      <c r="I1035" s="109">
        <v>4.2699999999999995E-2</v>
      </c>
      <c r="J1035" s="109"/>
      <c r="K1035" s="109">
        <v>4.7899999999999998E-2</v>
      </c>
      <c r="L1035" s="109">
        <v>5.45E-2</v>
      </c>
      <c r="M1035" s="109"/>
      <c r="N1035" s="109"/>
      <c r="O1035" s="210">
        <f t="shared" si="32"/>
        <v>40391</v>
      </c>
      <c r="Q1035" s="206">
        <f t="shared" si="33"/>
        <v>-1.0000000000000286E-4</v>
      </c>
    </row>
    <row r="1036" spans="1:17">
      <c r="A1036" s="106">
        <v>40417</v>
      </c>
      <c r="B1036" t="s">
        <v>153</v>
      </c>
      <c r="C1036" s="109">
        <v>4.6800000000000001E-2</v>
      </c>
      <c r="D1036" s="109">
        <v>4.9399999999999999E-2</v>
      </c>
      <c r="E1036" s="109">
        <v>5.5E-2</v>
      </c>
      <c r="F1036" s="109">
        <v>5.04E-2</v>
      </c>
      <c r="G1036" s="208">
        <v>0</v>
      </c>
      <c r="H1036" s="109"/>
      <c r="I1036" s="109">
        <v>4.41E-2</v>
      </c>
      <c r="J1036" s="109"/>
      <c r="K1036" s="109">
        <v>4.9299999999999997E-2</v>
      </c>
      <c r="L1036" s="109">
        <v>5.62E-2</v>
      </c>
      <c r="M1036" s="109"/>
      <c r="N1036" s="109"/>
      <c r="O1036" s="210">
        <f t="shared" si="32"/>
        <v>40391</v>
      </c>
      <c r="Q1036" s="206">
        <f t="shared" si="33"/>
        <v>-1.0000000000000286E-4</v>
      </c>
    </row>
    <row r="1037" spans="1:17">
      <c r="A1037" s="106">
        <v>40421</v>
      </c>
      <c r="B1037" t="s">
        <v>153</v>
      </c>
      <c r="C1037" s="109">
        <v>4.53E-2</v>
      </c>
      <c r="D1037" s="109">
        <v>4.7800000000000002E-2</v>
      </c>
      <c r="E1037" s="109">
        <v>5.3600000000000002E-2</v>
      </c>
      <c r="F1037" s="109">
        <v>4.8899999999999999E-2</v>
      </c>
      <c r="G1037" s="208">
        <v>0</v>
      </c>
      <c r="H1037" s="109"/>
      <c r="I1037" s="109">
        <v>4.2599999999999999E-2</v>
      </c>
      <c r="J1037" s="109"/>
      <c r="K1037" s="109">
        <v>4.7800000000000002E-2</v>
      </c>
      <c r="L1037" s="109">
        <v>5.4800000000000001E-2</v>
      </c>
      <c r="M1037" s="109"/>
      <c r="N1037" s="109"/>
      <c r="O1037" s="210">
        <f t="shared" si="32"/>
        <v>40391</v>
      </c>
      <c r="Q1037" s="206">
        <f t="shared" si="33"/>
        <v>0</v>
      </c>
    </row>
    <row r="1038" spans="1:17">
      <c r="A1038" s="106">
        <v>40422</v>
      </c>
      <c r="B1038" t="s">
        <v>153</v>
      </c>
      <c r="C1038" s="109">
        <v>4.6399999999999997E-2</v>
      </c>
      <c r="D1038" s="109">
        <v>4.9099999999999998E-2</v>
      </c>
      <c r="E1038" s="109">
        <v>5.4699999999999999E-2</v>
      </c>
      <c r="F1038" s="109">
        <v>5.0099999999999999E-2</v>
      </c>
      <c r="G1038" s="208">
        <v>0</v>
      </c>
      <c r="H1038" s="109"/>
      <c r="I1038" s="109">
        <v>4.3799999999999999E-2</v>
      </c>
      <c r="J1038" s="109"/>
      <c r="K1038" s="109">
        <v>4.9100000000000005E-2</v>
      </c>
      <c r="L1038" s="109">
        <v>5.5899999999999998E-2</v>
      </c>
      <c r="M1038" s="109"/>
      <c r="N1038" s="109"/>
      <c r="O1038" s="210">
        <f t="shared" si="32"/>
        <v>40422</v>
      </c>
      <c r="Q1038" s="206">
        <f t="shared" si="33"/>
        <v>0</v>
      </c>
    </row>
    <row r="1039" spans="1:17">
      <c r="A1039" s="106">
        <v>40423</v>
      </c>
      <c r="B1039" t="s">
        <v>153</v>
      </c>
      <c r="C1039" s="109">
        <v>4.7E-2</v>
      </c>
      <c r="D1039" s="109">
        <v>4.9700000000000001E-2</v>
      </c>
      <c r="E1039" s="109">
        <v>5.5199999999999999E-2</v>
      </c>
      <c r="F1039" s="109">
        <v>5.0599999999999999E-2</v>
      </c>
      <c r="G1039" s="208">
        <v>0</v>
      </c>
      <c r="H1039" s="109"/>
      <c r="I1039" s="109">
        <v>4.4500000000000005E-2</v>
      </c>
      <c r="J1039" s="109"/>
      <c r="K1039" s="109">
        <v>4.9699999999999994E-2</v>
      </c>
      <c r="L1039" s="109">
        <v>5.6500000000000002E-2</v>
      </c>
      <c r="M1039" s="109"/>
      <c r="N1039" s="109"/>
      <c r="O1039" s="210">
        <f t="shared" si="32"/>
        <v>40422</v>
      </c>
      <c r="Q1039" s="206">
        <f t="shared" si="33"/>
        <v>0</v>
      </c>
    </row>
    <row r="1040" spans="1:17">
      <c r="A1040" s="106">
        <v>40424</v>
      </c>
      <c r="B1040" t="s">
        <v>153</v>
      </c>
      <c r="C1040" s="109">
        <v>4.7600000000000003E-2</v>
      </c>
      <c r="D1040" s="109">
        <v>5.0200000000000002E-2</v>
      </c>
      <c r="E1040" s="109">
        <v>5.57E-2</v>
      </c>
      <c r="F1040" s="109">
        <v>5.1200000000000002E-2</v>
      </c>
      <c r="G1040" s="208">
        <v>0</v>
      </c>
      <c r="H1040" s="109"/>
      <c r="I1040" s="109">
        <v>4.4999999999999998E-2</v>
      </c>
      <c r="J1040" s="109"/>
      <c r="K1040" s="109">
        <v>5.0199999999999995E-2</v>
      </c>
      <c r="L1040" s="109">
        <v>5.6900000000000006E-2</v>
      </c>
      <c r="M1040" s="109"/>
      <c r="N1040" s="109"/>
      <c r="O1040" s="210">
        <f t="shared" si="32"/>
        <v>40422</v>
      </c>
      <c r="Q1040" s="206">
        <f t="shared" si="33"/>
        <v>0</v>
      </c>
    </row>
    <row r="1041" spans="1:17">
      <c r="A1041" s="106">
        <v>40428</v>
      </c>
      <c r="B1041" t="s">
        <v>153</v>
      </c>
      <c r="C1041" s="109">
        <v>4.6399999999999997E-2</v>
      </c>
      <c r="D1041" s="109">
        <v>4.9099999999999998E-2</v>
      </c>
      <c r="E1041" s="109">
        <v>5.4399999999999997E-2</v>
      </c>
      <c r="F1041" s="109">
        <v>0.05</v>
      </c>
      <c r="G1041" s="208">
        <v>0</v>
      </c>
      <c r="H1041" s="109"/>
      <c r="I1041" s="109">
        <v>4.3899999999999995E-2</v>
      </c>
      <c r="J1041" s="109"/>
      <c r="K1041" s="109">
        <v>4.9100000000000005E-2</v>
      </c>
      <c r="L1041" s="109">
        <v>5.57E-2</v>
      </c>
      <c r="M1041" s="109"/>
      <c r="N1041" s="109"/>
      <c r="O1041" s="210">
        <f t="shared" si="32"/>
        <v>40422</v>
      </c>
      <c r="Q1041" s="206">
        <f t="shared" si="33"/>
        <v>0</v>
      </c>
    </row>
    <row r="1042" spans="1:17">
      <c r="A1042" s="106">
        <v>40429</v>
      </c>
      <c r="B1042" t="s">
        <v>153</v>
      </c>
      <c r="C1042" s="109">
        <v>4.7E-2</v>
      </c>
      <c r="D1042" s="109">
        <v>4.9599999999999998E-2</v>
      </c>
      <c r="E1042" s="109">
        <v>5.4899999999999997E-2</v>
      </c>
      <c r="F1042" s="109">
        <v>5.0500000000000003E-2</v>
      </c>
      <c r="G1042" s="208">
        <v>0</v>
      </c>
      <c r="H1042" s="109"/>
      <c r="I1042" s="109">
        <v>4.4500000000000005E-2</v>
      </c>
      <c r="J1042" s="109"/>
      <c r="K1042" s="109">
        <v>4.9599999999999998E-2</v>
      </c>
      <c r="L1042" s="109">
        <v>5.6100000000000004E-2</v>
      </c>
      <c r="M1042" s="109"/>
      <c r="N1042" s="109"/>
      <c r="O1042" s="210">
        <f t="shared" si="32"/>
        <v>40422</v>
      </c>
      <c r="Q1042" s="206">
        <f t="shared" si="33"/>
        <v>0</v>
      </c>
    </row>
    <row r="1043" spans="1:17">
      <c r="A1043" s="106">
        <v>40430</v>
      </c>
      <c r="B1043" t="s">
        <v>153</v>
      </c>
      <c r="C1043" s="109">
        <v>4.82E-2</v>
      </c>
      <c r="D1043" s="109">
        <v>5.0700000000000002E-2</v>
      </c>
      <c r="E1043" s="109">
        <v>5.6099999999999997E-2</v>
      </c>
      <c r="F1043" s="109">
        <v>5.1700000000000003E-2</v>
      </c>
      <c r="G1043" s="208">
        <v>0</v>
      </c>
      <c r="H1043" s="109"/>
      <c r="I1043" s="109">
        <v>4.5599999999999995E-2</v>
      </c>
      <c r="J1043" s="109"/>
      <c r="K1043" s="109">
        <v>5.0700000000000002E-2</v>
      </c>
      <c r="L1043" s="109">
        <v>5.7300000000000004E-2</v>
      </c>
      <c r="M1043" s="109"/>
      <c r="N1043" s="109"/>
      <c r="O1043" s="210">
        <f t="shared" si="32"/>
        <v>40422</v>
      </c>
      <c r="Q1043" s="206">
        <f t="shared" si="33"/>
        <v>0</v>
      </c>
    </row>
    <row r="1044" spans="1:17">
      <c r="A1044" s="106">
        <v>40431</v>
      </c>
      <c r="B1044" t="s">
        <v>153</v>
      </c>
      <c r="C1044" s="109">
        <v>4.8500000000000001E-2</v>
      </c>
      <c r="D1044" s="109">
        <v>5.0999999999999997E-2</v>
      </c>
      <c r="E1044" s="109">
        <v>5.6399999999999999E-2</v>
      </c>
      <c r="F1044" s="109">
        <v>5.1999999999999998E-2</v>
      </c>
      <c r="G1044" s="208">
        <v>0</v>
      </c>
      <c r="H1044" s="109"/>
      <c r="I1044" s="109">
        <v>4.5899999999999996E-2</v>
      </c>
      <c r="J1044" s="109"/>
      <c r="K1044" s="109">
        <v>5.0900000000000001E-2</v>
      </c>
      <c r="L1044" s="109">
        <v>5.7500000000000002E-2</v>
      </c>
      <c r="M1044" s="109"/>
      <c r="N1044" s="109"/>
      <c r="O1044" s="210">
        <f t="shared" si="32"/>
        <v>40422</v>
      </c>
      <c r="Q1044" s="206">
        <f t="shared" si="33"/>
        <v>-9.9999999999995925E-5</v>
      </c>
    </row>
    <row r="1045" spans="1:17">
      <c r="A1045" s="106">
        <v>40434</v>
      </c>
      <c r="B1045" t="s">
        <v>153</v>
      </c>
      <c r="C1045" s="109">
        <v>4.82E-2</v>
      </c>
      <c r="D1045" s="109">
        <v>5.0700000000000002E-2</v>
      </c>
      <c r="E1045" s="109">
        <v>5.5899999999999998E-2</v>
      </c>
      <c r="F1045" s="109">
        <v>5.16E-2</v>
      </c>
      <c r="G1045" s="208">
        <v>0</v>
      </c>
      <c r="H1045" s="109"/>
      <c r="I1045" s="109">
        <v>4.5700000000000005E-2</v>
      </c>
      <c r="J1045" s="109"/>
      <c r="K1045" s="109">
        <v>5.0700000000000002E-2</v>
      </c>
      <c r="L1045" s="109">
        <v>5.7099999999999998E-2</v>
      </c>
      <c r="M1045" s="109"/>
      <c r="N1045" s="109"/>
      <c r="O1045" s="210">
        <f t="shared" si="32"/>
        <v>40422</v>
      </c>
      <c r="Q1045" s="206">
        <f t="shared" si="33"/>
        <v>0</v>
      </c>
    </row>
    <row r="1046" spans="1:17">
      <c r="A1046" s="106">
        <v>40435</v>
      </c>
      <c r="B1046" t="s">
        <v>153</v>
      </c>
      <c r="C1046" s="109">
        <v>4.7600000000000003E-2</v>
      </c>
      <c r="D1046" s="109">
        <v>5.0200000000000002E-2</v>
      </c>
      <c r="E1046" s="109">
        <v>5.5199999999999999E-2</v>
      </c>
      <c r="F1046" s="109">
        <v>5.0999999999999997E-2</v>
      </c>
      <c r="G1046" s="208">
        <v>0</v>
      </c>
      <c r="H1046" s="109"/>
      <c r="I1046" s="109">
        <v>4.5100000000000001E-2</v>
      </c>
      <c r="J1046" s="109"/>
      <c r="K1046" s="109">
        <v>5.0099999999999999E-2</v>
      </c>
      <c r="L1046" s="109">
        <v>5.6500000000000002E-2</v>
      </c>
      <c r="M1046" s="109"/>
      <c r="N1046" s="109"/>
      <c r="O1046" s="210">
        <f t="shared" si="32"/>
        <v>40422</v>
      </c>
      <c r="Q1046" s="206">
        <f t="shared" si="33"/>
        <v>-1.0000000000000286E-4</v>
      </c>
    </row>
    <row r="1047" spans="1:17">
      <c r="A1047" s="106">
        <v>40436</v>
      </c>
      <c r="B1047" t="s">
        <v>153</v>
      </c>
      <c r="C1047" s="109">
        <v>4.82E-2</v>
      </c>
      <c r="D1047" s="109">
        <v>5.11E-2</v>
      </c>
      <c r="E1047" s="109">
        <v>5.6099999999999997E-2</v>
      </c>
      <c r="F1047" s="109">
        <v>5.1799999999999999E-2</v>
      </c>
      <c r="G1047" s="208">
        <v>0</v>
      </c>
      <c r="H1047" s="109"/>
      <c r="I1047" s="109">
        <v>4.5899999999999996E-2</v>
      </c>
      <c r="J1047" s="109"/>
      <c r="K1047" s="109">
        <v>5.0999999999999997E-2</v>
      </c>
      <c r="L1047" s="109">
        <v>5.74E-2</v>
      </c>
      <c r="M1047" s="109"/>
      <c r="N1047" s="109"/>
      <c r="O1047" s="210">
        <f t="shared" si="32"/>
        <v>40422</v>
      </c>
      <c r="Q1047" s="206">
        <f t="shared" si="33"/>
        <v>-1.0000000000000286E-4</v>
      </c>
    </row>
    <row r="1048" spans="1:17">
      <c r="A1048" s="106">
        <v>40437</v>
      </c>
      <c r="B1048" t="s">
        <v>153</v>
      </c>
      <c r="C1048" s="109">
        <v>4.87E-2</v>
      </c>
      <c r="D1048" s="109">
        <v>5.16E-2</v>
      </c>
      <c r="E1048" s="109">
        <v>5.6599999999999998E-2</v>
      </c>
      <c r="F1048" s="109">
        <v>5.2299999999999999E-2</v>
      </c>
      <c r="G1048" s="208">
        <v>0</v>
      </c>
      <c r="H1048" s="109"/>
      <c r="I1048" s="109">
        <v>4.6399999999999997E-2</v>
      </c>
      <c r="J1048" s="109"/>
      <c r="K1048" s="109">
        <v>5.1500000000000004E-2</v>
      </c>
      <c r="L1048" s="109">
        <v>5.79E-2</v>
      </c>
      <c r="M1048" s="109"/>
      <c r="N1048" s="109"/>
      <c r="O1048" s="210">
        <f t="shared" si="32"/>
        <v>40422</v>
      </c>
      <c r="Q1048" s="206">
        <f t="shared" si="33"/>
        <v>-9.9999999999995925E-5</v>
      </c>
    </row>
    <row r="1049" spans="1:17">
      <c r="A1049" s="106">
        <v>40438</v>
      </c>
      <c r="B1049" t="s">
        <v>153</v>
      </c>
      <c r="C1049" s="109">
        <v>4.8599999999999997E-2</v>
      </c>
      <c r="D1049" s="109">
        <v>5.1400000000000001E-2</v>
      </c>
      <c r="E1049" s="109">
        <v>5.6500000000000002E-2</v>
      </c>
      <c r="F1049" s="109">
        <v>5.2200000000000003E-2</v>
      </c>
      <c r="G1049" s="208">
        <v>0</v>
      </c>
      <c r="H1049" s="109"/>
      <c r="I1049" s="109">
        <v>4.6300000000000001E-2</v>
      </c>
      <c r="J1049" s="109"/>
      <c r="K1049" s="109">
        <v>5.1299999999999998E-2</v>
      </c>
      <c r="L1049" s="109">
        <v>5.7800000000000004E-2</v>
      </c>
      <c r="M1049" s="109"/>
      <c r="N1049" s="109"/>
      <c r="O1049" s="210">
        <f t="shared" si="32"/>
        <v>40422</v>
      </c>
      <c r="Q1049" s="206">
        <f t="shared" si="33"/>
        <v>-1.0000000000000286E-4</v>
      </c>
    </row>
    <row r="1050" spans="1:17">
      <c r="A1050" s="106">
        <v>40441</v>
      </c>
      <c r="B1050" t="s">
        <v>153</v>
      </c>
      <c r="C1050" s="109">
        <v>4.82E-2</v>
      </c>
      <c r="D1050" s="109">
        <v>5.0900000000000001E-2</v>
      </c>
      <c r="E1050" s="109">
        <v>5.6099999999999997E-2</v>
      </c>
      <c r="F1050" s="109">
        <v>5.1700000000000003E-2</v>
      </c>
      <c r="G1050" s="208">
        <v>0</v>
      </c>
      <c r="H1050" s="109"/>
      <c r="I1050" s="109">
        <v>4.5899999999999996E-2</v>
      </c>
      <c r="J1050" s="109"/>
      <c r="K1050" s="109">
        <v>5.0900000000000001E-2</v>
      </c>
      <c r="L1050" s="109">
        <v>5.74E-2</v>
      </c>
      <c r="M1050" s="109"/>
      <c r="N1050" s="109"/>
      <c r="O1050" s="210">
        <f t="shared" si="32"/>
        <v>40422</v>
      </c>
      <c r="Q1050" s="206">
        <f t="shared" si="33"/>
        <v>0</v>
      </c>
    </row>
    <row r="1051" spans="1:17">
      <c r="A1051" s="106">
        <v>40442</v>
      </c>
      <c r="B1051" t="s">
        <v>153</v>
      </c>
      <c r="C1051" s="109">
        <v>4.7399999999999998E-2</v>
      </c>
      <c r="D1051" s="109">
        <v>5.0200000000000002E-2</v>
      </c>
      <c r="E1051" s="109">
        <v>5.5300000000000002E-2</v>
      </c>
      <c r="F1051" s="109">
        <v>5.0999999999999997E-2</v>
      </c>
      <c r="G1051" s="208">
        <v>0</v>
      </c>
      <c r="H1051" s="109"/>
      <c r="I1051" s="109">
        <v>4.5700000000000005E-2</v>
      </c>
      <c r="J1051" s="109"/>
      <c r="K1051" s="109">
        <v>5.0099999999999999E-2</v>
      </c>
      <c r="L1051" s="109">
        <v>5.6600000000000004E-2</v>
      </c>
      <c r="M1051" s="109"/>
      <c r="N1051" s="109"/>
      <c r="O1051" s="210">
        <f t="shared" si="32"/>
        <v>40422</v>
      </c>
      <c r="Q1051" s="206">
        <f t="shared" si="33"/>
        <v>-1.0000000000000286E-4</v>
      </c>
    </row>
    <row r="1052" spans="1:17">
      <c r="A1052" s="106">
        <v>40443</v>
      </c>
      <c r="B1052" t="s">
        <v>153</v>
      </c>
      <c r="C1052" s="109">
        <v>4.6899999999999997E-2</v>
      </c>
      <c r="D1052" s="109">
        <v>4.9700000000000001E-2</v>
      </c>
      <c r="E1052" s="109">
        <v>5.4800000000000001E-2</v>
      </c>
      <c r="F1052" s="109">
        <v>5.0500000000000003E-2</v>
      </c>
      <c r="G1052" s="208">
        <v>0</v>
      </c>
      <c r="H1052" s="109"/>
      <c r="I1052" s="109">
        <v>4.4900000000000002E-2</v>
      </c>
      <c r="J1052" s="109"/>
      <c r="K1052" s="109">
        <v>4.9699999999999994E-2</v>
      </c>
      <c r="L1052" s="109">
        <v>5.6100000000000004E-2</v>
      </c>
      <c r="M1052" s="109"/>
      <c r="N1052" s="109"/>
      <c r="O1052" s="210">
        <f t="shared" si="32"/>
        <v>40422</v>
      </c>
      <c r="Q1052" s="206">
        <f t="shared" si="33"/>
        <v>0</v>
      </c>
    </row>
    <row r="1053" spans="1:17">
      <c r="A1053" s="106">
        <v>40444</v>
      </c>
      <c r="B1053" t="s">
        <v>153</v>
      </c>
      <c r="C1053" s="109">
        <v>4.6800000000000001E-2</v>
      </c>
      <c r="D1053" s="109">
        <v>4.9700000000000001E-2</v>
      </c>
      <c r="E1053" s="109">
        <v>5.4800000000000001E-2</v>
      </c>
      <c r="F1053" s="109">
        <v>5.04E-2</v>
      </c>
      <c r="G1053" s="208">
        <v>0</v>
      </c>
      <c r="H1053" s="109"/>
      <c r="I1053" s="109">
        <v>4.5199999999999997E-2</v>
      </c>
      <c r="J1053" s="109"/>
      <c r="K1053" s="109">
        <v>4.9599999999999998E-2</v>
      </c>
      <c r="L1053" s="109">
        <v>5.5999999999999994E-2</v>
      </c>
      <c r="M1053" s="109"/>
      <c r="N1053" s="109"/>
      <c r="O1053" s="210">
        <f t="shared" si="32"/>
        <v>40422</v>
      </c>
      <c r="Q1053" s="206">
        <f t="shared" si="33"/>
        <v>-1.0000000000000286E-4</v>
      </c>
    </row>
    <row r="1054" spans="1:17">
      <c r="A1054" s="106">
        <v>40445</v>
      </c>
      <c r="B1054" t="s">
        <v>153</v>
      </c>
      <c r="C1054" s="109">
        <v>4.7500000000000001E-2</v>
      </c>
      <c r="D1054" s="109">
        <v>5.0299999999999997E-2</v>
      </c>
      <c r="E1054" s="109">
        <v>5.5399999999999998E-2</v>
      </c>
      <c r="F1054" s="109">
        <v>5.11E-2</v>
      </c>
      <c r="G1054" s="208">
        <v>0</v>
      </c>
      <c r="H1054" s="109"/>
      <c r="I1054" s="109">
        <v>4.5999999999999999E-2</v>
      </c>
      <c r="J1054" s="109"/>
      <c r="K1054" s="109">
        <v>5.0199999999999995E-2</v>
      </c>
      <c r="L1054" s="109">
        <v>5.67E-2</v>
      </c>
      <c r="M1054" s="109"/>
      <c r="N1054" s="109"/>
      <c r="O1054" s="210">
        <f t="shared" si="32"/>
        <v>40422</v>
      </c>
      <c r="Q1054" s="206">
        <f t="shared" si="33"/>
        <v>-1.0000000000000286E-4</v>
      </c>
    </row>
    <row r="1055" spans="1:17">
      <c r="A1055" s="106">
        <v>40448</v>
      </c>
      <c r="B1055" t="s">
        <v>153</v>
      </c>
      <c r="C1055" s="109">
        <v>4.65E-2</v>
      </c>
      <c r="D1055" s="109">
        <v>4.9399999999999999E-2</v>
      </c>
      <c r="E1055" s="109">
        <v>5.45E-2</v>
      </c>
      <c r="F1055" s="109">
        <v>5.0099999999999999E-2</v>
      </c>
      <c r="G1055" s="208">
        <v>0</v>
      </c>
      <c r="H1055" s="109"/>
      <c r="I1055" s="109">
        <v>4.5100000000000001E-2</v>
      </c>
      <c r="J1055" s="109"/>
      <c r="K1055" s="109">
        <v>4.9299999999999997E-2</v>
      </c>
      <c r="L1055" s="109">
        <v>5.5800000000000002E-2</v>
      </c>
      <c r="M1055" s="109"/>
      <c r="N1055" s="109"/>
      <c r="O1055" s="210">
        <f t="shared" si="32"/>
        <v>40422</v>
      </c>
      <c r="Q1055" s="206">
        <f t="shared" si="33"/>
        <v>-1.0000000000000286E-4</v>
      </c>
    </row>
    <row r="1056" spans="1:17">
      <c r="A1056" s="106">
        <v>40449</v>
      </c>
      <c r="B1056" t="s">
        <v>153</v>
      </c>
      <c r="C1056" s="109">
        <v>4.65E-2</v>
      </c>
      <c r="D1056" s="109">
        <v>4.8800000000000003E-2</v>
      </c>
      <c r="E1056" s="109">
        <v>5.4100000000000002E-2</v>
      </c>
      <c r="F1056" s="109">
        <v>4.9799999999999997E-2</v>
      </c>
      <c r="G1056" s="208">
        <v>0</v>
      </c>
      <c r="H1056" s="109"/>
      <c r="I1056" s="109">
        <v>4.4699999999999997E-2</v>
      </c>
      <c r="J1056" s="109"/>
      <c r="K1056" s="109">
        <v>4.8799999999999996E-2</v>
      </c>
      <c r="L1056" s="109">
        <v>5.5399999999999998E-2</v>
      </c>
      <c r="M1056" s="109"/>
      <c r="N1056" s="109"/>
      <c r="O1056" s="210">
        <f t="shared" si="32"/>
        <v>40422</v>
      </c>
      <c r="Q1056" s="206">
        <f t="shared" si="33"/>
        <v>0</v>
      </c>
    </row>
    <row r="1057" spans="1:17">
      <c r="A1057" s="106">
        <v>40450</v>
      </c>
      <c r="B1057" t="s">
        <v>153</v>
      </c>
      <c r="C1057" s="109">
        <v>4.6899999999999997E-2</v>
      </c>
      <c r="D1057" s="109">
        <v>4.9299999999999997E-2</v>
      </c>
      <c r="E1057" s="109">
        <v>5.45E-2</v>
      </c>
      <c r="F1057" s="109">
        <v>5.0200000000000002E-2</v>
      </c>
      <c r="G1057" s="208">
        <v>0</v>
      </c>
      <c r="H1057" s="109"/>
      <c r="I1057" s="109">
        <v>4.5100000000000001E-2</v>
      </c>
      <c r="J1057" s="109"/>
      <c r="K1057" s="109">
        <v>4.9299999999999997E-2</v>
      </c>
      <c r="L1057" s="109">
        <v>5.5800000000000002E-2</v>
      </c>
      <c r="M1057" s="109"/>
      <c r="N1057" s="109"/>
      <c r="O1057" s="210">
        <f t="shared" si="32"/>
        <v>40422</v>
      </c>
      <c r="Q1057" s="206">
        <f t="shared" si="33"/>
        <v>0</v>
      </c>
    </row>
    <row r="1058" spans="1:17">
      <c r="A1058" s="106">
        <v>40451</v>
      </c>
      <c r="B1058" t="s">
        <v>153</v>
      </c>
      <c r="C1058" s="109">
        <v>4.7100000000000003E-2</v>
      </c>
      <c r="D1058" s="109">
        <v>4.9299999999999997E-2</v>
      </c>
      <c r="E1058" s="109">
        <v>5.45E-2</v>
      </c>
      <c r="F1058" s="109">
        <v>5.0299999999999997E-2</v>
      </c>
      <c r="G1058" s="208">
        <v>0</v>
      </c>
      <c r="H1058" s="109"/>
      <c r="I1058" s="109">
        <v>4.5400000000000003E-2</v>
      </c>
      <c r="J1058" s="109"/>
      <c r="K1058" s="109">
        <v>4.9299999999999997E-2</v>
      </c>
      <c r="L1058" s="109">
        <v>5.5800000000000002E-2</v>
      </c>
      <c r="M1058" s="109"/>
      <c r="N1058" s="109"/>
      <c r="O1058" s="210">
        <f t="shared" si="32"/>
        <v>40422</v>
      </c>
      <c r="Q1058" s="206">
        <f t="shared" si="33"/>
        <v>0</v>
      </c>
    </row>
    <row r="1059" spans="1:17">
      <c r="A1059" s="106">
        <v>40452</v>
      </c>
      <c r="B1059" t="s">
        <v>153</v>
      </c>
      <c r="C1059" s="109">
        <v>4.7500000000000001E-2</v>
      </c>
      <c r="D1059" s="109">
        <v>4.9599999999999998E-2</v>
      </c>
      <c r="E1059" s="109">
        <v>5.4800000000000001E-2</v>
      </c>
      <c r="F1059" s="109">
        <v>5.0599999999999999E-2</v>
      </c>
      <c r="G1059" s="208">
        <v>0</v>
      </c>
      <c r="H1059" s="109"/>
      <c r="I1059" s="109">
        <v>4.5700000000000005E-2</v>
      </c>
      <c r="J1059" s="109"/>
      <c r="K1059" s="109">
        <v>4.9599999999999998E-2</v>
      </c>
      <c r="L1059" s="109">
        <v>5.6100000000000004E-2</v>
      </c>
      <c r="M1059" s="109"/>
      <c r="N1059" s="109"/>
      <c r="O1059" s="210">
        <f t="shared" si="32"/>
        <v>40452</v>
      </c>
      <c r="Q1059" s="206">
        <f t="shared" si="33"/>
        <v>0</v>
      </c>
    </row>
    <row r="1060" spans="1:17">
      <c r="A1060" s="106">
        <v>40455</v>
      </c>
      <c r="B1060" t="s">
        <v>153</v>
      </c>
      <c r="C1060" s="109">
        <v>4.7399999999999998E-2</v>
      </c>
      <c r="D1060" s="109">
        <v>4.9599999999999998E-2</v>
      </c>
      <c r="E1060" s="109">
        <v>5.4800000000000001E-2</v>
      </c>
      <c r="F1060" s="109">
        <v>5.0599999999999999E-2</v>
      </c>
      <c r="G1060" s="208">
        <v>0</v>
      </c>
      <c r="H1060" s="109"/>
      <c r="I1060" s="109">
        <v>4.5700000000000005E-2</v>
      </c>
      <c r="J1060" s="109"/>
      <c r="K1060" s="109">
        <v>4.9599999999999998E-2</v>
      </c>
      <c r="L1060" s="109">
        <v>5.5999999999999994E-2</v>
      </c>
      <c r="M1060" s="109"/>
      <c r="N1060" s="109"/>
      <c r="O1060" s="210">
        <f t="shared" si="32"/>
        <v>40452</v>
      </c>
      <c r="Q1060" s="206">
        <f t="shared" si="33"/>
        <v>0</v>
      </c>
    </row>
    <row r="1061" spans="1:17">
      <c r="A1061" s="106">
        <v>40456</v>
      </c>
      <c r="B1061" t="s">
        <v>153</v>
      </c>
      <c r="C1061" s="109">
        <v>4.7600000000000003E-2</v>
      </c>
      <c r="D1061" s="109">
        <v>4.9799999999999997E-2</v>
      </c>
      <c r="E1061" s="109">
        <v>5.5E-2</v>
      </c>
      <c r="F1061" s="109">
        <v>5.0799999999999998E-2</v>
      </c>
      <c r="G1061" s="208">
        <v>0</v>
      </c>
      <c r="H1061" s="109"/>
      <c r="I1061" s="109">
        <v>4.58E-2</v>
      </c>
      <c r="J1061" s="109"/>
      <c r="K1061" s="109">
        <v>4.9699999999999994E-2</v>
      </c>
      <c r="L1061" s="109">
        <v>5.6100000000000004E-2</v>
      </c>
      <c r="M1061" s="109"/>
      <c r="N1061" s="109"/>
      <c r="O1061" s="210">
        <f t="shared" si="32"/>
        <v>40452</v>
      </c>
      <c r="Q1061" s="206">
        <f t="shared" si="33"/>
        <v>-1.0000000000000286E-4</v>
      </c>
    </row>
    <row r="1062" spans="1:17">
      <c r="A1062" s="106">
        <v>40457</v>
      </c>
      <c r="B1062" t="s">
        <v>153</v>
      </c>
      <c r="C1062" s="109">
        <v>4.6899999999999997E-2</v>
      </c>
      <c r="D1062" s="109">
        <v>4.9099999999999998E-2</v>
      </c>
      <c r="E1062" s="109">
        <v>5.4300000000000001E-2</v>
      </c>
      <c r="F1062" s="109">
        <v>5.0099999999999999E-2</v>
      </c>
      <c r="G1062" s="208">
        <v>0</v>
      </c>
      <c r="H1062" s="109"/>
      <c r="I1062" s="109">
        <v>4.5100000000000001E-2</v>
      </c>
      <c r="J1062" s="109"/>
      <c r="K1062" s="109">
        <v>4.9000000000000002E-2</v>
      </c>
      <c r="L1062" s="109">
        <v>5.5399999999999998E-2</v>
      </c>
      <c r="M1062" s="109"/>
      <c r="N1062" s="109"/>
      <c r="O1062" s="210">
        <f t="shared" si="32"/>
        <v>40452</v>
      </c>
      <c r="Q1062" s="206">
        <f t="shared" si="33"/>
        <v>-9.9999999999995925E-5</v>
      </c>
    </row>
    <row r="1063" spans="1:17">
      <c r="A1063" s="106">
        <v>40458</v>
      </c>
      <c r="B1063" t="s">
        <v>153</v>
      </c>
      <c r="C1063" s="109">
        <v>4.7399999999999998E-2</v>
      </c>
      <c r="D1063" s="109">
        <v>4.9599999999999998E-2</v>
      </c>
      <c r="E1063" s="109">
        <v>5.4800000000000001E-2</v>
      </c>
      <c r="F1063" s="109">
        <v>5.0599999999999999E-2</v>
      </c>
      <c r="G1063" s="208">
        <v>0</v>
      </c>
      <c r="H1063" s="109"/>
      <c r="I1063" s="109">
        <v>4.5599999999999995E-2</v>
      </c>
      <c r="J1063" s="109"/>
      <c r="K1063" s="109">
        <v>4.9500000000000002E-2</v>
      </c>
      <c r="L1063" s="109">
        <v>5.5899999999999998E-2</v>
      </c>
      <c r="M1063" s="109"/>
      <c r="N1063" s="109"/>
      <c r="O1063" s="210">
        <f t="shared" si="32"/>
        <v>40452</v>
      </c>
      <c r="Q1063" s="206">
        <f t="shared" si="33"/>
        <v>-9.9999999999995925E-5</v>
      </c>
    </row>
    <row r="1064" spans="1:17">
      <c r="A1064" s="106">
        <v>40459</v>
      </c>
      <c r="B1064" t="s">
        <v>153</v>
      </c>
      <c r="C1064" s="109">
        <v>4.7699999999999999E-2</v>
      </c>
      <c r="D1064" s="109">
        <v>4.99E-2</v>
      </c>
      <c r="E1064" s="109">
        <v>5.5199999999999999E-2</v>
      </c>
      <c r="F1064" s="109">
        <v>5.0900000000000001E-2</v>
      </c>
      <c r="G1064" s="208">
        <v>0</v>
      </c>
      <c r="H1064" s="109"/>
      <c r="I1064" s="109">
        <v>4.58E-2</v>
      </c>
      <c r="J1064" s="109"/>
      <c r="K1064" s="109">
        <v>4.9800000000000004E-2</v>
      </c>
      <c r="L1064" s="109">
        <v>5.62E-2</v>
      </c>
      <c r="M1064" s="109"/>
      <c r="N1064" s="109"/>
      <c r="O1064" s="210">
        <f t="shared" si="32"/>
        <v>40452</v>
      </c>
      <c r="Q1064" s="206">
        <f t="shared" si="33"/>
        <v>-9.9999999999995925E-5</v>
      </c>
    </row>
    <row r="1065" spans="1:17">
      <c r="A1065" s="106">
        <v>40463</v>
      </c>
      <c r="B1065" t="s">
        <v>153</v>
      </c>
      <c r="C1065" s="109">
        <v>4.82E-2</v>
      </c>
      <c r="D1065" s="109">
        <v>5.04E-2</v>
      </c>
      <c r="E1065" s="109">
        <v>5.5599999999999997E-2</v>
      </c>
      <c r="F1065" s="109">
        <v>5.1400000000000001E-2</v>
      </c>
      <c r="G1065" s="208">
        <v>0</v>
      </c>
      <c r="H1065" s="109"/>
      <c r="I1065" s="109">
        <v>4.6300000000000001E-2</v>
      </c>
      <c r="J1065" s="109"/>
      <c r="K1065" s="109">
        <v>5.0300000000000004E-2</v>
      </c>
      <c r="L1065" s="109">
        <v>5.6600000000000004E-2</v>
      </c>
      <c r="M1065" s="109"/>
      <c r="N1065" s="109"/>
      <c r="O1065" s="210">
        <f t="shared" si="32"/>
        <v>40452</v>
      </c>
      <c r="Q1065" s="206">
        <f t="shared" si="33"/>
        <v>-9.9999999999995925E-5</v>
      </c>
    </row>
    <row r="1066" spans="1:17">
      <c r="A1066" s="106">
        <v>40464</v>
      </c>
      <c r="B1066" t="s">
        <v>153</v>
      </c>
      <c r="C1066" s="109">
        <v>4.8500000000000001E-2</v>
      </c>
      <c r="D1066" s="109">
        <v>5.0700000000000002E-2</v>
      </c>
      <c r="E1066" s="109">
        <v>5.5899999999999998E-2</v>
      </c>
      <c r="F1066" s="109">
        <v>5.1700000000000003E-2</v>
      </c>
      <c r="G1066" s="208">
        <v>0</v>
      </c>
      <c r="H1066" s="109"/>
      <c r="I1066" s="109">
        <v>4.6600000000000003E-2</v>
      </c>
      <c r="J1066" s="109"/>
      <c r="K1066" s="109">
        <v>5.0499999999999996E-2</v>
      </c>
      <c r="L1066" s="109">
        <v>5.6799999999999996E-2</v>
      </c>
      <c r="M1066" s="109"/>
      <c r="N1066" s="109"/>
      <c r="O1066" s="210">
        <f t="shared" si="32"/>
        <v>40452</v>
      </c>
      <c r="Q1066" s="206">
        <f t="shared" si="33"/>
        <v>-2.0000000000000573E-4</v>
      </c>
    </row>
    <row r="1067" spans="1:17">
      <c r="A1067" s="106">
        <v>40465</v>
      </c>
      <c r="B1067" t="s">
        <v>153</v>
      </c>
      <c r="C1067" s="109">
        <v>4.9299999999999997E-2</v>
      </c>
      <c r="D1067" s="109">
        <v>5.1400000000000001E-2</v>
      </c>
      <c r="E1067" s="109">
        <v>5.67E-2</v>
      </c>
      <c r="F1067" s="109">
        <v>5.2499999999999998E-2</v>
      </c>
      <c r="G1067" s="208">
        <v>0</v>
      </c>
      <c r="H1067" s="109"/>
      <c r="I1067" s="109">
        <v>4.7199999999999999E-2</v>
      </c>
      <c r="J1067" s="109"/>
      <c r="K1067" s="109">
        <v>5.1200000000000002E-2</v>
      </c>
      <c r="L1067" s="109">
        <v>5.7500000000000002E-2</v>
      </c>
      <c r="M1067" s="109"/>
      <c r="N1067" s="109"/>
      <c r="O1067" s="210">
        <f t="shared" si="32"/>
        <v>40452</v>
      </c>
      <c r="Q1067" s="206">
        <f t="shared" si="33"/>
        <v>-1.9999999999999879E-4</v>
      </c>
    </row>
    <row r="1068" spans="1:17">
      <c r="A1068" s="106">
        <v>40466</v>
      </c>
      <c r="B1068" t="s">
        <v>153</v>
      </c>
      <c r="C1068" s="109">
        <v>5.0299999999999997E-2</v>
      </c>
      <c r="D1068" s="109">
        <v>5.2299999999999999E-2</v>
      </c>
      <c r="E1068" s="109">
        <v>5.7700000000000001E-2</v>
      </c>
      <c r="F1068" s="109">
        <v>5.3400000000000003E-2</v>
      </c>
      <c r="G1068" s="208">
        <v>0</v>
      </c>
      <c r="H1068" s="109"/>
      <c r="I1068" s="109">
        <v>4.8099999999999997E-2</v>
      </c>
      <c r="J1068" s="109"/>
      <c r="K1068" s="109">
        <v>5.21E-2</v>
      </c>
      <c r="L1068" s="109">
        <v>5.8499999999999996E-2</v>
      </c>
      <c r="M1068" s="109"/>
      <c r="N1068" s="109"/>
      <c r="O1068" s="210">
        <f t="shared" si="32"/>
        <v>40452</v>
      </c>
      <c r="Q1068" s="206">
        <f t="shared" si="33"/>
        <v>-1.9999999999999879E-4</v>
      </c>
    </row>
    <row r="1069" spans="1:17">
      <c r="A1069" s="106">
        <v>40469</v>
      </c>
      <c r="B1069" t="s">
        <v>153</v>
      </c>
      <c r="C1069" s="109">
        <v>4.9500000000000002E-2</v>
      </c>
      <c r="D1069" s="109">
        <v>5.1499999999999997E-2</v>
      </c>
      <c r="E1069" s="109">
        <v>5.7000000000000002E-2</v>
      </c>
      <c r="F1069" s="109">
        <v>5.2699999999999997E-2</v>
      </c>
      <c r="G1069" s="208">
        <v>0</v>
      </c>
      <c r="H1069" s="109"/>
      <c r="I1069" s="109">
        <v>4.7400000000000005E-2</v>
      </c>
      <c r="J1069" s="109"/>
      <c r="K1069" s="109">
        <v>5.1399999999999994E-2</v>
      </c>
      <c r="L1069" s="109">
        <v>5.7800000000000004E-2</v>
      </c>
      <c r="M1069" s="109"/>
      <c r="N1069" s="109"/>
      <c r="O1069" s="210">
        <f t="shared" si="32"/>
        <v>40452</v>
      </c>
      <c r="Q1069" s="206">
        <f t="shared" si="33"/>
        <v>-1.0000000000000286E-4</v>
      </c>
    </row>
    <row r="1070" spans="1:17">
      <c r="A1070" s="106">
        <v>40470</v>
      </c>
      <c r="B1070" t="s">
        <v>153</v>
      </c>
      <c r="C1070" s="109">
        <v>4.9299999999999997E-2</v>
      </c>
      <c r="D1070" s="109">
        <v>5.1299999999999998E-2</v>
      </c>
      <c r="E1070" s="109">
        <v>5.67E-2</v>
      </c>
      <c r="F1070" s="109">
        <v>5.2400000000000002E-2</v>
      </c>
      <c r="G1070" s="208">
        <v>0</v>
      </c>
      <c r="H1070" s="109"/>
      <c r="I1070" s="109">
        <v>4.7E-2</v>
      </c>
      <c r="J1070" s="109"/>
      <c r="K1070" s="109">
        <v>5.1100000000000007E-2</v>
      </c>
      <c r="L1070" s="109">
        <v>5.7500000000000002E-2</v>
      </c>
      <c r="M1070" s="109"/>
      <c r="N1070" s="109"/>
      <c r="O1070" s="210">
        <f t="shared" si="32"/>
        <v>40452</v>
      </c>
      <c r="Q1070" s="206">
        <f t="shared" si="33"/>
        <v>-1.9999999999999185E-4</v>
      </c>
    </row>
    <row r="1071" spans="1:17">
      <c r="A1071" s="106">
        <v>40472</v>
      </c>
      <c r="B1071" t="s">
        <v>153</v>
      </c>
      <c r="C1071" s="109">
        <v>4.9700000000000001E-2</v>
      </c>
      <c r="D1071" s="109">
        <v>5.1700000000000003E-2</v>
      </c>
      <c r="E1071" s="109">
        <v>5.67E-2</v>
      </c>
      <c r="F1071" s="109">
        <v>5.2699999999999997E-2</v>
      </c>
      <c r="G1071" s="208">
        <v>0</v>
      </c>
      <c r="H1071" s="109"/>
      <c r="I1071" s="109">
        <v>4.7100000000000003E-2</v>
      </c>
      <c r="J1071" s="109"/>
      <c r="K1071" s="109">
        <v>5.1500000000000004E-2</v>
      </c>
      <c r="L1071" s="109">
        <v>5.7699999999999994E-2</v>
      </c>
      <c r="M1071" s="109"/>
      <c r="N1071" s="109"/>
      <c r="O1071" s="210">
        <f t="shared" si="32"/>
        <v>40452</v>
      </c>
      <c r="Q1071" s="206">
        <f t="shared" si="33"/>
        <v>-1.9999999999999879E-4</v>
      </c>
    </row>
    <row r="1072" spans="1:17">
      <c r="A1072" s="106">
        <v>40476</v>
      </c>
      <c r="B1072" t="s">
        <v>153</v>
      </c>
      <c r="C1072" s="109">
        <v>4.9099999999999998E-2</v>
      </c>
      <c r="D1072" s="109">
        <v>5.1299999999999998E-2</v>
      </c>
      <c r="E1072" s="109">
        <v>5.6300000000000003E-2</v>
      </c>
      <c r="F1072" s="109">
        <v>5.2200000000000003E-2</v>
      </c>
      <c r="G1072" s="208">
        <v>0</v>
      </c>
      <c r="H1072" s="109"/>
      <c r="I1072" s="109">
        <v>4.6900000000000004E-2</v>
      </c>
      <c r="J1072" s="109"/>
      <c r="K1072" s="109">
        <v>5.1100000000000007E-2</v>
      </c>
      <c r="L1072" s="109">
        <v>5.7200000000000001E-2</v>
      </c>
      <c r="M1072" s="109"/>
      <c r="N1072" s="109"/>
      <c r="O1072" s="210">
        <f t="shared" si="32"/>
        <v>40452</v>
      </c>
      <c r="Q1072" s="206">
        <f t="shared" si="33"/>
        <v>-1.9999999999999185E-4</v>
      </c>
    </row>
    <row r="1073" spans="1:17">
      <c r="A1073" s="106">
        <v>40477</v>
      </c>
      <c r="B1073" t="s">
        <v>153</v>
      </c>
      <c r="C1073" s="109">
        <v>4.99E-2</v>
      </c>
      <c r="D1073" s="109">
        <v>5.2200000000000003E-2</v>
      </c>
      <c r="E1073" s="109">
        <v>5.7099999999999998E-2</v>
      </c>
      <c r="F1073" s="109">
        <v>5.3100000000000001E-2</v>
      </c>
      <c r="G1073" s="208">
        <v>0</v>
      </c>
      <c r="H1073" s="109"/>
      <c r="I1073" s="109">
        <v>4.7800000000000002E-2</v>
      </c>
      <c r="J1073" s="109"/>
      <c r="K1073" s="109">
        <v>5.1900000000000002E-2</v>
      </c>
      <c r="L1073" s="109">
        <v>5.7999999999999996E-2</v>
      </c>
      <c r="M1073" s="109"/>
      <c r="N1073" s="109"/>
      <c r="O1073" s="210">
        <f t="shared" si="32"/>
        <v>40452</v>
      </c>
      <c r="Q1073" s="206">
        <f t="shared" si="33"/>
        <v>-3.0000000000000165E-4</v>
      </c>
    </row>
    <row r="1074" spans="1:17">
      <c r="A1074" s="106">
        <v>40478</v>
      </c>
      <c r="B1074" t="s">
        <v>153</v>
      </c>
      <c r="C1074" s="109">
        <v>5.0200000000000002E-2</v>
      </c>
      <c r="D1074" s="109">
        <v>5.2600000000000001E-2</v>
      </c>
      <c r="E1074" s="109">
        <v>5.7500000000000002E-2</v>
      </c>
      <c r="F1074" s="109">
        <v>5.3400000000000003E-2</v>
      </c>
      <c r="G1074" s="208">
        <v>0</v>
      </c>
      <c r="H1074" s="109"/>
      <c r="I1074" s="109">
        <v>4.8000000000000001E-2</v>
      </c>
      <c r="J1074" s="109"/>
      <c r="K1074" s="109">
        <v>5.2400000000000002E-2</v>
      </c>
      <c r="L1074" s="109">
        <v>5.8400000000000001E-2</v>
      </c>
      <c r="M1074" s="109"/>
      <c r="N1074" s="109"/>
      <c r="O1074" s="210">
        <f t="shared" si="32"/>
        <v>40452</v>
      </c>
      <c r="Q1074" s="206">
        <f t="shared" si="33"/>
        <v>-1.9999999999999879E-4</v>
      </c>
    </row>
    <row r="1075" spans="1:17">
      <c r="A1075" s="106">
        <v>40480</v>
      </c>
      <c r="B1075" t="s">
        <v>153</v>
      </c>
      <c r="C1075" s="109">
        <v>4.9700000000000001E-2</v>
      </c>
      <c r="D1075" s="109">
        <v>5.21E-2</v>
      </c>
      <c r="E1075" s="109">
        <v>5.7000000000000002E-2</v>
      </c>
      <c r="F1075" s="109">
        <v>5.2900000000000003E-2</v>
      </c>
      <c r="G1075" s="208">
        <v>0</v>
      </c>
      <c r="H1075" s="109"/>
      <c r="I1075" s="109">
        <v>4.7500000000000001E-2</v>
      </c>
      <c r="J1075" s="109"/>
      <c r="K1075" s="109">
        <v>5.1900000000000002E-2</v>
      </c>
      <c r="L1075" s="109">
        <v>5.7800000000000004E-2</v>
      </c>
      <c r="M1075" s="109"/>
      <c r="N1075" s="109"/>
      <c r="O1075" s="210">
        <f t="shared" si="32"/>
        <v>40452</v>
      </c>
      <c r="Q1075" s="206">
        <f t="shared" si="33"/>
        <v>-1.9999999999999879E-4</v>
      </c>
    </row>
    <row r="1076" spans="1:17">
      <c r="A1076" s="106">
        <v>40483</v>
      </c>
      <c r="B1076" t="s">
        <v>153</v>
      </c>
      <c r="C1076" s="109">
        <v>4.9700000000000001E-2</v>
      </c>
      <c r="D1076" s="109">
        <v>5.2200000000000003E-2</v>
      </c>
      <c r="E1076" s="109">
        <v>5.7200000000000001E-2</v>
      </c>
      <c r="F1076" s="109">
        <v>5.2999999999999999E-2</v>
      </c>
      <c r="G1076" s="208">
        <v>0</v>
      </c>
      <c r="H1076" s="109"/>
      <c r="I1076" s="109">
        <v>4.7599999999999996E-2</v>
      </c>
      <c r="J1076" s="109"/>
      <c r="K1076" s="109">
        <v>5.21E-2</v>
      </c>
      <c r="L1076" s="109">
        <v>5.79E-2</v>
      </c>
      <c r="M1076" s="109"/>
      <c r="N1076" s="109"/>
      <c r="O1076" s="210">
        <f t="shared" si="32"/>
        <v>40483</v>
      </c>
      <c r="Q1076" s="206">
        <f t="shared" si="33"/>
        <v>-1.0000000000000286E-4</v>
      </c>
    </row>
    <row r="1077" spans="1:17">
      <c r="A1077" s="106">
        <v>40484</v>
      </c>
      <c r="B1077" t="s">
        <v>153</v>
      </c>
      <c r="C1077" s="109">
        <v>4.8800000000000003E-2</v>
      </c>
      <c r="D1077" s="109">
        <v>5.1400000000000001E-2</v>
      </c>
      <c r="E1077" s="109">
        <v>5.6399999999999999E-2</v>
      </c>
      <c r="F1077" s="109">
        <v>5.2200000000000003E-2</v>
      </c>
      <c r="G1077" s="208">
        <v>0</v>
      </c>
      <c r="H1077" s="109"/>
      <c r="I1077" s="109">
        <v>4.6600000000000003E-2</v>
      </c>
      <c r="J1077" s="109"/>
      <c r="K1077" s="109">
        <v>5.1200000000000002E-2</v>
      </c>
      <c r="L1077" s="109">
        <v>5.7099999999999998E-2</v>
      </c>
      <c r="M1077" s="109"/>
      <c r="N1077" s="109"/>
      <c r="O1077" s="210">
        <f t="shared" si="32"/>
        <v>40483</v>
      </c>
      <c r="Q1077" s="206">
        <f t="shared" si="33"/>
        <v>-1.9999999999999879E-4</v>
      </c>
    </row>
    <row r="1078" spans="1:17">
      <c r="A1078" s="106">
        <v>40485</v>
      </c>
      <c r="B1078" t="s">
        <v>153</v>
      </c>
      <c r="C1078" s="109">
        <v>5.0099999999999999E-2</v>
      </c>
      <c r="D1078" s="109">
        <v>5.2600000000000001E-2</v>
      </c>
      <c r="E1078" s="109">
        <v>5.7500000000000002E-2</v>
      </c>
      <c r="F1078" s="109">
        <v>5.3400000000000003E-2</v>
      </c>
      <c r="G1078" s="208">
        <v>0</v>
      </c>
      <c r="H1078" s="109"/>
      <c r="I1078" s="109">
        <v>4.7800000000000002E-2</v>
      </c>
      <c r="J1078" s="109"/>
      <c r="K1078" s="109">
        <v>5.2400000000000002E-2</v>
      </c>
      <c r="L1078" s="109">
        <v>5.8299999999999998E-2</v>
      </c>
      <c r="M1078" s="109"/>
      <c r="N1078" s="109"/>
      <c r="O1078" s="210">
        <f t="shared" si="32"/>
        <v>40483</v>
      </c>
      <c r="Q1078" s="206">
        <f t="shared" si="33"/>
        <v>-1.9999999999999879E-4</v>
      </c>
    </row>
    <row r="1079" spans="1:17">
      <c r="A1079" s="106">
        <v>40486</v>
      </c>
      <c r="B1079" t="s">
        <v>153</v>
      </c>
      <c r="C1079" s="109">
        <v>4.99E-2</v>
      </c>
      <c r="D1079" s="109">
        <v>5.2299999999999999E-2</v>
      </c>
      <c r="E1079" s="109">
        <v>5.7200000000000001E-2</v>
      </c>
      <c r="F1079" s="109">
        <v>5.3100000000000001E-2</v>
      </c>
      <c r="G1079" s="208">
        <v>0</v>
      </c>
      <c r="H1079" s="109"/>
      <c r="I1079" s="109">
        <v>4.7500000000000001E-2</v>
      </c>
      <c r="J1079" s="109"/>
      <c r="K1079" s="109">
        <v>5.2000000000000005E-2</v>
      </c>
      <c r="L1079" s="109">
        <v>5.7699999999999994E-2</v>
      </c>
      <c r="M1079" s="109"/>
      <c r="N1079" s="109"/>
      <c r="O1079" s="210">
        <f t="shared" si="32"/>
        <v>40483</v>
      </c>
      <c r="Q1079" s="206">
        <f t="shared" si="33"/>
        <v>-2.9999999999999472E-4</v>
      </c>
    </row>
    <row r="1080" spans="1:17">
      <c r="A1080" s="106">
        <v>40487</v>
      </c>
      <c r="B1080" t="s">
        <v>153</v>
      </c>
      <c r="C1080" s="109">
        <v>5.0700000000000002E-2</v>
      </c>
      <c r="D1080" s="109">
        <v>5.3100000000000001E-2</v>
      </c>
      <c r="E1080" s="109">
        <v>5.8000000000000003E-2</v>
      </c>
      <c r="F1080" s="109">
        <v>5.3900000000000003E-2</v>
      </c>
      <c r="G1080" s="208">
        <v>0</v>
      </c>
      <c r="H1080" s="109"/>
      <c r="I1080" s="109">
        <v>4.7800000000000002E-2</v>
      </c>
      <c r="J1080" s="109"/>
      <c r="K1080" s="109">
        <v>5.28E-2</v>
      </c>
      <c r="L1080" s="109">
        <v>5.8499999999999996E-2</v>
      </c>
      <c r="M1080" s="109"/>
      <c r="N1080" s="109"/>
      <c r="O1080" s="210">
        <f t="shared" si="32"/>
        <v>40483</v>
      </c>
      <c r="Q1080" s="206">
        <f t="shared" si="33"/>
        <v>-3.0000000000000165E-4</v>
      </c>
    </row>
    <row r="1081" spans="1:17">
      <c r="A1081" s="106">
        <v>40490</v>
      </c>
      <c r="B1081" t="s">
        <v>153</v>
      </c>
      <c r="C1081" s="109">
        <v>5.0799999999999998E-2</v>
      </c>
      <c r="D1081" s="109">
        <v>5.3199999999999997E-2</v>
      </c>
      <c r="E1081" s="109">
        <v>5.8099999999999999E-2</v>
      </c>
      <c r="F1081" s="109">
        <v>5.3999999999999999E-2</v>
      </c>
      <c r="G1081" s="208">
        <v>0</v>
      </c>
      <c r="H1081" s="109"/>
      <c r="I1081" s="109">
        <v>4.7899999999999998E-2</v>
      </c>
      <c r="J1081" s="109"/>
      <c r="K1081" s="109">
        <v>5.28E-2</v>
      </c>
      <c r="L1081" s="109">
        <v>5.8499999999999996E-2</v>
      </c>
      <c r="M1081" s="109"/>
      <c r="N1081" s="109"/>
      <c r="O1081" s="210">
        <f t="shared" si="32"/>
        <v>40483</v>
      </c>
      <c r="Q1081" s="206">
        <f t="shared" si="33"/>
        <v>-3.9999999999999758E-4</v>
      </c>
    </row>
    <row r="1082" spans="1:17">
      <c r="A1082" s="106">
        <v>40491</v>
      </c>
      <c r="B1082" t="s">
        <v>153</v>
      </c>
      <c r="C1082" s="109">
        <v>5.1700000000000003E-2</v>
      </c>
      <c r="D1082" s="109">
        <v>5.4199999999999998E-2</v>
      </c>
      <c r="E1082" s="109">
        <v>5.9200000000000003E-2</v>
      </c>
      <c r="F1082" s="109">
        <v>5.5E-2</v>
      </c>
      <c r="G1082" s="208">
        <v>0</v>
      </c>
      <c r="H1082" s="109"/>
      <c r="I1082" s="109">
        <v>4.9299999999999997E-2</v>
      </c>
      <c r="J1082" s="109"/>
      <c r="K1082" s="109">
        <v>5.3800000000000001E-2</v>
      </c>
      <c r="L1082" s="109">
        <v>5.9699999999999996E-2</v>
      </c>
      <c r="M1082" s="109"/>
      <c r="N1082" s="109"/>
      <c r="O1082" s="210">
        <f t="shared" si="32"/>
        <v>40483</v>
      </c>
      <c r="Q1082" s="206">
        <f t="shared" si="33"/>
        <v>-3.9999999999999758E-4</v>
      </c>
    </row>
    <row r="1083" spans="1:17">
      <c r="A1083" s="106">
        <v>40492</v>
      </c>
      <c r="B1083" t="s">
        <v>153</v>
      </c>
      <c r="C1083" s="109">
        <v>5.16E-2</v>
      </c>
      <c r="D1083" s="109">
        <v>5.4100000000000002E-2</v>
      </c>
      <c r="E1083" s="109">
        <v>5.8999999999999997E-2</v>
      </c>
      <c r="F1083" s="109">
        <v>5.4899999999999997E-2</v>
      </c>
      <c r="G1083" s="208">
        <v>0</v>
      </c>
      <c r="H1083" s="109"/>
      <c r="I1083" s="109">
        <v>4.9200000000000001E-2</v>
      </c>
      <c r="J1083" s="109"/>
      <c r="K1083" s="109">
        <v>5.3699999999999998E-2</v>
      </c>
      <c r="L1083" s="109">
        <v>5.96E-2</v>
      </c>
      <c r="M1083" s="109"/>
      <c r="N1083" s="109"/>
      <c r="O1083" s="210">
        <f t="shared" si="32"/>
        <v>40483</v>
      </c>
      <c r="Q1083" s="206">
        <f t="shared" si="33"/>
        <v>-4.0000000000000452E-4</v>
      </c>
    </row>
    <row r="1084" spans="1:17">
      <c r="A1084" s="106">
        <v>40493</v>
      </c>
      <c r="B1084" t="s">
        <v>153</v>
      </c>
      <c r="C1084" s="109">
        <v>5.1700000000000003E-2</v>
      </c>
      <c r="D1084" s="109">
        <v>5.4199999999999998E-2</v>
      </c>
      <c r="E1084" s="109">
        <v>5.91E-2</v>
      </c>
      <c r="F1084" s="109">
        <v>5.5E-2</v>
      </c>
      <c r="G1084" s="208">
        <v>0</v>
      </c>
      <c r="H1084" s="109"/>
      <c r="I1084" s="109">
        <v>4.9200000000000001E-2</v>
      </c>
      <c r="J1084" s="109"/>
      <c r="K1084" s="109">
        <v>5.3800000000000001E-2</v>
      </c>
      <c r="L1084" s="109">
        <v>5.9699999999999996E-2</v>
      </c>
      <c r="M1084" s="109"/>
      <c r="N1084" s="109"/>
      <c r="O1084" s="210">
        <f t="shared" si="32"/>
        <v>40483</v>
      </c>
      <c r="Q1084" s="206">
        <f t="shared" si="33"/>
        <v>-3.9999999999999758E-4</v>
      </c>
    </row>
    <row r="1085" spans="1:17">
      <c r="A1085" s="106">
        <v>40494</v>
      </c>
      <c r="B1085" t="s">
        <v>153</v>
      </c>
      <c r="C1085" s="109">
        <v>5.1900000000000002E-2</v>
      </c>
      <c r="D1085" s="109">
        <v>5.4399999999999997E-2</v>
      </c>
      <c r="E1085" s="109">
        <v>5.9400000000000001E-2</v>
      </c>
      <c r="F1085" s="109">
        <v>5.5199999999999999E-2</v>
      </c>
      <c r="G1085" s="208">
        <v>0</v>
      </c>
      <c r="H1085" s="109"/>
      <c r="I1085" s="109">
        <v>4.9500000000000002E-2</v>
      </c>
      <c r="J1085" s="109"/>
      <c r="K1085" s="109">
        <v>5.4000000000000006E-2</v>
      </c>
      <c r="L1085" s="109">
        <v>0.06</v>
      </c>
      <c r="M1085" s="109"/>
      <c r="N1085" s="109"/>
      <c r="O1085" s="210">
        <f t="shared" si="32"/>
        <v>40483</v>
      </c>
      <c r="Q1085" s="206">
        <f t="shared" si="33"/>
        <v>-3.9999999999999064E-4</v>
      </c>
    </row>
    <row r="1086" spans="1:17">
      <c r="A1086" s="106">
        <v>40497</v>
      </c>
      <c r="B1086" t="s">
        <v>153</v>
      </c>
      <c r="C1086" s="109">
        <v>5.2999999999999999E-2</v>
      </c>
      <c r="D1086" s="109">
        <v>5.5500000000000001E-2</v>
      </c>
      <c r="E1086" s="109">
        <v>6.0499999999999998E-2</v>
      </c>
      <c r="F1086" s="109">
        <v>5.6300000000000003E-2</v>
      </c>
      <c r="G1086" s="208">
        <v>0</v>
      </c>
      <c r="H1086" s="109"/>
      <c r="I1086" s="109">
        <v>5.0700000000000002E-2</v>
      </c>
      <c r="J1086" s="109"/>
      <c r="K1086" s="109">
        <v>5.5199999999999999E-2</v>
      </c>
      <c r="L1086" s="109">
        <v>6.1200000000000004E-2</v>
      </c>
      <c r="M1086" s="109"/>
      <c r="N1086" s="109"/>
      <c r="O1086" s="210">
        <f t="shared" si="32"/>
        <v>40483</v>
      </c>
      <c r="Q1086" s="206">
        <f t="shared" si="33"/>
        <v>-3.0000000000000165E-4</v>
      </c>
    </row>
    <row r="1087" spans="1:17">
      <c r="A1087" s="106">
        <v>40498</v>
      </c>
      <c r="B1087" t="s">
        <v>153</v>
      </c>
      <c r="C1087" s="109">
        <v>5.1799999999999999E-2</v>
      </c>
      <c r="D1087" s="109">
        <v>5.4399999999999997E-2</v>
      </c>
      <c r="E1087" s="109">
        <v>5.9299999999999999E-2</v>
      </c>
      <c r="F1087" s="109">
        <v>5.5199999999999999E-2</v>
      </c>
      <c r="G1087" s="208">
        <v>0</v>
      </c>
      <c r="H1087" s="109"/>
      <c r="I1087" s="109">
        <v>4.9500000000000002E-2</v>
      </c>
      <c r="J1087" s="109"/>
      <c r="K1087" s="109">
        <v>5.4000000000000006E-2</v>
      </c>
      <c r="L1087" s="109">
        <v>0.06</v>
      </c>
      <c r="M1087" s="109"/>
      <c r="N1087" s="109"/>
      <c r="O1087" s="210">
        <f t="shared" si="32"/>
        <v>40483</v>
      </c>
      <c r="Q1087" s="206">
        <f t="shared" si="33"/>
        <v>-3.9999999999999064E-4</v>
      </c>
    </row>
    <row r="1088" spans="1:17">
      <c r="A1088" s="106">
        <v>40499</v>
      </c>
      <c r="B1088" t="s">
        <v>153</v>
      </c>
      <c r="C1088" s="109">
        <v>5.21E-2</v>
      </c>
      <c r="D1088" s="109">
        <v>5.4600000000000003E-2</v>
      </c>
      <c r="E1088" s="109">
        <v>5.9499999999999997E-2</v>
      </c>
      <c r="F1088" s="109">
        <v>5.5399999999999998E-2</v>
      </c>
      <c r="G1088" s="208">
        <v>0</v>
      </c>
      <c r="H1088" s="109"/>
      <c r="I1088" s="109">
        <v>4.9699999999999994E-2</v>
      </c>
      <c r="J1088" s="109"/>
      <c r="K1088" s="109">
        <v>5.4199999999999998E-2</v>
      </c>
      <c r="L1088" s="109">
        <v>6.0199999999999997E-2</v>
      </c>
      <c r="M1088" s="109"/>
      <c r="N1088" s="109"/>
      <c r="O1088" s="210">
        <f t="shared" si="32"/>
        <v>40483</v>
      </c>
      <c r="Q1088" s="206">
        <f t="shared" si="33"/>
        <v>-4.0000000000000452E-4</v>
      </c>
    </row>
    <row r="1089" spans="1:17">
      <c r="A1089" s="106">
        <v>40500</v>
      </c>
      <c r="B1089" t="s">
        <v>153</v>
      </c>
      <c r="C1089" s="109">
        <v>5.21E-2</v>
      </c>
      <c r="D1089" s="109">
        <v>5.4699999999999999E-2</v>
      </c>
      <c r="E1089" s="109">
        <v>5.9499999999999997E-2</v>
      </c>
      <c r="F1089" s="109">
        <v>5.5399999999999998E-2</v>
      </c>
      <c r="G1089" s="208">
        <v>0</v>
      </c>
      <c r="H1089" s="109"/>
      <c r="I1089" s="109">
        <v>4.9800000000000004E-2</v>
      </c>
      <c r="J1089" s="109"/>
      <c r="K1089" s="109">
        <v>5.4299999999999994E-2</v>
      </c>
      <c r="L1089" s="109">
        <v>6.0199999999999997E-2</v>
      </c>
      <c r="M1089" s="109"/>
      <c r="N1089" s="109"/>
      <c r="O1089" s="210">
        <f t="shared" si="32"/>
        <v>40483</v>
      </c>
      <c r="Q1089" s="206">
        <f t="shared" si="33"/>
        <v>-4.0000000000000452E-4</v>
      </c>
    </row>
    <row r="1090" spans="1:17">
      <c r="A1090" s="106">
        <v>40501</v>
      </c>
      <c r="B1090" t="s">
        <v>153</v>
      </c>
      <c r="C1090" s="109">
        <v>5.1799999999999999E-2</v>
      </c>
      <c r="D1090" s="109">
        <v>5.4300000000000001E-2</v>
      </c>
      <c r="E1090" s="109">
        <v>5.9200000000000003E-2</v>
      </c>
      <c r="F1090" s="109">
        <v>5.5100000000000003E-2</v>
      </c>
      <c r="G1090" s="208">
        <v>0</v>
      </c>
      <c r="H1090" s="109"/>
      <c r="I1090" s="109">
        <v>4.9299999999999997E-2</v>
      </c>
      <c r="J1090" s="109"/>
      <c r="K1090" s="109">
        <v>5.3899999999999997E-2</v>
      </c>
      <c r="L1090" s="109">
        <v>5.9900000000000002E-2</v>
      </c>
      <c r="M1090" s="109"/>
      <c r="N1090" s="109"/>
      <c r="O1090" s="210">
        <f t="shared" si="32"/>
        <v>40483</v>
      </c>
      <c r="Q1090" s="206">
        <f t="shared" si="33"/>
        <v>-4.0000000000000452E-4</v>
      </c>
    </row>
    <row r="1091" spans="1:17">
      <c r="A1091" s="106">
        <v>40505</v>
      </c>
      <c r="B1091" t="s">
        <v>153</v>
      </c>
      <c r="C1091" s="109">
        <v>5.0999999999999997E-2</v>
      </c>
      <c r="D1091" s="109">
        <v>5.3499999999999999E-2</v>
      </c>
      <c r="E1091" s="109">
        <v>5.8200000000000002E-2</v>
      </c>
      <c r="F1091" s="109">
        <v>5.4199999999999998E-2</v>
      </c>
      <c r="G1091" s="208">
        <v>0</v>
      </c>
      <c r="H1091" s="109"/>
      <c r="I1091" s="109">
        <v>4.8499999999999995E-2</v>
      </c>
      <c r="J1091" s="109"/>
      <c r="K1091" s="109">
        <v>5.2999999999999999E-2</v>
      </c>
      <c r="L1091" s="109">
        <v>5.9000000000000004E-2</v>
      </c>
      <c r="M1091" s="109"/>
      <c r="N1091" s="109"/>
      <c r="O1091" s="210">
        <f t="shared" si="32"/>
        <v>40483</v>
      </c>
      <c r="Q1091" s="206">
        <f t="shared" si="33"/>
        <v>-5.0000000000000044E-4</v>
      </c>
    </row>
    <row r="1092" spans="1:17">
      <c r="A1092" s="106">
        <v>40508</v>
      </c>
      <c r="B1092" t="s">
        <v>153</v>
      </c>
      <c r="C1092" s="109">
        <v>5.1299999999999998E-2</v>
      </c>
      <c r="D1092" s="109">
        <v>5.3800000000000001E-2</v>
      </c>
      <c r="E1092" s="109">
        <v>5.8599999999999999E-2</v>
      </c>
      <c r="F1092" s="109">
        <v>5.4600000000000003E-2</v>
      </c>
      <c r="G1092" s="208">
        <v>0</v>
      </c>
      <c r="H1092" s="109"/>
      <c r="I1092" s="109">
        <v>4.8799999999999996E-2</v>
      </c>
      <c r="J1092" s="109"/>
      <c r="K1092" s="109">
        <v>5.33E-2</v>
      </c>
      <c r="L1092" s="109">
        <v>5.9400000000000001E-2</v>
      </c>
      <c r="M1092" s="109"/>
      <c r="N1092" s="109"/>
      <c r="O1092" s="210">
        <f t="shared" si="32"/>
        <v>40483</v>
      </c>
      <c r="Q1092" s="206">
        <f t="shared" si="33"/>
        <v>-5.0000000000000044E-4</v>
      </c>
    </row>
    <row r="1093" spans="1:17">
      <c r="A1093" s="106">
        <v>40511</v>
      </c>
      <c r="B1093" t="s">
        <v>153</v>
      </c>
      <c r="C1093" s="109">
        <v>5.0799999999999998E-2</v>
      </c>
      <c r="D1093" s="109">
        <v>5.33E-2</v>
      </c>
      <c r="E1093" s="109">
        <v>5.79E-2</v>
      </c>
      <c r="F1093" s="109">
        <v>5.3999999999999999E-2</v>
      </c>
      <c r="G1093" s="208">
        <v>0</v>
      </c>
      <c r="H1093" s="109"/>
      <c r="I1093" s="109">
        <v>4.8399999999999999E-2</v>
      </c>
      <c r="J1093" s="109"/>
      <c r="K1093" s="109">
        <v>5.2900000000000003E-2</v>
      </c>
      <c r="L1093" s="109">
        <v>5.8799999999999998E-2</v>
      </c>
      <c r="M1093" s="109"/>
      <c r="N1093" s="109"/>
      <c r="O1093" s="210">
        <f t="shared" ref="O1093:O1156" si="34">DATE(YEAR(A1093),MONTH(A1093),1)</f>
        <v>40483</v>
      </c>
      <c r="Q1093" s="206">
        <f t="shared" ref="Q1093:Q1156" si="35">K1093-D1093</f>
        <v>-3.9999999999999758E-4</v>
      </c>
    </row>
    <row r="1094" spans="1:17">
      <c r="A1094" s="106">
        <v>40512</v>
      </c>
      <c r="B1094" t="s">
        <v>153</v>
      </c>
      <c r="C1094" s="109">
        <v>5.0299999999999997E-2</v>
      </c>
      <c r="D1094" s="109">
        <v>5.28E-2</v>
      </c>
      <c r="E1094" s="109">
        <v>5.7500000000000002E-2</v>
      </c>
      <c r="F1094" s="109">
        <v>5.3499999999999999E-2</v>
      </c>
      <c r="G1094" s="208">
        <v>0</v>
      </c>
      <c r="H1094" s="109"/>
      <c r="I1094" s="109">
        <v>4.7899999999999998E-2</v>
      </c>
      <c r="J1094" s="109"/>
      <c r="K1094" s="109">
        <v>5.2499999999999998E-2</v>
      </c>
      <c r="L1094" s="109">
        <v>5.8400000000000001E-2</v>
      </c>
      <c r="M1094" s="109"/>
      <c r="N1094" s="109"/>
      <c r="O1094" s="210">
        <f t="shared" si="34"/>
        <v>40483</v>
      </c>
      <c r="Q1094" s="206">
        <f t="shared" si="35"/>
        <v>-3.0000000000000165E-4</v>
      </c>
    </row>
    <row r="1095" spans="1:17">
      <c r="A1095" s="106">
        <v>40513</v>
      </c>
      <c r="B1095" t="s">
        <v>153</v>
      </c>
      <c r="C1095" s="109">
        <v>5.1700000000000003E-2</v>
      </c>
      <c r="D1095" s="109">
        <v>5.4100000000000002E-2</v>
      </c>
      <c r="E1095" s="109">
        <v>5.8900000000000001E-2</v>
      </c>
      <c r="F1095" s="109">
        <v>5.4899999999999997E-2</v>
      </c>
      <c r="G1095" s="208">
        <v>0</v>
      </c>
      <c r="H1095" s="109"/>
      <c r="I1095" s="109">
        <v>4.9200000000000001E-2</v>
      </c>
      <c r="J1095" s="109"/>
      <c r="K1095" s="109">
        <v>5.3800000000000001E-2</v>
      </c>
      <c r="L1095" s="109">
        <v>5.9800000000000006E-2</v>
      </c>
      <c r="M1095" s="109"/>
      <c r="N1095" s="109"/>
      <c r="O1095" s="210">
        <f t="shared" si="34"/>
        <v>40513</v>
      </c>
      <c r="Q1095" s="206">
        <f t="shared" si="35"/>
        <v>-3.0000000000000165E-4</v>
      </c>
    </row>
    <row r="1096" spans="1:17">
      <c r="A1096" s="106">
        <v>40515</v>
      </c>
      <c r="B1096" t="s">
        <v>153</v>
      </c>
      <c r="C1096" s="109">
        <v>5.2299999999999999E-2</v>
      </c>
      <c r="D1096" s="109">
        <v>5.4800000000000001E-2</v>
      </c>
      <c r="E1096" s="109">
        <v>5.96E-2</v>
      </c>
      <c r="F1096" s="109">
        <v>5.5599999999999997E-2</v>
      </c>
      <c r="G1096" s="208">
        <v>0</v>
      </c>
      <c r="H1096" s="109"/>
      <c r="I1096" s="109">
        <v>0.05</v>
      </c>
      <c r="J1096" s="109"/>
      <c r="K1096" s="109">
        <v>5.45E-2</v>
      </c>
      <c r="L1096" s="109">
        <v>6.0499999999999998E-2</v>
      </c>
      <c r="M1096" s="109"/>
      <c r="N1096" s="109"/>
      <c r="O1096" s="210">
        <f t="shared" si="34"/>
        <v>40513</v>
      </c>
      <c r="Q1096" s="206">
        <f t="shared" si="35"/>
        <v>-3.0000000000000165E-4</v>
      </c>
    </row>
    <row r="1097" spans="1:17">
      <c r="A1097" s="106">
        <v>40518</v>
      </c>
      <c r="B1097" t="s">
        <v>153</v>
      </c>
      <c r="C1097" s="109">
        <v>5.16E-2</v>
      </c>
      <c r="D1097" s="109">
        <v>5.4199999999999998E-2</v>
      </c>
      <c r="E1097" s="109">
        <v>5.8900000000000001E-2</v>
      </c>
      <c r="F1097" s="109">
        <v>5.4899999999999997E-2</v>
      </c>
      <c r="G1097" s="208">
        <v>0</v>
      </c>
      <c r="H1097" s="109"/>
      <c r="I1097" s="109">
        <v>4.9299999999999997E-2</v>
      </c>
      <c r="J1097" s="109"/>
      <c r="K1097" s="109">
        <v>5.3800000000000001E-2</v>
      </c>
      <c r="L1097" s="109">
        <v>5.9699999999999996E-2</v>
      </c>
      <c r="M1097" s="109"/>
      <c r="N1097" s="109"/>
      <c r="O1097" s="210">
        <f t="shared" si="34"/>
        <v>40513</v>
      </c>
      <c r="Q1097" s="206">
        <f t="shared" si="35"/>
        <v>-3.9999999999999758E-4</v>
      </c>
    </row>
    <row r="1098" spans="1:17">
      <c r="A1098" s="106">
        <v>40519</v>
      </c>
      <c r="B1098" t="s">
        <v>153</v>
      </c>
      <c r="C1098" s="109">
        <v>5.3400000000000003E-2</v>
      </c>
      <c r="D1098" s="109">
        <v>5.5899999999999998E-2</v>
      </c>
      <c r="E1098" s="109">
        <v>6.0699999999999997E-2</v>
      </c>
      <c r="F1098" s="109">
        <v>5.67E-2</v>
      </c>
      <c r="G1098" s="208">
        <v>0</v>
      </c>
      <c r="H1098" s="109"/>
      <c r="I1098" s="109">
        <v>5.0900000000000001E-2</v>
      </c>
      <c r="J1098" s="109"/>
      <c r="K1098" s="109">
        <v>5.5500000000000001E-2</v>
      </c>
      <c r="L1098" s="109">
        <v>6.1399999999999996E-2</v>
      </c>
      <c r="M1098" s="109"/>
      <c r="N1098" s="109"/>
      <c r="O1098" s="210">
        <f t="shared" si="34"/>
        <v>40513</v>
      </c>
      <c r="Q1098" s="206">
        <f t="shared" si="35"/>
        <v>-3.9999999999999758E-4</v>
      </c>
    </row>
    <row r="1099" spans="1:17">
      <c r="A1099" s="106">
        <v>40520</v>
      </c>
      <c r="B1099" t="s">
        <v>153</v>
      </c>
      <c r="C1099" s="109">
        <v>5.3600000000000002E-2</v>
      </c>
      <c r="D1099" s="109">
        <v>5.6099999999999997E-2</v>
      </c>
      <c r="E1099" s="109">
        <v>6.0999999999999999E-2</v>
      </c>
      <c r="F1099" s="109">
        <v>5.6899999999999999E-2</v>
      </c>
      <c r="G1099" s="208">
        <v>0</v>
      </c>
      <c r="H1099" s="109"/>
      <c r="I1099" s="109">
        <v>5.0700000000000002E-2</v>
      </c>
      <c r="J1099" s="109"/>
      <c r="K1099" s="109">
        <v>5.5600000000000004E-2</v>
      </c>
      <c r="L1099" s="109">
        <v>6.1600000000000002E-2</v>
      </c>
      <c r="M1099" s="109"/>
      <c r="N1099" s="109"/>
      <c r="O1099" s="210">
        <f t="shared" si="34"/>
        <v>40513</v>
      </c>
      <c r="Q1099" s="206">
        <f t="shared" si="35"/>
        <v>-4.9999999999999351E-4</v>
      </c>
    </row>
    <row r="1100" spans="1:17">
      <c r="A1100" s="106">
        <v>40521</v>
      </c>
      <c r="B1100" t="s">
        <v>153</v>
      </c>
      <c r="C1100" s="109">
        <v>5.3100000000000001E-2</v>
      </c>
      <c r="D1100" s="109">
        <v>5.5599999999999997E-2</v>
      </c>
      <c r="E1100" s="109">
        <v>6.0299999999999999E-2</v>
      </c>
      <c r="F1100" s="109">
        <v>5.6300000000000003E-2</v>
      </c>
      <c r="G1100" s="208">
        <v>0</v>
      </c>
      <c r="H1100" s="109"/>
      <c r="I1100" s="109">
        <v>5.0099999999999999E-2</v>
      </c>
      <c r="J1100" s="109"/>
      <c r="K1100" s="109">
        <v>5.5099999999999996E-2</v>
      </c>
      <c r="L1100" s="109">
        <v>6.0899999999999996E-2</v>
      </c>
      <c r="M1100" s="109"/>
      <c r="N1100" s="109"/>
      <c r="O1100" s="210">
        <f t="shared" si="34"/>
        <v>40513</v>
      </c>
      <c r="Q1100" s="206">
        <f t="shared" si="35"/>
        <v>-5.0000000000000044E-4</v>
      </c>
    </row>
    <row r="1101" spans="1:17">
      <c r="A1101" s="106">
        <v>40522</v>
      </c>
      <c r="B1101" t="s">
        <v>153</v>
      </c>
      <c r="C1101" s="109">
        <v>5.3400000000000003E-2</v>
      </c>
      <c r="D1101" s="109">
        <v>5.5800000000000002E-2</v>
      </c>
      <c r="E1101" s="109">
        <v>6.0499999999999998E-2</v>
      </c>
      <c r="F1101" s="109">
        <v>5.6599999999999998E-2</v>
      </c>
      <c r="G1101" s="208">
        <v>0</v>
      </c>
      <c r="H1101" s="109"/>
      <c r="I1101" s="109">
        <v>5.0300000000000004E-2</v>
      </c>
      <c r="J1101" s="109"/>
      <c r="K1101" s="109">
        <v>5.5300000000000002E-2</v>
      </c>
      <c r="L1101" s="109">
        <v>6.1100000000000002E-2</v>
      </c>
      <c r="M1101" s="109"/>
      <c r="N1101" s="109"/>
      <c r="O1101" s="210">
        <f t="shared" si="34"/>
        <v>40513</v>
      </c>
      <c r="Q1101" s="206">
        <f t="shared" si="35"/>
        <v>-5.0000000000000044E-4</v>
      </c>
    </row>
    <row r="1102" spans="1:17">
      <c r="A1102" s="106">
        <v>40525</v>
      </c>
      <c r="B1102" t="s">
        <v>153</v>
      </c>
      <c r="C1102" s="109">
        <v>5.3100000000000001E-2</v>
      </c>
      <c r="D1102" s="109">
        <v>5.5599999999999997E-2</v>
      </c>
      <c r="E1102" s="109">
        <v>6.0299999999999999E-2</v>
      </c>
      <c r="F1102" s="109">
        <v>5.6300000000000003E-2</v>
      </c>
      <c r="G1102" s="208">
        <v>0</v>
      </c>
      <c r="H1102" s="109"/>
      <c r="I1102" s="109">
        <v>4.99E-2</v>
      </c>
      <c r="J1102" s="109"/>
      <c r="K1102" s="109">
        <v>5.5099999999999996E-2</v>
      </c>
      <c r="L1102" s="109">
        <v>6.0899999999999996E-2</v>
      </c>
      <c r="M1102" s="109"/>
      <c r="N1102" s="109"/>
      <c r="O1102" s="210">
        <f t="shared" si="34"/>
        <v>40513</v>
      </c>
      <c r="Q1102" s="206">
        <f t="shared" si="35"/>
        <v>-5.0000000000000044E-4</v>
      </c>
    </row>
    <row r="1103" spans="1:17">
      <c r="A1103" s="106">
        <v>40526</v>
      </c>
      <c r="B1103" t="s">
        <v>153</v>
      </c>
      <c r="C1103" s="109">
        <v>5.4699999999999999E-2</v>
      </c>
      <c r="D1103" s="109">
        <v>5.7000000000000002E-2</v>
      </c>
      <c r="E1103" s="109">
        <v>6.1800000000000001E-2</v>
      </c>
      <c r="F1103" s="109">
        <v>5.7799999999999997E-2</v>
      </c>
      <c r="G1103" s="208">
        <v>0</v>
      </c>
      <c r="H1103" s="109"/>
      <c r="I1103" s="109">
        <v>5.1500000000000004E-2</v>
      </c>
      <c r="J1103" s="109"/>
      <c r="K1103" s="109">
        <v>5.6500000000000002E-2</v>
      </c>
      <c r="L1103" s="109">
        <v>6.2400000000000004E-2</v>
      </c>
      <c r="M1103" s="109"/>
      <c r="N1103" s="109"/>
      <c r="O1103" s="210">
        <f t="shared" si="34"/>
        <v>40513</v>
      </c>
      <c r="Q1103" s="206">
        <f t="shared" si="35"/>
        <v>-5.0000000000000044E-4</v>
      </c>
    </row>
    <row r="1104" spans="1:17">
      <c r="A1104" s="106">
        <v>40527</v>
      </c>
      <c r="B1104" t="s">
        <v>153</v>
      </c>
      <c r="C1104" s="109">
        <v>5.5E-2</v>
      </c>
      <c r="D1104" s="109">
        <v>5.74E-2</v>
      </c>
      <c r="E1104" s="109">
        <v>6.2199999999999998E-2</v>
      </c>
      <c r="F1104" s="109">
        <v>5.8200000000000002E-2</v>
      </c>
      <c r="G1104" s="208">
        <v>0</v>
      </c>
      <c r="H1104" s="109"/>
      <c r="I1104" s="109">
        <v>5.1699999999999996E-2</v>
      </c>
      <c r="J1104" s="109"/>
      <c r="K1104" s="109">
        <v>5.6899999999999992E-2</v>
      </c>
      <c r="L1104" s="109">
        <v>6.2699999999999992E-2</v>
      </c>
      <c r="M1104" s="109"/>
      <c r="N1104" s="109"/>
      <c r="O1104" s="210">
        <f t="shared" si="34"/>
        <v>40513</v>
      </c>
      <c r="Q1104" s="206">
        <f t="shared" si="35"/>
        <v>-5.0000000000000738E-4</v>
      </c>
    </row>
    <row r="1105" spans="1:17">
      <c r="A1105" s="106">
        <v>40528</v>
      </c>
      <c r="B1105" t="s">
        <v>153</v>
      </c>
      <c r="C1105" s="109">
        <v>5.4600000000000003E-2</v>
      </c>
      <c r="D1105" s="109">
        <v>5.7099999999999998E-2</v>
      </c>
      <c r="E1105" s="109">
        <v>6.1899999999999997E-2</v>
      </c>
      <c r="F1105" s="109">
        <v>5.79E-2</v>
      </c>
      <c r="G1105" s="208">
        <v>0</v>
      </c>
      <c r="H1105" s="109"/>
      <c r="I1105" s="109">
        <v>5.1399999999999994E-2</v>
      </c>
      <c r="J1105" s="109"/>
      <c r="K1105" s="109">
        <v>5.6600000000000004E-2</v>
      </c>
      <c r="L1105" s="109">
        <v>6.2400000000000004E-2</v>
      </c>
      <c r="M1105" s="109"/>
      <c r="N1105" s="109"/>
      <c r="O1105" s="210">
        <f t="shared" si="34"/>
        <v>40513</v>
      </c>
      <c r="Q1105" s="206">
        <f t="shared" si="35"/>
        <v>-4.9999999999999351E-4</v>
      </c>
    </row>
    <row r="1106" spans="1:17">
      <c r="A1106" s="106">
        <v>40529</v>
      </c>
      <c r="B1106" t="s">
        <v>153</v>
      </c>
      <c r="C1106" s="109">
        <v>5.2900000000000003E-2</v>
      </c>
      <c r="D1106" s="109">
        <v>5.5399999999999998E-2</v>
      </c>
      <c r="E1106" s="109">
        <v>6.0100000000000001E-2</v>
      </c>
      <c r="F1106" s="109">
        <v>5.6099999999999997E-2</v>
      </c>
      <c r="G1106" s="208">
        <v>0</v>
      </c>
      <c r="H1106" s="109"/>
      <c r="I1106" s="109">
        <v>4.9699999999999994E-2</v>
      </c>
      <c r="J1106" s="109"/>
      <c r="K1106" s="109">
        <v>5.4900000000000004E-2</v>
      </c>
      <c r="L1106" s="109">
        <v>6.0599999999999994E-2</v>
      </c>
      <c r="M1106" s="109"/>
      <c r="N1106" s="109"/>
      <c r="O1106" s="210">
        <f t="shared" si="34"/>
        <v>40513</v>
      </c>
      <c r="Q1106" s="206">
        <f t="shared" si="35"/>
        <v>-4.9999999999999351E-4</v>
      </c>
    </row>
    <row r="1107" spans="1:17">
      <c r="A1107" s="106">
        <v>40532</v>
      </c>
      <c r="B1107" t="s">
        <v>153</v>
      </c>
      <c r="C1107" s="109">
        <v>5.3400000000000003E-2</v>
      </c>
      <c r="D1107" s="109">
        <v>5.5800000000000002E-2</v>
      </c>
      <c r="E1107" s="109">
        <v>6.0600000000000001E-2</v>
      </c>
      <c r="F1107" s="109">
        <v>5.6599999999999998E-2</v>
      </c>
      <c r="G1107" s="208">
        <v>0</v>
      </c>
      <c r="H1107" s="109"/>
      <c r="I1107" s="109">
        <v>5.0099999999999999E-2</v>
      </c>
      <c r="J1107" s="109"/>
      <c r="K1107" s="109">
        <v>5.5399999999999998E-2</v>
      </c>
      <c r="L1107" s="109">
        <v>6.1100000000000002E-2</v>
      </c>
      <c r="M1107" s="109"/>
      <c r="N1107" s="109"/>
      <c r="O1107" s="210">
        <f t="shared" si="34"/>
        <v>40513</v>
      </c>
      <c r="Q1107" s="206">
        <f t="shared" si="35"/>
        <v>-4.0000000000000452E-4</v>
      </c>
    </row>
    <row r="1108" spans="1:17">
      <c r="A1108" s="106">
        <v>40533</v>
      </c>
      <c r="B1108" t="s">
        <v>153</v>
      </c>
      <c r="C1108" s="109">
        <v>5.3100000000000001E-2</v>
      </c>
      <c r="D1108" s="109">
        <v>5.5500000000000001E-2</v>
      </c>
      <c r="E1108" s="109">
        <v>6.0199999999999997E-2</v>
      </c>
      <c r="F1108" s="109">
        <v>5.6300000000000003E-2</v>
      </c>
      <c r="G1108" s="208">
        <v>0</v>
      </c>
      <c r="H1108" s="109"/>
      <c r="I1108" s="109">
        <v>4.9800000000000004E-2</v>
      </c>
      <c r="J1108" s="109"/>
      <c r="K1108" s="109">
        <v>5.5099999999999996E-2</v>
      </c>
      <c r="L1108" s="109">
        <v>6.0700000000000004E-2</v>
      </c>
      <c r="M1108" s="109"/>
      <c r="N1108" s="109"/>
      <c r="O1108" s="210">
        <f t="shared" si="34"/>
        <v>40513</v>
      </c>
      <c r="Q1108" s="206">
        <f t="shared" si="35"/>
        <v>-4.0000000000000452E-4</v>
      </c>
    </row>
    <row r="1109" spans="1:17">
      <c r="A1109" s="106">
        <v>40534</v>
      </c>
      <c r="B1109" t="s">
        <v>153</v>
      </c>
      <c r="C1109" s="109">
        <v>5.33E-2</v>
      </c>
      <c r="D1109" s="109">
        <v>5.5599999999999997E-2</v>
      </c>
      <c r="E1109" s="109">
        <v>6.0400000000000002E-2</v>
      </c>
      <c r="F1109" s="109">
        <v>5.6399999999999999E-2</v>
      </c>
      <c r="G1109" s="208">
        <v>0</v>
      </c>
      <c r="H1109" s="109"/>
      <c r="I1109" s="109">
        <v>0.05</v>
      </c>
      <c r="J1109" s="109"/>
      <c r="K1109" s="109">
        <v>5.5199999999999999E-2</v>
      </c>
      <c r="L1109" s="109">
        <v>6.0899999999999996E-2</v>
      </c>
      <c r="M1109" s="109"/>
      <c r="N1109" s="109"/>
      <c r="O1109" s="210">
        <f t="shared" si="34"/>
        <v>40513</v>
      </c>
      <c r="Q1109" s="206">
        <f t="shared" si="35"/>
        <v>-3.9999999999999758E-4</v>
      </c>
    </row>
    <row r="1110" spans="1:17">
      <c r="A1110" s="106">
        <v>40535</v>
      </c>
      <c r="B1110" t="s">
        <v>153</v>
      </c>
      <c r="C1110" s="109">
        <v>5.3499999999999999E-2</v>
      </c>
      <c r="D1110" s="109">
        <v>5.5800000000000002E-2</v>
      </c>
      <c r="E1110" s="109">
        <v>6.0600000000000001E-2</v>
      </c>
      <c r="F1110" s="109">
        <v>5.6599999999999998E-2</v>
      </c>
      <c r="G1110" s="208">
        <v>0</v>
      </c>
      <c r="H1110" s="109"/>
      <c r="I1110" s="109">
        <v>5.0300000000000004E-2</v>
      </c>
      <c r="J1110" s="109"/>
      <c r="K1110" s="109">
        <v>5.5399999999999998E-2</v>
      </c>
      <c r="L1110" s="109">
        <v>6.1100000000000002E-2</v>
      </c>
      <c r="M1110" s="109"/>
      <c r="N1110" s="109"/>
      <c r="O1110" s="210">
        <f t="shared" si="34"/>
        <v>40513</v>
      </c>
      <c r="Q1110" s="206">
        <f t="shared" si="35"/>
        <v>-4.0000000000000452E-4</v>
      </c>
    </row>
    <row r="1111" spans="1:17">
      <c r="A1111" s="106">
        <v>40539</v>
      </c>
      <c r="B1111" t="s">
        <v>153</v>
      </c>
      <c r="C1111" s="109">
        <v>5.2999999999999999E-2</v>
      </c>
      <c r="D1111" s="109">
        <v>5.5300000000000002E-2</v>
      </c>
      <c r="E1111" s="109">
        <v>6.0100000000000001E-2</v>
      </c>
      <c r="F1111" s="109">
        <v>5.6099999999999997E-2</v>
      </c>
      <c r="G1111" s="208">
        <v>0</v>
      </c>
      <c r="H1111" s="109"/>
      <c r="I1111" s="109">
        <v>4.9699999999999994E-2</v>
      </c>
      <c r="J1111" s="109"/>
      <c r="K1111" s="109">
        <v>5.4900000000000004E-2</v>
      </c>
      <c r="L1111" s="109">
        <v>6.0599999999999994E-2</v>
      </c>
      <c r="M1111" s="109"/>
      <c r="N1111" s="109"/>
      <c r="O1111" s="210">
        <f t="shared" si="34"/>
        <v>40513</v>
      </c>
      <c r="Q1111" s="206">
        <f t="shared" si="35"/>
        <v>-3.9999999999999758E-4</v>
      </c>
    </row>
    <row r="1112" spans="1:17">
      <c r="A1112" s="106">
        <v>40540</v>
      </c>
      <c r="B1112" t="s">
        <v>153</v>
      </c>
      <c r="C1112" s="109">
        <v>5.4300000000000001E-2</v>
      </c>
      <c r="D1112" s="109">
        <v>5.6500000000000002E-2</v>
      </c>
      <c r="E1112" s="109">
        <v>6.13E-2</v>
      </c>
      <c r="F1112" s="109">
        <v>5.74E-2</v>
      </c>
      <c r="G1112" s="208">
        <v>0</v>
      </c>
      <c r="H1112" s="109"/>
      <c r="I1112" s="109">
        <v>5.0999999999999997E-2</v>
      </c>
      <c r="J1112" s="109"/>
      <c r="K1112" s="109">
        <v>5.6100000000000004E-2</v>
      </c>
      <c r="L1112" s="109">
        <v>6.1799999999999994E-2</v>
      </c>
      <c r="M1112" s="109"/>
      <c r="N1112" s="109"/>
      <c r="O1112" s="210">
        <f t="shared" si="34"/>
        <v>40513</v>
      </c>
      <c r="Q1112" s="206">
        <f t="shared" si="35"/>
        <v>-3.9999999999999758E-4</v>
      </c>
    </row>
    <row r="1113" spans="1:17">
      <c r="A1113" s="106">
        <v>40541</v>
      </c>
      <c r="B1113" t="s">
        <v>153</v>
      </c>
      <c r="C1113" s="109">
        <v>5.2900000000000003E-2</v>
      </c>
      <c r="D1113" s="109">
        <v>5.5199999999999999E-2</v>
      </c>
      <c r="E1113" s="109">
        <v>0.06</v>
      </c>
      <c r="F1113" s="109">
        <v>5.6000000000000001E-2</v>
      </c>
      <c r="G1113" s="208">
        <v>0</v>
      </c>
      <c r="H1113" s="109"/>
      <c r="I1113" s="109">
        <v>4.9599999999999998E-2</v>
      </c>
      <c r="J1113" s="109"/>
      <c r="K1113" s="109">
        <v>5.4699999999999999E-2</v>
      </c>
      <c r="L1113" s="109">
        <v>6.0499999999999998E-2</v>
      </c>
      <c r="M1113" s="109"/>
      <c r="N1113" s="109"/>
      <c r="O1113" s="210">
        <f t="shared" si="34"/>
        <v>40513</v>
      </c>
      <c r="Q1113" s="206">
        <f t="shared" si="35"/>
        <v>-5.0000000000000044E-4</v>
      </c>
    </row>
    <row r="1114" spans="1:17">
      <c r="A1114" s="106">
        <v>40543</v>
      </c>
      <c r="B1114" t="s">
        <v>153</v>
      </c>
      <c r="C1114" s="109">
        <v>5.2299999999999999E-2</v>
      </c>
      <c r="D1114" s="109">
        <v>5.45E-2</v>
      </c>
      <c r="E1114" s="109">
        <v>5.9299999999999999E-2</v>
      </c>
      <c r="F1114" s="109">
        <v>5.5399999999999998E-2</v>
      </c>
      <c r="G1114" s="208">
        <v>0</v>
      </c>
      <c r="H1114" s="109"/>
      <c r="I1114" s="109">
        <v>4.8799999999999996E-2</v>
      </c>
      <c r="J1114" s="109"/>
      <c r="K1114" s="109">
        <v>5.4000000000000006E-2</v>
      </c>
      <c r="L1114" s="109">
        <v>5.9800000000000006E-2</v>
      </c>
      <c r="M1114" s="109"/>
      <c r="N1114" s="109"/>
      <c r="O1114" s="210">
        <f t="shared" si="34"/>
        <v>40513</v>
      </c>
      <c r="Q1114" s="206">
        <f t="shared" si="35"/>
        <v>-4.9999999999999351E-4</v>
      </c>
    </row>
    <row r="1115" spans="1:17">
      <c r="A1115" s="106">
        <v>40546</v>
      </c>
      <c r="B1115" t="s">
        <v>153</v>
      </c>
      <c r="C1115" s="109">
        <v>5.28E-2</v>
      </c>
      <c r="D1115" s="109">
        <v>5.5E-2</v>
      </c>
      <c r="E1115" s="109">
        <v>6.0100000000000001E-2</v>
      </c>
      <c r="F1115" s="109">
        <v>5.6000000000000001E-2</v>
      </c>
      <c r="G1115" s="208">
        <v>0</v>
      </c>
      <c r="H1115" s="109"/>
      <c r="I1115" s="109">
        <v>4.9299999999999997E-2</v>
      </c>
      <c r="J1115" s="109"/>
      <c r="K1115" s="109">
        <v>5.45E-2</v>
      </c>
      <c r="L1115" s="109">
        <v>6.0400000000000002E-2</v>
      </c>
      <c r="M1115" s="109"/>
      <c r="N1115" s="109"/>
      <c r="O1115" s="210">
        <f t="shared" si="34"/>
        <v>40544</v>
      </c>
      <c r="Q1115" s="206">
        <f t="shared" si="35"/>
        <v>-5.0000000000000044E-4</v>
      </c>
    </row>
    <row r="1116" spans="1:17">
      <c r="A1116" s="106">
        <v>40547</v>
      </c>
      <c r="B1116" t="s">
        <v>153</v>
      </c>
      <c r="C1116" s="109">
        <v>5.2699999999999997E-2</v>
      </c>
      <c r="D1116" s="109">
        <v>5.5300000000000002E-2</v>
      </c>
      <c r="E1116" s="109">
        <v>6.0499999999999998E-2</v>
      </c>
      <c r="F1116" s="109">
        <v>5.62E-2</v>
      </c>
      <c r="G1116" s="208">
        <v>0</v>
      </c>
      <c r="H1116" s="109"/>
      <c r="I1116" s="109">
        <v>4.9699999999999994E-2</v>
      </c>
      <c r="J1116" s="109"/>
      <c r="K1116" s="109">
        <v>5.4800000000000001E-2</v>
      </c>
      <c r="L1116" s="109">
        <v>6.0700000000000004E-2</v>
      </c>
      <c r="M1116" s="109"/>
      <c r="N1116" s="109"/>
      <c r="O1116" s="210">
        <f t="shared" si="34"/>
        <v>40544</v>
      </c>
      <c r="Q1116" s="206">
        <f t="shared" si="35"/>
        <v>-5.0000000000000044E-4</v>
      </c>
    </row>
    <row r="1117" spans="1:17">
      <c r="A1117" s="106">
        <v>40548</v>
      </c>
      <c r="B1117" t="s">
        <v>153</v>
      </c>
      <c r="C1117" s="109">
        <v>5.33E-2</v>
      </c>
      <c r="D1117" s="109">
        <v>5.6300000000000003E-2</v>
      </c>
      <c r="E1117" s="109">
        <v>6.1499999999999999E-2</v>
      </c>
      <c r="F1117" s="109">
        <v>5.7000000000000002E-2</v>
      </c>
      <c r="G1117" s="208">
        <v>0</v>
      </c>
      <c r="H1117" s="109"/>
      <c r="I1117" s="109">
        <v>5.0900000000000001E-2</v>
      </c>
      <c r="J1117" s="109"/>
      <c r="K1117" s="109">
        <v>5.5800000000000002E-2</v>
      </c>
      <c r="L1117" s="109">
        <v>6.1699999999999998E-2</v>
      </c>
      <c r="M1117" s="109"/>
      <c r="N1117" s="109"/>
      <c r="O1117" s="210">
        <f t="shared" si="34"/>
        <v>40544</v>
      </c>
      <c r="Q1117" s="206">
        <f t="shared" si="35"/>
        <v>-5.0000000000000044E-4</v>
      </c>
    </row>
    <row r="1118" spans="1:17">
      <c r="A1118" s="106">
        <v>40549</v>
      </c>
      <c r="B1118" t="s">
        <v>153</v>
      </c>
      <c r="C1118" s="109">
        <v>5.2999999999999999E-2</v>
      </c>
      <c r="D1118" s="109">
        <v>5.5899999999999998E-2</v>
      </c>
      <c r="E1118" s="109">
        <v>6.0900000000000003E-2</v>
      </c>
      <c r="F1118" s="109">
        <v>5.6599999999999998E-2</v>
      </c>
      <c r="G1118" s="208">
        <v>0</v>
      </c>
      <c r="H1118" s="109"/>
      <c r="I1118" s="109">
        <v>5.0599999999999999E-2</v>
      </c>
      <c r="J1118" s="109"/>
      <c r="K1118" s="109">
        <v>5.5399999999999998E-2</v>
      </c>
      <c r="L1118" s="109">
        <v>6.1100000000000002E-2</v>
      </c>
      <c r="M1118" s="109"/>
      <c r="N1118" s="109"/>
      <c r="O1118" s="210">
        <f t="shared" si="34"/>
        <v>40544</v>
      </c>
      <c r="Q1118" s="206">
        <f t="shared" si="35"/>
        <v>-5.0000000000000044E-4</v>
      </c>
    </row>
    <row r="1119" spans="1:17">
      <c r="A1119" s="106">
        <v>40550</v>
      </c>
      <c r="B1119" t="s">
        <v>153</v>
      </c>
      <c r="C1119" s="109">
        <v>5.2600000000000001E-2</v>
      </c>
      <c r="D1119" s="109">
        <v>5.5500000000000001E-2</v>
      </c>
      <c r="E1119" s="109">
        <v>6.0499999999999998E-2</v>
      </c>
      <c r="F1119" s="109">
        <v>5.62E-2</v>
      </c>
      <c r="G1119" s="208">
        <v>0</v>
      </c>
      <c r="H1119" s="109"/>
      <c r="I1119" s="109">
        <v>5.0199999999999995E-2</v>
      </c>
      <c r="J1119" s="109"/>
      <c r="K1119" s="109">
        <v>5.5E-2</v>
      </c>
      <c r="L1119" s="109">
        <v>6.0700000000000004E-2</v>
      </c>
      <c r="M1119" s="109"/>
      <c r="N1119" s="109"/>
      <c r="O1119" s="210">
        <f t="shared" si="34"/>
        <v>40544</v>
      </c>
      <c r="Q1119" s="206">
        <f t="shared" si="35"/>
        <v>-5.0000000000000044E-4</v>
      </c>
    </row>
    <row r="1120" spans="1:17">
      <c r="A1120" s="106">
        <v>40553</v>
      </c>
      <c r="B1120" t="s">
        <v>153</v>
      </c>
      <c r="C1120" s="109">
        <v>5.2499999999999998E-2</v>
      </c>
      <c r="D1120" s="109">
        <v>5.5399999999999998E-2</v>
      </c>
      <c r="E1120" s="109">
        <v>6.0400000000000002E-2</v>
      </c>
      <c r="F1120" s="109">
        <v>5.6099999999999997E-2</v>
      </c>
      <c r="G1120" s="208">
        <v>0</v>
      </c>
      <c r="H1120" s="109"/>
      <c r="I1120" s="109">
        <v>4.99E-2</v>
      </c>
      <c r="J1120" s="109"/>
      <c r="K1120" s="109">
        <v>5.5E-2</v>
      </c>
      <c r="L1120" s="109">
        <v>6.0700000000000004E-2</v>
      </c>
      <c r="M1120" s="109"/>
      <c r="N1120" s="109"/>
      <c r="O1120" s="210">
        <f t="shared" si="34"/>
        <v>40544</v>
      </c>
      <c r="Q1120" s="206">
        <f t="shared" si="35"/>
        <v>-3.9999999999999758E-4</v>
      </c>
    </row>
    <row r="1121" spans="1:17">
      <c r="A1121" s="106">
        <v>40554</v>
      </c>
      <c r="B1121" t="s">
        <v>153</v>
      </c>
      <c r="C1121" s="109">
        <v>5.2499999999999998E-2</v>
      </c>
      <c r="D1121" s="109">
        <v>5.5300000000000002E-2</v>
      </c>
      <c r="E1121" s="109">
        <v>6.0299999999999999E-2</v>
      </c>
      <c r="F1121" s="109">
        <v>5.6000000000000001E-2</v>
      </c>
      <c r="G1121" s="208">
        <v>0</v>
      </c>
      <c r="H1121" s="109"/>
      <c r="I1121" s="109">
        <v>4.99E-2</v>
      </c>
      <c r="J1121" s="109"/>
      <c r="K1121" s="109">
        <v>5.4900000000000004E-2</v>
      </c>
      <c r="L1121" s="109">
        <v>6.0499999999999998E-2</v>
      </c>
      <c r="M1121" s="109"/>
      <c r="N1121" s="109"/>
      <c r="O1121" s="210">
        <f t="shared" si="34"/>
        <v>40544</v>
      </c>
      <c r="Q1121" s="206">
        <f t="shared" si="35"/>
        <v>-3.9999999999999758E-4</v>
      </c>
    </row>
    <row r="1122" spans="1:17">
      <c r="A1122" s="106">
        <v>40555</v>
      </c>
      <c r="B1122" t="s">
        <v>153</v>
      </c>
      <c r="C1122" s="109">
        <v>5.2600000000000001E-2</v>
      </c>
      <c r="D1122" s="109">
        <v>5.5500000000000001E-2</v>
      </c>
      <c r="E1122" s="109">
        <v>6.0499999999999998E-2</v>
      </c>
      <c r="F1122" s="109">
        <v>5.62E-2</v>
      </c>
      <c r="G1122" s="208">
        <v>0</v>
      </c>
      <c r="H1122" s="109"/>
      <c r="I1122" s="109">
        <v>5.0199999999999995E-2</v>
      </c>
      <c r="J1122" s="109"/>
      <c r="K1122" s="109">
        <v>5.5099999999999996E-2</v>
      </c>
      <c r="L1122" s="109">
        <v>6.08E-2</v>
      </c>
      <c r="M1122" s="109"/>
      <c r="N1122" s="109"/>
      <c r="O1122" s="210">
        <f t="shared" si="34"/>
        <v>40544</v>
      </c>
      <c r="Q1122" s="206">
        <f t="shared" si="35"/>
        <v>-4.0000000000000452E-4</v>
      </c>
    </row>
    <row r="1123" spans="1:17">
      <c r="A1123" s="106">
        <v>40556</v>
      </c>
      <c r="B1123" t="s">
        <v>153</v>
      </c>
      <c r="C1123" s="109">
        <v>5.2299999999999999E-2</v>
      </c>
      <c r="D1123" s="109">
        <v>5.5300000000000002E-2</v>
      </c>
      <c r="E1123" s="109">
        <v>6.0299999999999999E-2</v>
      </c>
      <c r="F1123" s="109">
        <v>5.6000000000000001E-2</v>
      </c>
      <c r="G1123" s="208">
        <v>0</v>
      </c>
      <c r="H1123" s="109"/>
      <c r="I1123" s="109">
        <v>0.05</v>
      </c>
      <c r="J1123" s="109"/>
      <c r="K1123" s="109">
        <v>5.4900000000000004E-2</v>
      </c>
      <c r="L1123" s="109">
        <v>6.0499999999999998E-2</v>
      </c>
      <c r="M1123" s="109"/>
      <c r="N1123" s="109"/>
      <c r="O1123" s="210">
        <f t="shared" si="34"/>
        <v>40544</v>
      </c>
      <c r="Q1123" s="206">
        <f t="shared" si="35"/>
        <v>-3.9999999999999758E-4</v>
      </c>
    </row>
    <row r="1124" spans="1:17">
      <c r="A1124" s="106">
        <v>40557</v>
      </c>
      <c r="B1124" t="s">
        <v>153</v>
      </c>
      <c r="C1124" s="109">
        <v>5.2699999999999997E-2</v>
      </c>
      <c r="D1124" s="109">
        <v>5.5599999999999997E-2</v>
      </c>
      <c r="E1124" s="109">
        <v>6.0600000000000001E-2</v>
      </c>
      <c r="F1124" s="109">
        <v>5.6300000000000003E-2</v>
      </c>
      <c r="G1124" s="208">
        <v>0</v>
      </c>
      <c r="H1124" s="109"/>
      <c r="I1124" s="109">
        <v>5.0300000000000004E-2</v>
      </c>
      <c r="J1124" s="109"/>
      <c r="K1124" s="109">
        <v>5.5199999999999999E-2</v>
      </c>
      <c r="L1124" s="109">
        <v>6.0899999999999996E-2</v>
      </c>
      <c r="M1124" s="109"/>
      <c r="N1124" s="109"/>
      <c r="O1124" s="210">
        <f t="shared" si="34"/>
        <v>40544</v>
      </c>
      <c r="Q1124" s="206">
        <f t="shared" si="35"/>
        <v>-3.9999999999999758E-4</v>
      </c>
    </row>
    <row r="1125" spans="1:17">
      <c r="A1125" s="106">
        <v>40561</v>
      </c>
      <c r="B1125" t="s">
        <v>153</v>
      </c>
      <c r="C1125" s="109">
        <v>5.2999999999999999E-2</v>
      </c>
      <c r="D1125" s="109">
        <v>5.5899999999999998E-2</v>
      </c>
      <c r="E1125" s="109">
        <v>6.08E-2</v>
      </c>
      <c r="F1125" s="109">
        <v>5.6599999999999998E-2</v>
      </c>
      <c r="G1125" s="208">
        <v>0</v>
      </c>
      <c r="H1125" s="109"/>
      <c r="I1125" s="109">
        <v>5.0599999999999999E-2</v>
      </c>
      <c r="J1125" s="109"/>
      <c r="K1125" s="109">
        <v>5.5500000000000001E-2</v>
      </c>
      <c r="L1125" s="109">
        <v>6.1100000000000002E-2</v>
      </c>
      <c r="M1125" s="109"/>
      <c r="N1125" s="109"/>
      <c r="O1125" s="210">
        <f t="shared" si="34"/>
        <v>40544</v>
      </c>
      <c r="Q1125" s="206">
        <f t="shared" si="35"/>
        <v>-3.9999999999999758E-4</v>
      </c>
    </row>
    <row r="1126" spans="1:17">
      <c r="A1126" s="106">
        <v>40562</v>
      </c>
      <c r="B1126" t="s">
        <v>153</v>
      </c>
      <c r="C1126" s="109">
        <v>5.2600000000000001E-2</v>
      </c>
      <c r="D1126" s="109">
        <v>5.5599999999999997E-2</v>
      </c>
      <c r="E1126" s="109">
        <v>6.0400000000000002E-2</v>
      </c>
      <c r="F1126" s="109">
        <v>5.62E-2</v>
      </c>
      <c r="G1126" s="208">
        <v>0</v>
      </c>
      <c r="H1126" s="109"/>
      <c r="I1126" s="109">
        <v>5.0199999999999995E-2</v>
      </c>
      <c r="J1126" s="109"/>
      <c r="K1126" s="109">
        <v>5.5199999999999999E-2</v>
      </c>
      <c r="L1126" s="109">
        <v>6.0700000000000004E-2</v>
      </c>
      <c r="M1126" s="109"/>
      <c r="N1126" s="109"/>
      <c r="O1126" s="210">
        <f t="shared" si="34"/>
        <v>40544</v>
      </c>
      <c r="Q1126" s="206">
        <f t="shared" si="35"/>
        <v>-3.9999999999999758E-4</v>
      </c>
    </row>
    <row r="1127" spans="1:17">
      <c r="A1127" s="106">
        <v>40563</v>
      </c>
      <c r="B1127" t="s">
        <v>153</v>
      </c>
      <c r="C1127" s="109">
        <v>5.3600000000000002E-2</v>
      </c>
      <c r="D1127" s="109">
        <v>5.6500000000000002E-2</v>
      </c>
      <c r="E1127" s="109">
        <v>6.1400000000000003E-2</v>
      </c>
      <c r="F1127" s="109">
        <v>5.7200000000000001E-2</v>
      </c>
      <c r="G1127" s="208">
        <v>0</v>
      </c>
      <c r="H1127" s="109"/>
      <c r="I1127" s="109">
        <v>5.1200000000000002E-2</v>
      </c>
      <c r="J1127" s="109"/>
      <c r="K1127" s="109">
        <v>5.6100000000000004E-2</v>
      </c>
      <c r="L1127" s="109">
        <v>6.1699999999999998E-2</v>
      </c>
      <c r="M1127" s="109"/>
      <c r="N1127" s="109"/>
      <c r="O1127" s="210">
        <f t="shared" si="34"/>
        <v>40544</v>
      </c>
      <c r="Q1127" s="206">
        <f t="shared" si="35"/>
        <v>-3.9999999999999758E-4</v>
      </c>
    </row>
    <row r="1128" spans="1:17">
      <c r="A1128" s="106">
        <v>40564</v>
      </c>
      <c r="B1128" t="s">
        <v>153</v>
      </c>
      <c r="C1128" s="109">
        <v>5.33E-2</v>
      </c>
      <c r="D1128" s="109">
        <v>5.6000000000000001E-2</v>
      </c>
      <c r="E1128" s="109">
        <v>6.0900000000000003E-2</v>
      </c>
      <c r="F1128" s="109">
        <v>5.67E-2</v>
      </c>
      <c r="G1128" s="208">
        <v>0</v>
      </c>
      <c r="H1128" s="109"/>
      <c r="I1128" s="109">
        <v>5.0700000000000002E-2</v>
      </c>
      <c r="J1128" s="109"/>
      <c r="K1128" s="109">
        <v>5.5500000000000001E-2</v>
      </c>
      <c r="L1128" s="109">
        <v>6.1200000000000004E-2</v>
      </c>
      <c r="M1128" s="109"/>
      <c r="N1128" s="109"/>
      <c r="O1128" s="210">
        <f t="shared" si="34"/>
        <v>40544</v>
      </c>
      <c r="Q1128" s="206">
        <f t="shared" si="35"/>
        <v>-5.0000000000000044E-4</v>
      </c>
    </row>
    <row r="1129" spans="1:17">
      <c r="A1129" s="106">
        <v>40567</v>
      </c>
      <c r="B1129" t="s">
        <v>153</v>
      </c>
      <c r="C1129" s="109">
        <v>5.33E-2</v>
      </c>
      <c r="D1129" s="109">
        <v>5.5899999999999998E-2</v>
      </c>
      <c r="E1129" s="109">
        <v>6.0699999999999997E-2</v>
      </c>
      <c r="F1129" s="109">
        <v>5.6599999999999998E-2</v>
      </c>
      <c r="G1129" s="208">
        <v>0</v>
      </c>
      <c r="H1129" s="109"/>
      <c r="I1129" s="109">
        <v>5.0599999999999999E-2</v>
      </c>
      <c r="J1129" s="109"/>
      <c r="K1129" s="109">
        <v>5.5399999999999998E-2</v>
      </c>
      <c r="L1129" s="109">
        <v>6.0999999999999999E-2</v>
      </c>
      <c r="M1129" s="109"/>
      <c r="N1129" s="109"/>
      <c r="O1129" s="210">
        <f t="shared" si="34"/>
        <v>40544</v>
      </c>
      <c r="Q1129" s="206">
        <f t="shared" si="35"/>
        <v>-5.0000000000000044E-4</v>
      </c>
    </row>
    <row r="1130" spans="1:17">
      <c r="A1130" s="106">
        <v>40568</v>
      </c>
      <c r="B1130" t="s">
        <v>153</v>
      </c>
      <c r="C1130" s="109">
        <v>5.2400000000000002E-2</v>
      </c>
      <c r="D1130" s="109">
        <v>5.5E-2</v>
      </c>
      <c r="E1130" s="109">
        <v>5.9799999999999999E-2</v>
      </c>
      <c r="F1130" s="109">
        <v>5.57E-2</v>
      </c>
      <c r="G1130" s="208">
        <v>0</v>
      </c>
      <c r="H1130" s="109"/>
      <c r="I1130" s="109">
        <v>4.9800000000000004E-2</v>
      </c>
      <c r="J1130" s="109"/>
      <c r="K1130" s="109">
        <v>5.4600000000000003E-2</v>
      </c>
      <c r="L1130" s="109">
        <v>6.0100000000000001E-2</v>
      </c>
      <c r="M1130" s="109"/>
      <c r="N1130" s="109"/>
      <c r="O1130" s="210">
        <f t="shared" si="34"/>
        <v>40544</v>
      </c>
      <c r="Q1130" s="206">
        <f t="shared" si="35"/>
        <v>-3.9999999999999758E-4</v>
      </c>
    </row>
    <row r="1131" spans="1:17">
      <c r="A1131" s="106">
        <v>40569</v>
      </c>
      <c r="B1131" t="s">
        <v>153</v>
      </c>
      <c r="C1131" s="109">
        <v>5.3699999999999998E-2</v>
      </c>
      <c r="D1131" s="109">
        <v>5.6300000000000003E-2</v>
      </c>
      <c r="E1131" s="109">
        <v>6.0900000000000003E-2</v>
      </c>
      <c r="F1131" s="109">
        <v>5.7000000000000002E-2</v>
      </c>
      <c r="G1131" s="208">
        <v>0</v>
      </c>
      <c r="H1131" s="109"/>
      <c r="I1131" s="109">
        <v>5.1200000000000002E-2</v>
      </c>
      <c r="J1131" s="109"/>
      <c r="K1131" s="109">
        <v>5.5800000000000002E-2</v>
      </c>
      <c r="L1131" s="109">
        <v>6.13E-2</v>
      </c>
      <c r="M1131" s="109"/>
      <c r="N1131" s="109"/>
      <c r="O1131" s="210">
        <f t="shared" si="34"/>
        <v>40544</v>
      </c>
      <c r="Q1131" s="206">
        <f t="shared" si="35"/>
        <v>-5.0000000000000044E-4</v>
      </c>
    </row>
    <row r="1132" spans="1:17">
      <c r="A1132" s="106">
        <v>40571</v>
      </c>
      <c r="B1132" t="s">
        <v>153</v>
      </c>
      <c r="C1132" s="109">
        <v>5.2999999999999999E-2</v>
      </c>
      <c r="D1132" s="109">
        <v>5.5599999999999997E-2</v>
      </c>
      <c r="E1132" s="109">
        <v>6.0100000000000001E-2</v>
      </c>
      <c r="F1132" s="109">
        <v>5.62E-2</v>
      </c>
      <c r="G1132" s="208">
        <v>0</v>
      </c>
      <c r="H1132" s="109"/>
      <c r="I1132" s="109">
        <v>5.0700000000000002E-2</v>
      </c>
      <c r="J1132" s="109"/>
      <c r="K1132" s="109">
        <v>5.5199999999999999E-2</v>
      </c>
      <c r="L1132" s="109">
        <v>6.0599999999999994E-2</v>
      </c>
      <c r="M1132" s="109"/>
      <c r="N1132" s="109"/>
      <c r="O1132" s="210">
        <f t="shared" si="34"/>
        <v>40544</v>
      </c>
      <c r="Q1132" s="206">
        <f t="shared" si="35"/>
        <v>-3.9999999999999758E-4</v>
      </c>
    </row>
    <row r="1133" spans="1:17">
      <c r="A1133" s="106">
        <v>40574</v>
      </c>
      <c r="B1133" t="s">
        <v>153</v>
      </c>
      <c r="C1133" s="109">
        <v>5.3400000000000003E-2</v>
      </c>
      <c r="D1133" s="109">
        <v>5.6099999999999997E-2</v>
      </c>
      <c r="E1133" s="109">
        <v>6.0499999999999998E-2</v>
      </c>
      <c r="F1133" s="109">
        <v>5.67E-2</v>
      </c>
      <c r="G1133" s="208">
        <v>0</v>
      </c>
      <c r="H1133" s="109"/>
      <c r="I1133" s="109">
        <v>5.1200000000000002E-2</v>
      </c>
      <c r="J1133" s="109"/>
      <c r="K1133" s="109">
        <v>5.57E-2</v>
      </c>
      <c r="L1133" s="109">
        <v>6.0999999999999999E-2</v>
      </c>
      <c r="M1133" s="109"/>
      <c r="N1133" s="109"/>
      <c r="O1133" s="210">
        <f t="shared" si="34"/>
        <v>40544</v>
      </c>
      <c r="Q1133" s="206">
        <f t="shared" si="35"/>
        <v>-3.9999999999999758E-4</v>
      </c>
    </row>
    <row r="1134" spans="1:17">
      <c r="A1134" s="106">
        <v>40576</v>
      </c>
      <c r="B1134" t="s">
        <v>153</v>
      </c>
      <c r="C1134" s="109">
        <v>5.4100000000000002E-2</v>
      </c>
      <c r="D1134" s="109">
        <v>5.67E-2</v>
      </c>
      <c r="E1134" s="109">
        <v>6.1199999999999997E-2</v>
      </c>
      <c r="F1134" s="109">
        <v>5.7299999999999997E-2</v>
      </c>
      <c r="G1134" s="208">
        <v>0</v>
      </c>
      <c r="H1134" s="109"/>
      <c r="I1134" s="109">
        <v>5.1799999999999999E-2</v>
      </c>
      <c r="J1134" s="109"/>
      <c r="K1134" s="109">
        <v>5.6299999999999996E-2</v>
      </c>
      <c r="L1134" s="109">
        <v>6.1600000000000002E-2</v>
      </c>
      <c r="M1134" s="109"/>
      <c r="N1134" s="109"/>
      <c r="O1134" s="210">
        <f t="shared" si="34"/>
        <v>40575</v>
      </c>
      <c r="Q1134" s="206">
        <f t="shared" si="35"/>
        <v>-4.0000000000000452E-4</v>
      </c>
    </row>
    <row r="1135" spans="1:17">
      <c r="A1135" s="106">
        <v>40577</v>
      </c>
      <c r="B1135" t="s">
        <v>153</v>
      </c>
      <c r="C1135" s="109">
        <v>5.4300000000000001E-2</v>
      </c>
      <c r="D1135" s="109">
        <v>5.7000000000000002E-2</v>
      </c>
      <c r="E1135" s="109">
        <v>6.1400000000000003E-2</v>
      </c>
      <c r="F1135" s="109">
        <v>5.7599999999999998E-2</v>
      </c>
      <c r="G1135" s="208">
        <v>0</v>
      </c>
      <c r="H1135" s="109"/>
      <c r="I1135" s="109">
        <v>5.21E-2</v>
      </c>
      <c r="J1135" s="109"/>
      <c r="K1135" s="109">
        <v>5.6600000000000004E-2</v>
      </c>
      <c r="L1135" s="109">
        <v>6.1900000000000004E-2</v>
      </c>
      <c r="M1135" s="109"/>
      <c r="N1135" s="109"/>
      <c r="O1135" s="210">
        <f t="shared" si="34"/>
        <v>40575</v>
      </c>
      <c r="Q1135" s="206">
        <f t="shared" si="35"/>
        <v>-3.9999999999999758E-4</v>
      </c>
    </row>
    <row r="1136" spans="1:17">
      <c r="A1136" s="106">
        <v>40578</v>
      </c>
      <c r="B1136" t="s">
        <v>153</v>
      </c>
      <c r="C1136" s="109">
        <v>5.5100000000000003E-2</v>
      </c>
      <c r="D1136" s="109">
        <v>5.7700000000000001E-2</v>
      </c>
      <c r="E1136" s="109">
        <v>6.2100000000000002E-2</v>
      </c>
      <c r="F1136" s="109">
        <v>5.8299999999999998E-2</v>
      </c>
      <c r="G1136" s="208">
        <v>0</v>
      </c>
      <c r="H1136" s="109"/>
      <c r="I1136" s="109">
        <v>5.28E-2</v>
      </c>
      <c r="J1136" s="109"/>
      <c r="K1136" s="109">
        <v>5.7200000000000001E-2</v>
      </c>
      <c r="L1136" s="109">
        <v>6.25E-2</v>
      </c>
      <c r="M1136" s="109"/>
      <c r="N1136" s="109"/>
      <c r="O1136" s="210">
        <f t="shared" si="34"/>
        <v>40575</v>
      </c>
      <c r="Q1136" s="206">
        <f t="shared" si="35"/>
        <v>-5.0000000000000044E-4</v>
      </c>
    </row>
    <row r="1137" spans="1:17">
      <c r="A1137" s="106">
        <v>40581</v>
      </c>
      <c r="B1137" t="s">
        <v>153</v>
      </c>
      <c r="C1137" s="109">
        <v>5.4800000000000001E-2</v>
      </c>
      <c r="D1137" s="109">
        <v>5.74E-2</v>
      </c>
      <c r="E1137" s="109">
        <v>6.1699999999999998E-2</v>
      </c>
      <c r="F1137" s="109">
        <v>5.8000000000000003E-2</v>
      </c>
      <c r="G1137" s="208">
        <v>0</v>
      </c>
      <c r="H1137" s="109"/>
      <c r="I1137" s="109">
        <v>5.2600000000000001E-2</v>
      </c>
      <c r="J1137" s="109"/>
      <c r="K1137" s="109">
        <v>5.6899999999999992E-2</v>
      </c>
      <c r="L1137" s="109">
        <v>6.2100000000000002E-2</v>
      </c>
      <c r="M1137" s="109"/>
      <c r="N1137" s="109"/>
      <c r="O1137" s="210">
        <f t="shared" si="34"/>
        <v>40575</v>
      </c>
      <c r="Q1137" s="206">
        <f t="shared" si="35"/>
        <v>-5.0000000000000738E-4</v>
      </c>
    </row>
    <row r="1138" spans="1:17">
      <c r="A1138" s="106">
        <v>40582</v>
      </c>
      <c r="B1138" t="s">
        <v>153</v>
      </c>
      <c r="C1138" s="109">
        <v>5.5300000000000002E-2</v>
      </c>
      <c r="D1138" s="109">
        <v>5.79E-2</v>
      </c>
      <c r="E1138" s="109">
        <v>6.2199999999999998E-2</v>
      </c>
      <c r="F1138" s="109">
        <v>5.8500000000000003E-2</v>
      </c>
      <c r="G1138" s="208">
        <v>0</v>
      </c>
      <c r="H1138" s="109"/>
      <c r="I1138" s="109">
        <v>5.3099999999999994E-2</v>
      </c>
      <c r="J1138" s="109"/>
      <c r="K1138" s="109">
        <v>5.74E-2</v>
      </c>
      <c r="L1138" s="109">
        <v>6.25E-2</v>
      </c>
      <c r="M1138" s="109"/>
      <c r="N1138" s="109"/>
      <c r="O1138" s="210">
        <f t="shared" si="34"/>
        <v>40575</v>
      </c>
      <c r="Q1138" s="206">
        <f t="shared" si="35"/>
        <v>-5.0000000000000044E-4</v>
      </c>
    </row>
    <row r="1139" spans="1:17">
      <c r="A1139" s="106">
        <v>40585</v>
      </c>
      <c r="B1139" t="s">
        <v>153</v>
      </c>
      <c r="C1139" s="109">
        <v>5.4699999999999999E-2</v>
      </c>
      <c r="D1139" s="109">
        <v>5.7500000000000002E-2</v>
      </c>
      <c r="E1139" s="109">
        <v>6.1699999999999998E-2</v>
      </c>
      <c r="F1139" s="109">
        <v>5.8000000000000003E-2</v>
      </c>
      <c r="G1139" s="208">
        <v>0</v>
      </c>
      <c r="H1139" s="109"/>
      <c r="I1139" s="109">
        <v>5.2600000000000001E-2</v>
      </c>
      <c r="J1139" s="109"/>
      <c r="K1139" s="109">
        <v>5.7000000000000002E-2</v>
      </c>
      <c r="L1139" s="109">
        <v>6.2E-2</v>
      </c>
      <c r="M1139" s="109"/>
      <c r="N1139" s="109"/>
      <c r="O1139" s="210">
        <f t="shared" si="34"/>
        <v>40575</v>
      </c>
      <c r="Q1139" s="206">
        <f t="shared" si="35"/>
        <v>-5.0000000000000044E-4</v>
      </c>
    </row>
    <row r="1140" spans="1:17">
      <c r="A1140" s="106">
        <v>40588</v>
      </c>
      <c r="B1140" t="s">
        <v>153</v>
      </c>
      <c r="C1140" s="109">
        <v>5.4300000000000001E-2</v>
      </c>
      <c r="D1140" s="109">
        <v>5.6899999999999999E-2</v>
      </c>
      <c r="E1140" s="109">
        <v>6.1199999999999997E-2</v>
      </c>
      <c r="F1140" s="109">
        <v>5.7500000000000002E-2</v>
      </c>
      <c r="G1140" s="208">
        <v>0</v>
      </c>
      <c r="H1140" s="109"/>
      <c r="I1140" s="109">
        <v>5.21E-2</v>
      </c>
      <c r="J1140" s="109"/>
      <c r="K1140" s="109">
        <v>5.6500000000000002E-2</v>
      </c>
      <c r="L1140" s="109">
        <v>6.1500000000000006E-2</v>
      </c>
      <c r="M1140" s="109"/>
      <c r="N1140" s="109"/>
      <c r="O1140" s="210">
        <f t="shared" si="34"/>
        <v>40575</v>
      </c>
      <c r="Q1140" s="206">
        <f t="shared" si="35"/>
        <v>-3.9999999999999758E-4</v>
      </c>
    </row>
    <row r="1141" spans="1:17">
      <c r="A1141" s="106">
        <v>40589</v>
      </c>
      <c r="B1141" t="s">
        <v>153</v>
      </c>
      <c r="C1141" s="109">
        <v>5.4199999999999998E-2</v>
      </c>
      <c r="D1141" s="109">
        <v>5.6800000000000003E-2</v>
      </c>
      <c r="E1141" s="109">
        <v>6.0999999999999999E-2</v>
      </c>
      <c r="F1141" s="109">
        <v>5.7299999999999997E-2</v>
      </c>
      <c r="G1141" s="208">
        <v>0</v>
      </c>
      <c r="H1141" s="109"/>
      <c r="I1141" s="109">
        <v>5.2600000000000001E-2</v>
      </c>
      <c r="J1141" s="109"/>
      <c r="K1141" s="109">
        <v>5.6399999999999999E-2</v>
      </c>
      <c r="L1141" s="109">
        <v>6.1399999999999996E-2</v>
      </c>
      <c r="M1141" s="109"/>
      <c r="N1141" s="109"/>
      <c r="O1141" s="210">
        <f t="shared" si="34"/>
        <v>40575</v>
      </c>
      <c r="Q1141" s="206">
        <f t="shared" si="35"/>
        <v>-4.0000000000000452E-4</v>
      </c>
    </row>
    <row r="1142" spans="1:17">
      <c r="A1142" s="106">
        <v>40590</v>
      </c>
      <c r="B1142" t="s">
        <v>153</v>
      </c>
      <c r="C1142" s="109">
        <v>5.4300000000000001E-2</v>
      </c>
      <c r="D1142" s="109">
        <v>5.6899999999999999E-2</v>
      </c>
      <c r="E1142" s="109">
        <v>6.0999999999999999E-2</v>
      </c>
      <c r="F1142" s="109">
        <v>5.74E-2</v>
      </c>
      <c r="G1142" s="208">
        <v>0</v>
      </c>
      <c r="H1142" s="109"/>
      <c r="I1142" s="109">
        <v>5.2699999999999997E-2</v>
      </c>
      <c r="J1142" s="109"/>
      <c r="K1142" s="109">
        <v>5.6500000000000002E-2</v>
      </c>
      <c r="L1142" s="109">
        <v>6.1500000000000006E-2</v>
      </c>
      <c r="M1142" s="109"/>
      <c r="N1142" s="109"/>
      <c r="O1142" s="210">
        <f t="shared" si="34"/>
        <v>40575</v>
      </c>
      <c r="Q1142" s="206">
        <f t="shared" si="35"/>
        <v>-3.9999999999999758E-4</v>
      </c>
    </row>
    <row r="1143" spans="1:17">
      <c r="A1143" s="106">
        <v>40591</v>
      </c>
      <c r="B1143" t="s">
        <v>153</v>
      </c>
      <c r="C1143" s="109">
        <v>5.4199999999999998E-2</v>
      </c>
      <c r="D1143" s="109">
        <v>5.67E-2</v>
      </c>
      <c r="E1143" s="109">
        <v>6.0900000000000003E-2</v>
      </c>
      <c r="F1143" s="109">
        <v>5.7299999999999997E-2</v>
      </c>
      <c r="G1143" s="208">
        <v>0</v>
      </c>
      <c r="H1143" s="109"/>
      <c r="I1143" s="109">
        <v>5.2600000000000001E-2</v>
      </c>
      <c r="J1143" s="109"/>
      <c r="K1143" s="109">
        <v>5.6399999999999999E-2</v>
      </c>
      <c r="L1143" s="109">
        <v>6.1399999999999996E-2</v>
      </c>
      <c r="M1143" s="109"/>
      <c r="N1143" s="109"/>
      <c r="O1143" s="210">
        <f t="shared" si="34"/>
        <v>40575</v>
      </c>
      <c r="Q1143" s="206">
        <f t="shared" si="35"/>
        <v>-3.0000000000000165E-4</v>
      </c>
    </row>
    <row r="1144" spans="1:17">
      <c r="A1144" s="106">
        <v>40592</v>
      </c>
      <c r="B1144" t="s">
        <v>153</v>
      </c>
      <c r="C1144" s="109">
        <v>5.4600000000000003E-2</v>
      </c>
      <c r="D1144" s="109">
        <v>5.7099999999999998E-2</v>
      </c>
      <c r="E1144" s="109">
        <v>6.13E-2</v>
      </c>
      <c r="F1144" s="109">
        <v>5.7700000000000001E-2</v>
      </c>
      <c r="G1144" s="208">
        <v>0</v>
      </c>
      <c r="H1144" s="109"/>
      <c r="I1144" s="109">
        <v>5.2900000000000003E-2</v>
      </c>
      <c r="J1144" s="109"/>
      <c r="K1144" s="109">
        <v>5.67E-2</v>
      </c>
      <c r="L1144" s="109">
        <v>6.1699999999999998E-2</v>
      </c>
      <c r="M1144" s="109"/>
      <c r="N1144" s="109"/>
      <c r="O1144" s="210">
        <f t="shared" si="34"/>
        <v>40575</v>
      </c>
      <c r="Q1144" s="206">
        <f t="shared" si="35"/>
        <v>-3.9999999999999758E-4</v>
      </c>
    </row>
    <row r="1145" spans="1:17">
      <c r="A1145" s="106">
        <v>40596</v>
      </c>
      <c r="B1145" t="s">
        <v>153</v>
      </c>
      <c r="C1145" s="109">
        <v>5.3600000000000002E-2</v>
      </c>
      <c r="D1145" s="109">
        <v>5.62E-2</v>
      </c>
      <c r="E1145" s="109">
        <v>6.0400000000000002E-2</v>
      </c>
      <c r="F1145" s="109">
        <v>5.67E-2</v>
      </c>
      <c r="G1145" s="208">
        <v>0</v>
      </c>
      <c r="H1145" s="109"/>
      <c r="I1145" s="109">
        <v>5.2000000000000005E-2</v>
      </c>
      <c r="J1145" s="109"/>
      <c r="K1145" s="109">
        <v>5.5899999999999998E-2</v>
      </c>
      <c r="L1145" s="109">
        <v>6.08E-2</v>
      </c>
      <c r="M1145" s="109"/>
      <c r="N1145" s="109"/>
      <c r="O1145" s="210">
        <f t="shared" si="34"/>
        <v>40575</v>
      </c>
      <c r="Q1145" s="206">
        <f t="shared" si="35"/>
        <v>-3.0000000000000165E-4</v>
      </c>
    </row>
    <row r="1146" spans="1:17">
      <c r="A1146" s="106">
        <v>40597</v>
      </c>
      <c r="B1146" t="s">
        <v>153</v>
      </c>
      <c r="C1146" s="109">
        <v>5.3800000000000001E-2</v>
      </c>
      <c r="D1146" s="109">
        <v>5.62E-2</v>
      </c>
      <c r="E1146" s="109">
        <v>6.0400000000000002E-2</v>
      </c>
      <c r="F1146" s="109">
        <v>5.6800000000000003E-2</v>
      </c>
      <c r="G1146" s="208">
        <v>0</v>
      </c>
      <c r="H1146" s="109"/>
      <c r="I1146" s="109">
        <v>5.2000000000000005E-2</v>
      </c>
      <c r="J1146" s="109"/>
      <c r="K1146" s="109">
        <v>5.5899999999999998E-2</v>
      </c>
      <c r="L1146" s="109">
        <v>6.0899999999999996E-2</v>
      </c>
      <c r="M1146" s="109"/>
      <c r="N1146" s="109"/>
      <c r="O1146" s="210">
        <f t="shared" si="34"/>
        <v>40575</v>
      </c>
      <c r="Q1146" s="206">
        <f t="shared" si="35"/>
        <v>-3.0000000000000165E-4</v>
      </c>
    </row>
    <row r="1147" spans="1:17">
      <c r="A1147" s="106">
        <v>40598</v>
      </c>
      <c r="B1147" t="s">
        <v>153</v>
      </c>
      <c r="C1147" s="109">
        <v>5.3199999999999997E-2</v>
      </c>
      <c r="D1147" s="109">
        <v>5.57E-2</v>
      </c>
      <c r="E1147" s="109">
        <v>5.9900000000000002E-2</v>
      </c>
      <c r="F1147" s="109">
        <v>5.6300000000000003E-2</v>
      </c>
      <c r="G1147" s="208">
        <v>0</v>
      </c>
      <c r="H1147" s="109"/>
      <c r="I1147" s="109">
        <v>5.1399999999999994E-2</v>
      </c>
      <c r="J1147" s="109"/>
      <c r="K1147" s="109">
        <v>5.5399999999999998E-2</v>
      </c>
      <c r="L1147" s="109">
        <v>6.0499999999999998E-2</v>
      </c>
      <c r="M1147" s="109"/>
      <c r="N1147" s="109"/>
      <c r="O1147" s="210">
        <f t="shared" si="34"/>
        <v>40575</v>
      </c>
      <c r="Q1147" s="206">
        <f t="shared" si="35"/>
        <v>-3.0000000000000165E-4</v>
      </c>
    </row>
    <row r="1148" spans="1:17">
      <c r="A1148" s="106">
        <v>40599</v>
      </c>
      <c r="B1148" t="s">
        <v>153</v>
      </c>
      <c r="C1148" s="109">
        <v>5.2999999999999999E-2</v>
      </c>
      <c r="D1148" s="109">
        <v>5.5500000000000001E-2</v>
      </c>
      <c r="E1148" s="109">
        <v>5.96E-2</v>
      </c>
      <c r="F1148" s="109">
        <v>5.6000000000000001E-2</v>
      </c>
      <c r="G1148" s="208">
        <v>0</v>
      </c>
      <c r="H1148" s="109"/>
      <c r="I1148" s="109">
        <v>5.1200000000000002E-2</v>
      </c>
      <c r="J1148" s="109"/>
      <c r="K1148" s="109">
        <v>5.5199999999999999E-2</v>
      </c>
      <c r="L1148" s="109">
        <v>6.0199999999999997E-2</v>
      </c>
      <c r="M1148" s="109"/>
      <c r="N1148" s="109"/>
      <c r="O1148" s="210">
        <f t="shared" si="34"/>
        <v>40575</v>
      </c>
      <c r="Q1148" s="206">
        <f t="shared" si="35"/>
        <v>-3.0000000000000165E-4</v>
      </c>
    </row>
    <row r="1149" spans="1:17">
      <c r="A1149" s="106">
        <v>40602</v>
      </c>
      <c r="B1149" t="s">
        <v>153</v>
      </c>
      <c r="C1149" s="109">
        <v>5.2699999999999997E-2</v>
      </c>
      <c r="D1149" s="109">
        <v>5.5100000000000003E-2</v>
      </c>
      <c r="E1149" s="109">
        <v>5.9200000000000003E-2</v>
      </c>
      <c r="F1149" s="109">
        <v>5.57E-2</v>
      </c>
      <c r="G1149" s="208">
        <v>0</v>
      </c>
      <c r="H1149" s="109"/>
      <c r="I1149" s="109">
        <v>5.0900000000000001E-2</v>
      </c>
      <c r="J1149" s="109"/>
      <c r="K1149" s="109">
        <v>5.4800000000000001E-2</v>
      </c>
      <c r="L1149" s="109">
        <v>5.9900000000000002E-2</v>
      </c>
      <c r="M1149" s="109"/>
      <c r="N1149" s="109"/>
      <c r="O1149" s="210">
        <f t="shared" si="34"/>
        <v>40575</v>
      </c>
      <c r="Q1149" s="206">
        <f t="shared" si="35"/>
        <v>-3.0000000000000165E-4</v>
      </c>
    </row>
    <row r="1150" spans="1:17">
      <c r="A1150" s="106">
        <v>40603</v>
      </c>
      <c r="B1150" t="s">
        <v>153</v>
      </c>
      <c r="C1150" s="109">
        <v>5.2699999999999997E-2</v>
      </c>
      <c r="D1150" s="109">
        <v>5.5199999999999999E-2</v>
      </c>
      <c r="E1150" s="109">
        <v>5.9299999999999999E-2</v>
      </c>
      <c r="F1150" s="109">
        <v>5.57E-2</v>
      </c>
      <c r="G1150" s="208">
        <v>0</v>
      </c>
      <c r="H1150" s="109"/>
      <c r="I1150" s="109">
        <v>5.0900000000000001E-2</v>
      </c>
      <c r="J1150" s="109"/>
      <c r="K1150" s="109">
        <v>5.4800000000000001E-2</v>
      </c>
      <c r="L1150" s="109">
        <v>0.06</v>
      </c>
      <c r="M1150" s="109"/>
      <c r="N1150" s="109"/>
      <c r="O1150" s="210">
        <f t="shared" si="34"/>
        <v>40603</v>
      </c>
      <c r="Q1150" s="206">
        <f t="shared" si="35"/>
        <v>-3.9999999999999758E-4</v>
      </c>
    </row>
    <row r="1151" spans="1:17">
      <c r="A1151" s="106">
        <v>40604</v>
      </c>
      <c r="B1151" t="s">
        <v>153</v>
      </c>
      <c r="C1151" s="109">
        <v>5.3400000000000003E-2</v>
      </c>
      <c r="D1151" s="109">
        <v>5.5800000000000002E-2</v>
      </c>
      <c r="E1151" s="109">
        <v>5.9799999999999999E-2</v>
      </c>
      <c r="F1151" s="109">
        <v>5.6300000000000003E-2</v>
      </c>
      <c r="G1151" s="208">
        <v>0</v>
      </c>
      <c r="H1151" s="109"/>
      <c r="I1151" s="109">
        <v>5.16E-2</v>
      </c>
      <c r="J1151" s="109"/>
      <c r="K1151" s="109">
        <v>5.5500000000000001E-2</v>
      </c>
      <c r="L1151" s="109">
        <v>6.0599999999999994E-2</v>
      </c>
      <c r="M1151" s="109"/>
      <c r="N1151" s="109"/>
      <c r="O1151" s="210">
        <f t="shared" si="34"/>
        <v>40603</v>
      </c>
      <c r="Q1151" s="206">
        <f t="shared" si="35"/>
        <v>-3.0000000000000165E-4</v>
      </c>
    </row>
    <row r="1152" spans="1:17">
      <c r="A1152" s="106">
        <v>40605</v>
      </c>
      <c r="B1152" t="s">
        <v>153</v>
      </c>
      <c r="C1152" s="109">
        <v>5.4199999999999998E-2</v>
      </c>
      <c r="D1152" s="109">
        <v>5.6599999999999998E-2</v>
      </c>
      <c r="E1152" s="109">
        <v>6.0699999999999997E-2</v>
      </c>
      <c r="F1152" s="109">
        <v>5.7200000000000001E-2</v>
      </c>
      <c r="G1152" s="208">
        <v>0</v>
      </c>
      <c r="H1152" s="109"/>
      <c r="I1152" s="109">
        <v>5.21E-2</v>
      </c>
      <c r="J1152" s="109"/>
      <c r="K1152" s="109">
        <v>5.62E-2</v>
      </c>
      <c r="L1152" s="109">
        <v>6.13E-2</v>
      </c>
      <c r="M1152" s="109"/>
      <c r="N1152" s="109"/>
      <c r="O1152" s="210">
        <f t="shared" si="34"/>
        <v>40603</v>
      </c>
      <c r="Q1152" s="206">
        <f t="shared" si="35"/>
        <v>-3.9999999999999758E-4</v>
      </c>
    </row>
    <row r="1153" spans="1:17">
      <c r="A1153" s="106">
        <v>40606</v>
      </c>
      <c r="B1153" t="s">
        <v>153</v>
      </c>
      <c r="C1153" s="109">
        <v>5.3800000000000001E-2</v>
      </c>
      <c r="D1153" s="109">
        <v>5.6300000000000003E-2</v>
      </c>
      <c r="E1153" s="109">
        <v>6.0299999999999999E-2</v>
      </c>
      <c r="F1153" s="109">
        <v>5.6800000000000003E-2</v>
      </c>
      <c r="G1153" s="208">
        <v>0</v>
      </c>
      <c r="H1153" s="109"/>
      <c r="I1153" s="109">
        <v>5.1699999999999996E-2</v>
      </c>
      <c r="J1153" s="109"/>
      <c r="K1153" s="109">
        <v>5.5800000000000002E-2</v>
      </c>
      <c r="L1153" s="109">
        <v>6.0899999999999996E-2</v>
      </c>
      <c r="M1153" s="109"/>
      <c r="N1153" s="109"/>
      <c r="O1153" s="210">
        <f t="shared" si="34"/>
        <v>40603</v>
      </c>
      <c r="Q1153" s="206">
        <f t="shared" si="35"/>
        <v>-5.0000000000000044E-4</v>
      </c>
    </row>
    <row r="1154" spans="1:17">
      <c r="A1154" s="106">
        <v>40609</v>
      </c>
      <c r="B1154" t="s">
        <v>153</v>
      </c>
      <c r="C1154" s="109">
        <v>5.3900000000000003E-2</v>
      </c>
      <c r="D1154" s="109">
        <v>5.6300000000000003E-2</v>
      </c>
      <c r="E1154" s="109">
        <v>6.0400000000000002E-2</v>
      </c>
      <c r="F1154" s="109">
        <v>5.6899999999999999E-2</v>
      </c>
      <c r="G1154" s="208">
        <v>0</v>
      </c>
      <c r="H1154" s="109"/>
      <c r="I1154" s="109">
        <v>5.1900000000000002E-2</v>
      </c>
      <c r="J1154" s="109"/>
      <c r="K1154" s="109">
        <v>5.5899999999999998E-2</v>
      </c>
      <c r="L1154" s="109">
        <v>6.0999999999999999E-2</v>
      </c>
      <c r="M1154" s="109"/>
      <c r="N1154" s="109"/>
      <c r="O1154" s="210">
        <f t="shared" si="34"/>
        <v>40603</v>
      </c>
      <c r="Q1154" s="206">
        <f t="shared" si="35"/>
        <v>-4.0000000000000452E-4</v>
      </c>
    </row>
    <row r="1155" spans="1:17">
      <c r="A1155" s="106">
        <v>40610</v>
      </c>
      <c r="B1155" t="s">
        <v>153</v>
      </c>
      <c r="C1155" s="109">
        <v>5.4399999999999997E-2</v>
      </c>
      <c r="D1155" s="109">
        <v>5.6800000000000003E-2</v>
      </c>
      <c r="E1155" s="109">
        <v>6.0900000000000003E-2</v>
      </c>
      <c r="F1155" s="109">
        <v>5.74E-2</v>
      </c>
      <c r="G1155" s="208">
        <v>0</v>
      </c>
      <c r="H1155" s="109"/>
      <c r="I1155" s="109">
        <v>5.2400000000000002E-2</v>
      </c>
      <c r="J1155" s="109"/>
      <c r="K1155" s="109">
        <v>5.6399999999999999E-2</v>
      </c>
      <c r="L1155" s="109">
        <v>6.1500000000000006E-2</v>
      </c>
      <c r="M1155" s="109"/>
      <c r="N1155" s="109"/>
      <c r="O1155" s="210">
        <f t="shared" si="34"/>
        <v>40603</v>
      </c>
      <c r="Q1155" s="206">
        <f t="shared" si="35"/>
        <v>-4.0000000000000452E-4</v>
      </c>
    </row>
    <row r="1156" spans="1:17">
      <c r="A1156" s="106">
        <v>40611</v>
      </c>
      <c r="B1156" t="s">
        <v>153</v>
      </c>
      <c r="C1156" s="109">
        <v>5.3800000000000001E-2</v>
      </c>
      <c r="D1156" s="109">
        <v>5.6300000000000003E-2</v>
      </c>
      <c r="E1156" s="109">
        <v>6.0199999999999997E-2</v>
      </c>
      <c r="F1156" s="109">
        <v>5.6800000000000003E-2</v>
      </c>
      <c r="G1156" s="208">
        <v>0</v>
      </c>
      <c r="H1156" s="109"/>
      <c r="I1156" s="109">
        <v>5.1799999999999999E-2</v>
      </c>
      <c r="J1156" s="109"/>
      <c r="K1156" s="109">
        <v>5.5800000000000002E-2</v>
      </c>
      <c r="L1156" s="109">
        <v>6.0899999999999996E-2</v>
      </c>
      <c r="M1156" s="109"/>
      <c r="N1156" s="109"/>
      <c r="O1156" s="210">
        <f t="shared" si="34"/>
        <v>40603</v>
      </c>
      <c r="Q1156" s="206">
        <f t="shared" si="35"/>
        <v>-5.0000000000000044E-4</v>
      </c>
    </row>
    <row r="1157" spans="1:17">
      <c r="A1157" s="106">
        <v>40612</v>
      </c>
      <c r="B1157" t="s">
        <v>153</v>
      </c>
      <c r="C1157" s="109">
        <v>5.3199999999999997E-2</v>
      </c>
      <c r="D1157" s="109">
        <v>5.5599999999999997E-2</v>
      </c>
      <c r="E1157" s="109">
        <v>5.96E-2</v>
      </c>
      <c r="F1157" s="109">
        <v>5.6099999999999997E-2</v>
      </c>
      <c r="G1157" s="208">
        <v>0</v>
      </c>
      <c r="H1157" s="109"/>
      <c r="I1157" s="109">
        <v>5.1299999999999998E-2</v>
      </c>
      <c r="J1157" s="109"/>
      <c r="K1157" s="109">
        <v>5.5199999999999999E-2</v>
      </c>
      <c r="L1157" s="109">
        <v>6.0299999999999999E-2</v>
      </c>
      <c r="M1157" s="109"/>
      <c r="N1157" s="109"/>
      <c r="O1157" s="210">
        <f t="shared" ref="O1157:O1220" si="36">DATE(YEAR(A1157),MONTH(A1157),1)</f>
        <v>40603</v>
      </c>
      <c r="Q1157" s="206">
        <f t="shared" ref="Q1157:Q1220" si="37">K1157-D1157</f>
        <v>-3.9999999999999758E-4</v>
      </c>
    </row>
    <row r="1158" spans="1:17">
      <c r="A1158" s="106">
        <v>40613</v>
      </c>
      <c r="B1158" t="s">
        <v>153</v>
      </c>
      <c r="C1158" s="109">
        <v>5.3199999999999997E-2</v>
      </c>
      <c r="D1158" s="109">
        <v>5.57E-2</v>
      </c>
      <c r="E1158" s="109">
        <v>5.96E-2</v>
      </c>
      <c r="F1158" s="109">
        <v>5.62E-2</v>
      </c>
      <c r="G1158" s="208">
        <v>0</v>
      </c>
      <c r="H1158" s="109"/>
      <c r="I1158" s="109">
        <v>5.1299999999999998E-2</v>
      </c>
      <c r="J1158" s="109"/>
      <c r="K1158" s="109">
        <v>5.5300000000000002E-2</v>
      </c>
      <c r="L1158" s="109">
        <v>6.0299999999999999E-2</v>
      </c>
      <c r="M1158" s="109"/>
      <c r="N1158" s="109"/>
      <c r="O1158" s="210">
        <f t="shared" si="36"/>
        <v>40603</v>
      </c>
      <c r="Q1158" s="206">
        <f t="shared" si="37"/>
        <v>-3.9999999999999758E-4</v>
      </c>
    </row>
    <row r="1159" spans="1:17">
      <c r="A1159" s="106">
        <v>40617</v>
      </c>
      <c r="B1159" t="s">
        <v>153</v>
      </c>
      <c r="C1159" s="109">
        <v>5.28E-2</v>
      </c>
      <c r="D1159" s="109">
        <v>5.5399999999999998E-2</v>
      </c>
      <c r="E1159" s="109">
        <v>5.9499999999999997E-2</v>
      </c>
      <c r="F1159" s="109">
        <v>5.5899999999999998E-2</v>
      </c>
      <c r="G1159" s="208">
        <v>0</v>
      </c>
      <c r="H1159" s="109"/>
      <c r="I1159" s="109">
        <v>5.0999999999999997E-2</v>
      </c>
      <c r="J1159" s="109"/>
      <c r="K1159" s="109">
        <v>5.4900000000000004E-2</v>
      </c>
      <c r="L1159" s="109">
        <v>6.0100000000000001E-2</v>
      </c>
      <c r="M1159" s="109"/>
      <c r="N1159" s="109"/>
      <c r="O1159" s="210">
        <f t="shared" si="36"/>
        <v>40603</v>
      </c>
      <c r="Q1159" s="206">
        <f t="shared" si="37"/>
        <v>-4.9999999999999351E-4</v>
      </c>
    </row>
    <row r="1160" spans="1:17">
      <c r="A1160" s="106">
        <v>40618</v>
      </c>
      <c r="B1160" t="s">
        <v>153</v>
      </c>
      <c r="C1160" s="109">
        <v>5.2299999999999999E-2</v>
      </c>
      <c r="D1160" s="109">
        <v>5.4600000000000003E-2</v>
      </c>
      <c r="E1160" s="109">
        <v>5.8599999999999999E-2</v>
      </c>
      <c r="F1160" s="109">
        <v>5.5199999999999999E-2</v>
      </c>
      <c r="G1160" s="208">
        <v>0</v>
      </c>
      <c r="H1160" s="109"/>
      <c r="I1160" s="109">
        <v>5.0199999999999995E-2</v>
      </c>
      <c r="J1160" s="109"/>
      <c r="K1160" s="109">
        <v>5.4100000000000002E-2</v>
      </c>
      <c r="L1160" s="109">
        <v>5.9299999999999999E-2</v>
      </c>
      <c r="M1160" s="109"/>
      <c r="N1160" s="109"/>
      <c r="O1160" s="210">
        <f t="shared" si="36"/>
        <v>40603</v>
      </c>
      <c r="Q1160" s="206">
        <f t="shared" si="37"/>
        <v>-5.0000000000000044E-4</v>
      </c>
    </row>
    <row r="1161" spans="1:17">
      <c r="A1161" s="106">
        <v>40620</v>
      </c>
      <c r="B1161" t="s">
        <v>153</v>
      </c>
      <c r="C1161" s="109">
        <v>5.2699999999999997E-2</v>
      </c>
      <c r="D1161" s="109">
        <v>5.5E-2</v>
      </c>
      <c r="E1161" s="109">
        <v>5.91E-2</v>
      </c>
      <c r="F1161" s="109">
        <v>5.5599999999999997E-2</v>
      </c>
      <c r="G1161" s="208">
        <v>0</v>
      </c>
      <c r="H1161" s="109"/>
      <c r="I1161" s="109">
        <v>5.0700000000000002E-2</v>
      </c>
      <c r="J1161" s="109"/>
      <c r="K1161" s="109">
        <v>5.45E-2</v>
      </c>
      <c r="L1161" s="109">
        <v>5.9699999999999996E-2</v>
      </c>
      <c r="M1161" s="109"/>
      <c r="N1161" s="109"/>
      <c r="O1161" s="210">
        <f t="shared" si="36"/>
        <v>40603</v>
      </c>
      <c r="Q1161" s="206">
        <f t="shared" si="37"/>
        <v>-5.0000000000000044E-4</v>
      </c>
    </row>
    <row r="1162" spans="1:17">
      <c r="A1162" s="106">
        <v>40623</v>
      </c>
      <c r="B1162" t="s">
        <v>153</v>
      </c>
      <c r="C1162" s="109">
        <v>5.2900000000000003E-2</v>
      </c>
      <c r="D1162" s="109">
        <v>5.5199999999999999E-2</v>
      </c>
      <c r="E1162" s="109">
        <v>5.9200000000000003E-2</v>
      </c>
      <c r="F1162" s="109">
        <v>5.5800000000000002E-2</v>
      </c>
      <c r="G1162" s="208">
        <v>0</v>
      </c>
      <c r="H1162" s="109"/>
      <c r="I1162" s="109">
        <v>5.0900000000000001E-2</v>
      </c>
      <c r="J1162" s="109"/>
      <c r="K1162" s="109">
        <v>5.4800000000000001E-2</v>
      </c>
      <c r="L1162" s="109">
        <v>5.9800000000000006E-2</v>
      </c>
      <c r="M1162" s="109"/>
      <c r="N1162" s="109"/>
      <c r="O1162" s="210">
        <f t="shared" si="36"/>
        <v>40603</v>
      </c>
      <c r="Q1162" s="206">
        <f t="shared" si="37"/>
        <v>-3.9999999999999758E-4</v>
      </c>
    </row>
    <row r="1163" spans="1:17">
      <c r="A1163" s="106">
        <v>40624</v>
      </c>
      <c r="B1163" t="s">
        <v>153</v>
      </c>
      <c r="C1163" s="109">
        <v>5.28E-2</v>
      </c>
      <c r="D1163" s="109">
        <v>5.5100000000000003E-2</v>
      </c>
      <c r="E1163" s="109">
        <v>5.9200000000000003E-2</v>
      </c>
      <c r="F1163" s="109">
        <v>5.57E-2</v>
      </c>
      <c r="G1163" s="208">
        <v>0</v>
      </c>
      <c r="H1163" s="109"/>
      <c r="I1163" s="109">
        <v>5.0799999999999998E-2</v>
      </c>
      <c r="J1163" s="109"/>
      <c r="K1163" s="109">
        <v>5.4699999999999999E-2</v>
      </c>
      <c r="L1163" s="109">
        <v>5.9800000000000006E-2</v>
      </c>
      <c r="M1163" s="109"/>
      <c r="N1163" s="109"/>
      <c r="O1163" s="210">
        <f t="shared" si="36"/>
        <v>40603</v>
      </c>
      <c r="Q1163" s="206">
        <f t="shared" si="37"/>
        <v>-4.0000000000000452E-4</v>
      </c>
    </row>
    <row r="1164" spans="1:17">
      <c r="A1164" s="106">
        <v>40625</v>
      </c>
      <c r="B1164" t="s">
        <v>153</v>
      </c>
      <c r="C1164" s="109">
        <v>5.2900000000000003E-2</v>
      </c>
      <c r="D1164" s="109">
        <v>5.5100000000000003E-2</v>
      </c>
      <c r="E1164" s="109">
        <v>5.9299999999999999E-2</v>
      </c>
      <c r="F1164" s="109">
        <v>5.5800000000000002E-2</v>
      </c>
      <c r="G1164" s="208">
        <v>0</v>
      </c>
      <c r="H1164" s="109"/>
      <c r="I1164" s="109">
        <v>5.0900000000000001E-2</v>
      </c>
      <c r="J1164" s="109"/>
      <c r="K1164" s="109">
        <v>5.4699999999999999E-2</v>
      </c>
      <c r="L1164" s="109">
        <v>5.9900000000000002E-2</v>
      </c>
      <c r="M1164" s="109"/>
      <c r="N1164" s="109"/>
      <c r="O1164" s="210">
        <f t="shared" si="36"/>
        <v>40603</v>
      </c>
      <c r="Q1164" s="206">
        <f t="shared" si="37"/>
        <v>-4.0000000000000452E-4</v>
      </c>
    </row>
    <row r="1165" spans="1:17">
      <c r="A1165" s="106">
        <v>40626</v>
      </c>
      <c r="B1165" t="s">
        <v>153</v>
      </c>
      <c r="C1165" s="109">
        <v>5.3100000000000001E-2</v>
      </c>
      <c r="D1165" s="109">
        <v>5.5300000000000002E-2</v>
      </c>
      <c r="E1165" s="109">
        <v>5.9499999999999997E-2</v>
      </c>
      <c r="F1165" s="109">
        <v>5.6000000000000001E-2</v>
      </c>
      <c r="G1165" s="208">
        <v>0</v>
      </c>
      <c r="H1165" s="109"/>
      <c r="I1165" s="109">
        <v>5.1100000000000007E-2</v>
      </c>
      <c r="J1165" s="109"/>
      <c r="K1165" s="109">
        <v>5.4900000000000004E-2</v>
      </c>
      <c r="L1165" s="109">
        <v>6.0100000000000001E-2</v>
      </c>
      <c r="M1165" s="109"/>
      <c r="N1165" s="109"/>
      <c r="O1165" s="210">
        <f t="shared" si="36"/>
        <v>40603</v>
      </c>
      <c r="Q1165" s="206">
        <f t="shared" si="37"/>
        <v>-3.9999999999999758E-4</v>
      </c>
    </row>
    <row r="1166" spans="1:17">
      <c r="A1166" s="106">
        <v>40627</v>
      </c>
      <c r="B1166" t="s">
        <v>153</v>
      </c>
      <c r="C1166" s="109">
        <v>5.3499999999999999E-2</v>
      </c>
      <c r="D1166" s="109">
        <v>5.57E-2</v>
      </c>
      <c r="E1166" s="109">
        <v>5.9799999999999999E-2</v>
      </c>
      <c r="F1166" s="109">
        <v>5.6300000000000003E-2</v>
      </c>
      <c r="G1166" s="208">
        <v>0</v>
      </c>
      <c r="H1166" s="109"/>
      <c r="I1166" s="109">
        <v>5.1399999999999994E-2</v>
      </c>
      <c r="J1166" s="109"/>
      <c r="K1166" s="109">
        <v>5.5300000000000002E-2</v>
      </c>
      <c r="L1166" s="109">
        <v>6.0400000000000002E-2</v>
      </c>
      <c r="M1166" s="109"/>
      <c r="N1166" s="109"/>
      <c r="O1166" s="210">
        <f t="shared" si="36"/>
        <v>40603</v>
      </c>
      <c r="Q1166" s="206">
        <f t="shared" si="37"/>
        <v>-3.9999999999999758E-4</v>
      </c>
    </row>
    <row r="1167" spans="1:17">
      <c r="A1167" s="106">
        <v>40630</v>
      </c>
      <c r="B1167" t="s">
        <v>153</v>
      </c>
      <c r="C1167" s="109">
        <v>5.3400000000000003E-2</v>
      </c>
      <c r="D1167" s="109">
        <v>5.5599999999999997E-2</v>
      </c>
      <c r="E1167" s="109">
        <v>5.9700000000000003E-2</v>
      </c>
      <c r="F1167" s="109">
        <v>5.62E-2</v>
      </c>
      <c r="G1167" s="208">
        <v>0</v>
      </c>
      <c r="H1167" s="109"/>
      <c r="I1167" s="109">
        <v>5.1200000000000002E-2</v>
      </c>
      <c r="J1167" s="109"/>
      <c r="K1167" s="109">
        <v>5.5199999999999999E-2</v>
      </c>
      <c r="L1167" s="109">
        <v>6.0299999999999999E-2</v>
      </c>
      <c r="M1167" s="109"/>
      <c r="N1167" s="109"/>
      <c r="O1167" s="210">
        <f t="shared" si="36"/>
        <v>40603</v>
      </c>
      <c r="Q1167" s="206">
        <f t="shared" si="37"/>
        <v>-3.9999999999999758E-4</v>
      </c>
    </row>
    <row r="1168" spans="1:17">
      <c r="A1168" s="106">
        <v>40631</v>
      </c>
      <c r="B1168" t="s">
        <v>153</v>
      </c>
      <c r="C1168" s="109">
        <v>5.3900000000000003E-2</v>
      </c>
      <c r="D1168" s="109">
        <v>5.6099999999999997E-2</v>
      </c>
      <c r="E1168" s="109">
        <v>6.0199999999999997E-2</v>
      </c>
      <c r="F1168" s="109">
        <v>5.67E-2</v>
      </c>
      <c r="G1168" s="208">
        <v>0</v>
      </c>
      <c r="H1168" s="109"/>
      <c r="I1168" s="109">
        <v>5.1799999999999999E-2</v>
      </c>
      <c r="J1168" s="109"/>
      <c r="K1168" s="109">
        <v>5.57E-2</v>
      </c>
      <c r="L1168" s="109">
        <v>6.0899999999999996E-2</v>
      </c>
      <c r="M1168" s="109"/>
      <c r="N1168" s="109"/>
      <c r="O1168" s="210">
        <f t="shared" si="36"/>
        <v>40603</v>
      </c>
      <c r="Q1168" s="206">
        <f t="shared" si="37"/>
        <v>-3.9999999999999758E-4</v>
      </c>
    </row>
    <row r="1169" spans="1:17">
      <c r="A1169" s="106">
        <v>40632</v>
      </c>
      <c r="B1169" t="s">
        <v>153</v>
      </c>
      <c r="C1169" s="109">
        <v>5.3699999999999998E-2</v>
      </c>
      <c r="D1169" s="109">
        <v>5.5899999999999998E-2</v>
      </c>
      <c r="E1169" s="109">
        <v>0.06</v>
      </c>
      <c r="F1169" s="109">
        <v>5.6500000000000002E-2</v>
      </c>
      <c r="G1169" s="208">
        <v>0</v>
      </c>
      <c r="H1169" s="109"/>
      <c r="I1169" s="109">
        <v>5.16E-2</v>
      </c>
      <c r="J1169" s="109"/>
      <c r="K1169" s="109">
        <v>5.5600000000000004E-2</v>
      </c>
      <c r="L1169" s="109">
        <v>6.0599999999999994E-2</v>
      </c>
      <c r="M1169" s="109"/>
      <c r="N1169" s="109"/>
      <c r="O1169" s="210">
        <f t="shared" si="36"/>
        <v>40603</v>
      </c>
      <c r="Q1169" s="206">
        <f t="shared" si="37"/>
        <v>-2.9999999999999472E-4</v>
      </c>
    </row>
    <row r="1170" spans="1:17">
      <c r="A1170" s="106">
        <v>40633</v>
      </c>
      <c r="B1170" t="s">
        <v>153</v>
      </c>
      <c r="C1170" s="109">
        <v>5.3499999999999999E-2</v>
      </c>
      <c r="D1170" s="109">
        <v>5.57E-2</v>
      </c>
      <c r="E1170" s="109">
        <v>5.9900000000000002E-2</v>
      </c>
      <c r="F1170" s="109">
        <v>5.6399999999999999E-2</v>
      </c>
      <c r="G1170" s="208">
        <v>0</v>
      </c>
      <c r="H1170" s="109"/>
      <c r="I1170" s="109">
        <v>5.1500000000000004E-2</v>
      </c>
      <c r="J1170" s="109"/>
      <c r="K1170" s="109">
        <v>5.5399999999999998E-2</v>
      </c>
      <c r="L1170" s="109">
        <v>6.0499999999999998E-2</v>
      </c>
      <c r="M1170" s="109"/>
      <c r="N1170" s="109"/>
      <c r="O1170" s="210">
        <f t="shared" si="36"/>
        <v>40603</v>
      </c>
      <c r="Q1170" s="206">
        <f t="shared" si="37"/>
        <v>-3.0000000000000165E-4</v>
      </c>
    </row>
    <row r="1171" spans="1:17">
      <c r="A1171" s="106">
        <v>40634</v>
      </c>
      <c r="B1171" t="s">
        <v>153</v>
      </c>
      <c r="C1171" s="109">
        <v>5.33E-2</v>
      </c>
      <c r="D1171" s="109">
        <v>5.5500000000000001E-2</v>
      </c>
      <c r="E1171" s="109">
        <v>5.9799999999999999E-2</v>
      </c>
      <c r="F1171" s="109">
        <v>5.62E-2</v>
      </c>
      <c r="G1171" s="208">
        <v>0</v>
      </c>
      <c r="H1171" s="109"/>
      <c r="I1171" s="109">
        <v>5.1299999999999998E-2</v>
      </c>
      <c r="J1171" s="109"/>
      <c r="K1171" s="109">
        <v>5.5199999999999999E-2</v>
      </c>
      <c r="L1171" s="109">
        <v>6.0400000000000002E-2</v>
      </c>
      <c r="M1171" s="109"/>
      <c r="N1171" s="109"/>
      <c r="O1171" s="210">
        <f t="shared" si="36"/>
        <v>40634</v>
      </c>
      <c r="Q1171" s="206">
        <f t="shared" si="37"/>
        <v>-3.0000000000000165E-4</v>
      </c>
    </row>
    <row r="1172" spans="1:17">
      <c r="A1172" s="106">
        <v>40637</v>
      </c>
      <c r="B1172" t="s">
        <v>153</v>
      </c>
      <c r="C1172" s="109">
        <v>5.3100000000000001E-2</v>
      </c>
      <c r="D1172" s="109">
        <v>5.5399999999999998E-2</v>
      </c>
      <c r="E1172" s="109">
        <v>5.9799999999999999E-2</v>
      </c>
      <c r="F1172" s="109">
        <v>5.6099999999999997E-2</v>
      </c>
      <c r="G1172" s="208">
        <v>0</v>
      </c>
      <c r="H1172" s="109"/>
      <c r="I1172" s="109">
        <v>5.1299999999999998E-2</v>
      </c>
      <c r="J1172" s="109"/>
      <c r="K1172" s="109">
        <v>5.5099999999999996E-2</v>
      </c>
      <c r="L1172" s="109">
        <v>6.0299999999999999E-2</v>
      </c>
      <c r="M1172" s="109"/>
      <c r="N1172" s="109"/>
      <c r="O1172" s="210">
        <f t="shared" si="36"/>
        <v>40634</v>
      </c>
      <c r="Q1172" s="206">
        <f t="shared" si="37"/>
        <v>-3.0000000000000165E-4</v>
      </c>
    </row>
    <row r="1173" spans="1:17">
      <c r="A1173" s="106">
        <v>40638</v>
      </c>
      <c r="B1173" t="s">
        <v>153</v>
      </c>
      <c r="C1173" s="109">
        <v>5.33E-2</v>
      </c>
      <c r="D1173" s="109">
        <v>5.57E-2</v>
      </c>
      <c r="E1173" s="109">
        <v>0.06</v>
      </c>
      <c r="F1173" s="109">
        <v>5.6300000000000003E-2</v>
      </c>
      <c r="G1173" s="208">
        <v>0</v>
      </c>
      <c r="H1173" s="109"/>
      <c r="I1173" s="109">
        <v>5.1500000000000004E-2</v>
      </c>
      <c r="J1173" s="109"/>
      <c r="K1173" s="109">
        <v>5.5300000000000002E-2</v>
      </c>
      <c r="L1173" s="109">
        <v>6.0499999999999998E-2</v>
      </c>
      <c r="M1173" s="109"/>
      <c r="N1173" s="109"/>
      <c r="O1173" s="210">
        <f t="shared" si="36"/>
        <v>40634</v>
      </c>
      <c r="Q1173" s="206">
        <f t="shared" si="37"/>
        <v>-3.9999999999999758E-4</v>
      </c>
    </row>
    <row r="1174" spans="1:17">
      <c r="A1174" s="106">
        <v>40639</v>
      </c>
      <c r="B1174" t="s">
        <v>153</v>
      </c>
      <c r="C1174" s="109">
        <v>5.4100000000000002E-2</v>
      </c>
      <c r="D1174" s="109">
        <v>5.6399999999999999E-2</v>
      </c>
      <c r="E1174" s="109">
        <v>6.0699999999999997E-2</v>
      </c>
      <c r="F1174" s="109">
        <v>5.7099999999999998E-2</v>
      </c>
      <c r="G1174" s="208">
        <v>0</v>
      </c>
      <c r="H1174" s="109"/>
      <c r="I1174" s="109">
        <v>5.2199999999999996E-2</v>
      </c>
      <c r="J1174" s="109"/>
      <c r="K1174" s="109">
        <v>5.5999999999999994E-2</v>
      </c>
      <c r="L1174" s="109">
        <v>6.1100000000000002E-2</v>
      </c>
      <c r="M1174" s="109"/>
      <c r="N1174" s="109"/>
      <c r="O1174" s="210">
        <f t="shared" si="36"/>
        <v>40634</v>
      </c>
      <c r="Q1174" s="206">
        <f t="shared" si="37"/>
        <v>-4.0000000000000452E-4</v>
      </c>
    </row>
    <row r="1175" spans="1:17">
      <c r="A1175" s="106">
        <v>40640</v>
      </c>
      <c r="B1175" t="s">
        <v>153</v>
      </c>
      <c r="C1175" s="109">
        <v>5.45E-2</v>
      </c>
      <c r="D1175" s="109">
        <v>5.67E-2</v>
      </c>
      <c r="E1175" s="109">
        <v>6.1100000000000002E-2</v>
      </c>
      <c r="F1175" s="109">
        <v>5.74E-2</v>
      </c>
      <c r="G1175" s="208">
        <v>0</v>
      </c>
      <c r="H1175" s="109"/>
      <c r="I1175" s="109">
        <v>5.2199999999999996E-2</v>
      </c>
      <c r="J1175" s="109"/>
      <c r="K1175" s="109">
        <v>5.6299999999999996E-2</v>
      </c>
      <c r="L1175" s="109">
        <v>6.1500000000000006E-2</v>
      </c>
      <c r="M1175" s="109"/>
      <c r="N1175" s="109"/>
      <c r="O1175" s="210">
        <f t="shared" si="36"/>
        <v>40634</v>
      </c>
      <c r="Q1175" s="206">
        <f t="shared" si="37"/>
        <v>-4.0000000000000452E-4</v>
      </c>
    </row>
    <row r="1176" spans="1:17">
      <c r="A1176" s="106">
        <v>40641</v>
      </c>
      <c r="B1176" t="s">
        <v>153</v>
      </c>
      <c r="C1176" s="109">
        <v>5.45E-2</v>
      </c>
      <c r="D1176" s="109">
        <v>5.6800000000000003E-2</v>
      </c>
      <c r="E1176" s="109">
        <v>6.1100000000000002E-2</v>
      </c>
      <c r="F1176" s="109">
        <v>5.7500000000000002E-2</v>
      </c>
      <c r="G1176" s="208">
        <v>0</v>
      </c>
      <c r="H1176" s="109"/>
      <c r="I1176" s="109">
        <v>5.2300000000000006E-2</v>
      </c>
      <c r="J1176" s="109"/>
      <c r="K1176" s="109">
        <v>5.6399999999999999E-2</v>
      </c>
      <c r="L1176" s="109">
        <v>6.1500000000000006E-2</v>
      </c>
      <c r="M1176" s="109"/>
      <c r="N1176" s="109"/>
      <c r="O1176" s="210">
        <f t="shared" si="36"/>
        <v>40634</v>
      </c>
      <c r="Q1176" s="206">
        <f t="shared" si="37"/>
        <v>-4.0000000000000452E-4</v>
      </c>
    </row>
    <row r="1177" spans="1:17">
      <c r="A1177" s="106">
        <v>40645</v>
      </c>
      <c r="B1177" t="s">
        <v>153</v>
      </c>
      <c r="C1177" s="109">
        <v>5.3999999999999999E-2</v>
      </c>
      <c r="D1177" s="109">
        <v>5.6300000000000003E-2</v>
      </c>
      <c r="E1177" s="109">
        <v>6.0600000000000001E-2</v>
      </c>
      <c r="F1177" s="109">
        <v>5.7000000000000002E-2</v>
      </c>
      <c r="G1177" s="208">
        <v>0</v>
      </c>
      <c r="H1177" s="109"/>
      <c r="I1177" s="109">
        <v>5.1900000000000002E-2</v>
      </c>
      <c r="J1177" s="109"/>
      <c r="K1177" s="109">
        <v>5.5899999999999998E-2</v>
      </c>
      <c r="L1177" s="109">
        <v>6.0999999999999999E-2</v>
      </c>
      <c r="M1177" s="109"/>
      <c r="N1177" s="109"/>
      <c r="O1177" s="210">
        <f t="shared" si="36"/>
        <v>40634</v>
      </c>
      <c r="Q1177" s="206">
        <f t="shared" si="37"/>
        <v>-4.0000000000000452E-4</v>
      </c>
    </row>
    <row r="1178" spans="1:17">
      <c r="A1178" s="106">
        <v>40646</v>
      </c>
      <c r="B1178" t="s">
        <v>153</v>
      </c>
      <c r="C1178" s="109">
        <v>5.3699999999999998E-2</v>
      </c>
      <c r="D1178" s="109">
        <v>5.6000000000000001E-2</v>
      </c>
      <c r="E1178" s="109">
        <v>6.0299999999999999E-2</v>
      </c>
      <c r="F1178" s="109">
        <v>5.67E-2</v>
      </c>
      <c r="G1178" s="208">
        <v>0</v>
      </c>
      <c r="H1178" s="109"/>
      <c r="I1178" s="109">
        <v>5.16E-2</v>
      </c>
      <c r="J1178" s="109"/>
      <c r="K1178" s="109">
        <v>5.57E-2</v>
      </c>
      <c r="L1178" s="109">
        <v>6.0700000000000004E-2</v>
      </c>
      <c r="M1178" s="109"/>
      <c r="N1178" s="109"/>
      <c r="O1178" s="210">
        <f t="shared" si="36"/>
        <v>40634</v>
      </c>
      <c r="Q1178" s="206">
        <f t="shared" si="37"/>
        <v>-3.0000000000000165E-4</v>
      </c>
    </row>
    <row r="1179" spans="1:17">
      <c r="A1179" s="106">
        <v>40647</v>
      </c>
      <c r="B1179" t="s">
        <v>153</v>
      </c>
      <c r="C1179" s="109">
        <v>5.3600000000000002E-2</v>
      </c>
      <c r="D1179" s="109">
        <v>5.5899999999999998E-2</v>
      </c>
      <c r="E1179" s="109">
        <v>6.0199999999999997E-2</v>
      </c>
      <c r="F1179" s="109">
        <v>5.6599999999999998E-2</v>
      </c>
      <c r="G1179" s="208">
        <v>0</v>
      </c>
      <c r="H1179" s="109"/>
      <c r="I1179" s="109">
        <v>5.1500000000000004E-2</v>
      </c>
      <c r="J1179" s="109"/>
      <c r="K1179" s="109">
        <v>5.5600000000000004E-2</v>
      </c>
      <c r="L1179" s="109">
        <v>6.0599999999999994E-2</v>
      </c>
      <c r="M1179" s="109"/>
      <c r="N1179" s="109"/>
      <c r="O1179" s="210">
        <f t="shared" si="36"/>
        <v>40634</v>
      </c>
      <c r="Q1179" s="206">
        <f t="shared" si="37"/>
        <v>-2.9999999999999472E-4</v>
      </c>
    </row>
    <row r="1180" spans="1:17">
      <c r="A1180" s="106">
        <v>40648</v>
      </c>
      <c r="B1180" t="s">
        <v>153</v>
      </c>
      <c r="C1180" s="109">
        <v>5.2900000000000003E-2</v>
      </c>
      <c r="D1180" s="109">
        <v>5.5199999999999999E-2</v>
      </c>
      <c r="E1180" s="109">
        <v>5.9499999999999997E-2</v>
      </c>
      <c r="F1180" s="109">
        <v>5.5899999999999998E-2</v>
      </c>
      <c r="G1180" s="208">
        <v>0</v>
      </c>
      <c r="H1180" s="109"/>
      <c r="I1180" s="109">
        <v>5.0799999999999998E-2</v>
      </c>
      <c r="J1180" s="109"/>
      <c r="K1180" s="109">
        <v>5.4900000000000004E-2</v>
      </c>
      <c r="L1180" s="109">
        <v>5.9900000000000002E-2</v>
      </c>
      <c r="M1180" s="109"/>
      <c r="N1180" s="109"/>
      <c r="O1180" s="210">
        <f t="shared" si="36"/>
        <v>40634</v>
      </c>
      <c r="Q1180" s="206">
        <f t="shared" si="37"/>
        <v>-2.9999999999999472E-4</v>
      </c>
    </row>
    <row r="1181" spans="1:17">
      <c r="A1181" s="106">
        <v>40651</v>
      </c>
      <c r="B1181" t="s">
        <v>153</v>
      </c>
      <c r="C1181" s="109">
        <v>5.28E-2</v>
      </c>
      <c r="D1181" s="109">
        <v>5.5100000000000003E-2</v>
      </c>
      <c r="E1181" s="109">
        <v>5.9400000000000001E-2</v>
      </c>
      <c r="F1181" s="109">
        <v>5.5800000000000002E-2</v>
      </c>
      <c r="G1181" s="208">
        <v>0</v>
      </c>
      <c r="H1181" s="109"/>
      <c r="I1181" s="109">
        <v>5.16E-2</v>
      </c>
      <c r="J1181" s="109"/>
      <c r="K1181" s="109">
        <v>5.4800000000000001E-2</v>
      </c>
      <c r="L1181" s="109">
        <v>5.9800000000000006E-2</v>
      </c>
      <c r="M1181" s="109"/>
      <c r="N1181" s="109"/>
      <c r="O1181" s="210">
        <f t="shared" si="36"/>
        <v>40634</v>
      </c>
      <c r="Q1181" s="206">
        <f t="shared" si="37"/>
        <v>-3.0000000000000165E-4</v>
      </c>
    </row>
    <row r="1182" spans="1:17">
      <c r="A1182" s="106">
        <v>40652</v>
      </c>
      <c r="B1182" t="s">
        <v>153</v>
      </c>
      <c r="C1182" s="109">
        <v>5.2499999999999998E-2</v>
      </c>
      <c r="D1182" s="109">
        <v>5.4800000000000001E-2</v>
      </c>
      <c r="E1182" s="109">
        <v>5.91E-2</v>
      </c>
      <c r="F1182" s="109">
        <v>5.5500000000000001E-2</v>
      </c>
      <c r="G1182" s="208">
        <v>0</v>
      </c>
      <c r="H1182" s="109"/>
      <c r="I1182" s="109">
        <v>5.1299999999999998E-2</v>
      </c>
      <c r="J1182" s="109"/>
      <c r="K1182" s="109">
        <v>5.45E-2</v>
      </c>
      <c r="L1182" s="109">
        <v>5.9500000000000004E-2</v>
      </c>
      <c r="M1182" s="109"/>
      <c r="N1182" s="109"/>
      <c r="O1182" s="210">
        <f t="shared" si="36"/>
        <v>40634</v>
      </c>
      <c r="Q1182" s="206">
        <f t="shared" si="37"/>
        <v>-3.0000000000000165E-4</v>
      </c>
    </row>
    <row r="1183" spans="1:17">
      <c r="A1183" s="106">
        <v>40653</v>
      </c>
      <c r="B1183" t="s">
        <v>153</v>
      </c>
      <c r="C1183" s="109">
        <v>5.28E-2</v>
      </c>
      <c r="D1183" s="109">
        <v>5.5E-2</v>
      </c>
      <c r="E1183" s="109">
        <v>5.9400000000000001E-2</v>
      </c>
      <c r="F1183" s="109">
        <v>5.57E-2</v>
      </c>
      <c r="G1183" s="208">
        <v>0</v>
      </c>
      <c r="H1183" s="109"/>
      <c r="I1183" s="109">
        <v>5.16E-2</v>
      </c>
      <c r="J1183" s="109"/>
      <c r="K1183" s="109">
        <v>5.4800000000000001E-2</v>
      </c>
      <c r="L1183" s="109">
        <v>5.9800000000000006E-2</v>
      </c>
      <c r="M1183" s="109"/>
      <c r="N1183" s="109"/>
      <c r="O1183" s="210">
        <f t="shared" si="36"/>
        <v>40634</v>
      </c>
      <c r="Q1183" s="206">
        <f t="shared" si="37"/>
        <v>-1.9999999999999879E-4</v>
      </c>
    </row>
    <row r="1184" spans="1:17">
      <c r="A1184" s="106">
        <v>40654</v>
      </c>
      <c r="B1184" t="s">
        <v>153</v>
      </c>
      <c r="C1184" s="109">
        <v>5.2999999999999999E-2</v>
      </c>
      <c r="D1184" s="109">
        <v>5.5199999999999999E-2</v>
      </c>
      <c r="E1184" s="109">
        <v>5.9400000000000001E-2</v>
      </c>
      <c r="F1184" s="109">
        <v>5.5899999999999998E-2</v>
      </c>
      <c r="G1184" s="208">
        <v>0</v>
      </c>
      <c r="H1184" s="109"/>
      <c r="I1184" s="109">
        <v>5.1799999999999999E-2</v>
      </c>
      <c r="J1184" s="109"/>
      <c r="K1184" s="109">
        <v>5.4900000000000004E-2</v>
      </c>
      <c r="L1184" s="109">
        <v>5.9900000000000002E-2</v>
      </c>
      <c r="M1184" s="109"/>
      <c r="N1184" s="109"/>
      <c r="O1184" s="210">
        <f t="shared" si="36"/>
        <v>40634</v>
      </c>
      <c r="Q1184" s="206">
        <f t="shared" si="37"/>
        <v>-2.9999999999999472E-4</v>
      </c>
    </row>
    <row r="1185" spans="1:17">
      <c r="A1185" s="106">
        <v>40658</v>
      </c>
      <c r="B1185" t="s">
        <v>153</v>
      </c>
      <c r="C1185" s="109">
        <v>5.28E-2</v>
      </c>
      <c r="D1185" s="109">
        <v>5.5100000000000003E-2</v>
      </c>
      <c r="E1185" s="109">
        <v>5.9299999999999999E-2</v>
      </c>
      <c r="F1185" s="109">
        <v>5.57E-2</v>
      </c>
      <c r="G1185" s="208">
        <v>0</v>
      </c>
      <c r="H1185" s="109"/>
      <c r="I1185" s="109">
        <v>5.16E-2</v>
      </c>
      <c r="J1185" s="109"/>
      <c r="K1185" s="109">
        <v>5.4800000000000001E-2</v>
      </c>
      <c r="L1185" s="109">
        <v>5.9699999999999996E-2</v>
      </c>
      <c r="M1185" s="109"/>
      <c r="N1185" s="109"/>
      <c r="O1185" s="210">
        <f t="shared" si="36"/>
        <v>40634</v>
      </c>
      <c r="Q1185" s="206">
        <f t="shared" si="37"/>
        <v>-3.0000000000000165E-4</v>
      </c>
    </row>
    <row r="1186" spans="1:17">
      <c r="A1186" s="106">
        <v>40659</v>
      </c>
      <c r="B1186" t="s">
        <v>153</v>
      </c>
      <c r="C1186" s="109">
        <v>5.2200000000000003E-2</v>
      </c>
      <c r="D1186" s="109">
        <v>5.45E-2</v>
      </c>
      <c r="E1186" s="109">
        <v>5.8700000000000002E-2</v>
      </c>
      <c r="F1186" s="109">
        <v>5.5100000000000003E-2</v>
      </c>
      <c r="G1186" s="208">
        <v>0</v>
      </c>
      <c r="H1186" s="109"/>
      <c r="I1186" s="109">
        <v>5.0999999999999997E-2</v>
      </c>
      <c r="J1186" s="109"/>
      <c r="K1186" s="109">
        <v>5.4199999999999998E-2</v>
      </c>
      <c r="L1186" s="109">
        <v>5.91E-2</v>
      </c>
      <c r="M1186" s="109"/>
      <c r="N1186" s="109"/>
      <c r="O1186" s="210">
        <f t="shared" si="36"/>
        <v>40634</v>
      </c>
      <c r="Q1186" s="206">
        <f t="shared" si="37"/>
        <v>-3.0000000000000165E-4</v>
      </c>
    </row>
    <row r="1187" spans="1:17">
      <c r="A1187" s="106">
        <v>40660</v>
      </c>
      <c r="B1187" t="s">
        <v>153</v>
      </c>
      <c r="C1187" s="109">
        <v>5.28E-2</v>
      </c>
      <c r="D1187" s="109">
        <v>5.5100000000000003E-2</v>
      </c>
      <c r="E1187" s="109">
        <v>5.9200000000000003E-2</v>
      </c>
      <c r="F1187" s="109">
        <v>5.57E-2</v>
      </c>
      <c r="G1187" s="208">
        <v>0</v>
      </c>
      <c r="H1187" s="109"/>
      <c r="I1187" s="109">
        <v>5.1699999999999996E-2</v>
      </c>
      <c r="J1187" s="109"/>
      <c r="K1187" s="109">
        <v>5.4800000000000001E-2</v>
      </c>
      <c r="L1187" s="109">
        <v>5.96E-2</v>
      </c>
      <c r="M1187" s="109"/>
      <c r="N1187" s="109"/>
      <c r="O1187" s="210">
        <f t="shared" si="36"/>
        <v>40634</v>
      </c>
      <c r="Q1187" s="206">
        <f t="shared" si="37"/>
        <v>-3.0000000000000165E-4</v>
      </c>
    </row>
    <row r="1188" spans="1:17">
      <c r="A1188" s="106">
        <v>40661</v>
      </c>
      <c r="B1188" t="s">
        <v>153</v>
      </c>
      <c r="C1188" s="109">
        <v>5.2200000000000003E-2</v>
      </c>
      <c r="D1188" s="109">
        <v>5.4699999999999999E-2</v>
      </c>
      <c r="E1188" s="109">
        <v>5.8900000000000001E-2</v>
      </c>
      <c r="F1188" s="109">
        <v>5.5300000000000002E-2</v>
      </c>
      <c r="G1188" s="208">
        <v>0</v>
      </c>
      <c r="H1188" s="109"/>
      <c r="I1188" s="109">
        <v>5.1100000000000007E-2</v>
      </c>
      <c r="J1188" s="109"/>
      <c r="K1188" s="109">
        <v>5.4400000000000004E-2</v>
      </c>
      <c r="L1188" s="109">
        <v>5.9299999999999999E-2</v>
      </c>
      <c r="M1188" s="109"/>
      <c r="N1188" s="109"/>
      <c r="O1188" s="210">
        <f t="shared" si="36"/>
        <v>40634</v>
      </c>
      <c r="Q1188" s="206">
        <f t="shared" si="37"/>
        <v>-2.9999999999999472E-4</v>
      </c>
    </row>
    <row r="1189" spans="1:17">
      <c r="A1189" s="106">
        <v>40665</v>
      </c>
      <c r="B1189" t="s">
        <v>153</v>
      </c>
      <c r="C1189" s="109">
        <v>5.1900000000000002E-2</v>
      </c>
      <c r="D1189" s="109">
        <v>5.4399999999999997E-2</v>
      </c>
      <c r="E1189" s="109">
        <v>5.8500000000000003E-2</v>
      </c>
      <c r="F1189" s="109">
        <v>5.4899999999999997E-2</v>
      </c>
      <c r="G1189" s="208">
        <v>0</v>
      </c>
      <c r="H1189" s="109"/>
      <c r="I1189" s="109">
        <v>5.0799999999999998E-2</v>
      </c>
      <c r="J1189" s="109"/>
      <c r="K1189" s="109">
        <v>5.4000000000000006E-2</v>
      </c>
      <c r="L1189" s="109">
        <v>5.8799999999999998E-2</v>
      </c>
      <c r="M1189" s="109"/>
      <c r="N1189" s="109"/>
      <c r="O1189" s="210">
        <f t="shared" si="36"/>
        <v>40664</v>
      </c>
      <c r="Q1189" s="206">
        <f t="shared" si="37"/>
        <v>-3.9999999999999064E-4</v>
      </c>
    </row>
    <row r="1190" spans="1:17">
      <c r="A1190" s="106">
        <v>40667</v>
      </c>
      <c r="B1190" t="s">
        <v>153</v>
      </c>
      <c r="C1190" s="109">
        <v>5.1299999999999998E-2</v>
      </c>
      <c r="D1190" s="109">
        <v>5.3699999999999998E-2</v>
      </c>
      <c r="E1190" s="109">
        <v>5.7799999999999997E-2</v>
      </c>
      <c r="F1190" s="109">
        <v>5.4300000000000001E-2</v>
      </c>
      <c r="G1190" s="208">
        <v>0</v>
      </c>
      <c r="H1190" s="109"/>
      <c r="I1190" s="109">
        <v>0.05</v>
      </c>
      <c r="J1190" s="109"/>
      <c r="K1190" s="109">
        <v>5.33E-2</v>
      </c>
      <c r="L1190" s="109">
        <v>5.8099999999999999E-2</v>
      </c>
      <c r="M1190" s="109"/>
      <c r="N1190" s="109"/>
      <c r="O1190" s="210">
        <f t="shared" si="36"/>
        <v>40664</v>
      </c>
      <c r="Q1190" s="206">
        <f t="shared" si="37"/>
        <v>-3.9999999999999758E-4</v>
      </c>
    </row>
    <row r="1191" spans="1:17">
      <c r="A1191" s="106">
        <v>40668</v>
      </c>
      <c r="B1191" t="s">
        <v>153</v>
      </c>
      <c r="C1191" s="109">
        <v>5.0799999999999998E-2</v>
      </c>
      <c r="D1191" s="109">
        <v>5.3199999999999997E-2</v>
      </c>
      <c r="E1191" s="109">
        <v>5.74E-2</v>
      </c>
      <c r="F1191" s="109">
        <v>5.3800000000000001E-2</v>
      </c>
      <c r="G1191" s="208">
        <v>0</v>
      </c>
      <c r="H1191" s="109"/>
      <c r="I1191" s="109">
        <v>4.9400000000000006E-2</v>
      </c>
      <c r="J1191" s="109"/>
      <c r="K1191" s="109">
        <v>5.2900000000000003E-2</v>
      </c>
      <c r="L1191" s="109">
        <v>5.7699999999999994E-2</v>
      </c>
      <c r="M1191" s="109"/>
      <c r="N1191" s="109"/>
      <c r="O1191" s="210">
        <f t="shared" si="36"/>
        <v>40664</v>
      </c>
      <c r="Q1191" s="206">
        <f t="shared" si="37"/>
        <v>-2.9999999999999472E-4</v>
      </c>
    </row>
    <row r="1192" spans="1:17">
      <c r="A1192" s="106">
        <v>40669</v>
      </c>
      <c r="B1192" t="s">
        <v>153</v>
      </c>
      <c r="C1192" s="109">
        <v>5.0900000000000001E-2</v>
      </c>
      <c r="D1192" s="109">
        <v>5.33E-2</v>
      </c>
      <c r="E1192" s="109">
        <v>5.7500000000000002E-2</v>
      </c>
      <c r="F1192" s="109">
        <v>5.3900000000000003E-2</v>
      </c>
      <c r="G1192" s="208">
        <v>0</v>
      </c>
      <c r="H1192" s="109"/>
      <c r="I1192" s="109">
        <v>4.9599999999999998E-2</v>
      </c>
      <c r="J1192" s="109"/>
      <c r="K1192" s="109">
        <v>5.2999999999999999E-2</v>
      </c>
      <c r="L1192" s="109">
        <v>5.79E-2</v>
      </c>
      <c r="M1192" s="109"/>
      <c r="N1192" s="109"/>
      <c r="O1192" s="210">
        <f t="shared" si="36"/>
        <v>40664</v>
      </c>
      <c r="Q1192" s="206">
        <f t="shared" si="37"/>
        <v>-3.0000000000000165E-4</v>
      </c>
    </row>
    <row r="1193" spans="1:17">
      <c r="A1193" s="106">
        <v>40672</v>
      </c>
      <c r="B1193" t="s">
        <v>153</v>
      </c>
      <c r="C1193" s="109">
        <v>5.0999999999999997E-2</v>
      </c>
      <c r="D1193" s="109">
        <v>5.3400000000000003E-2</v>
      </c>
      <c r="E1193" s="109">
        <v>5.7700000000000001E-2</v>
      </c>
      <c r="F1193" s="109">
        <v>5.3999999999999999E-2</v>
      </c>
      <c r="G1193" s="208">
        <v>0</v>
      </c>
      <c r="H1193" s="109"/>
      <c r="I1193" s="109">
        <v>4.9699999999999994E-2</v>
      </c>
      <c r="J1193" s="109"/>
      <c r="K1193" s="109">
        <v>5.3099999999999994E-2</v>
      </c>
      <c r="L1193" s="109">
        <v>5.8099999999999999E-2</v>
      </c>
      <c r="M1193" s="109"/>
      <c r="N1193" s="109"/>
      <c r="O1193" s="210">
        <f t="shared" si="36"/>
        <v>40664</v>
      </c>
      <c r="Q1193" s="206">
        <f t="shared" si="37"/>
        <v>-3.0000000000000859E-4</v>
      </c>
    </row>
    <row r="1194" spans="1:17">
      <c r="A1194" s="106">
        <v>40673</v>
      </c>
      <c r="B1194" t="s">
        <v>153</v>
      </c>
      <c r="C1194" s="109">
        <v>5.1299999999999998E-2</v>
      </c>
      <c r="D1194" s="109">
        <v>5.3699999999999998E-2</v>
      </c>
      <c r="E1194" s="109">
        <v>5.8000000000000003E-2</v>
      </c>
      <c r="F1194" s="109">
        <v>5.4300000000000001E-2</v>
      </c>
      <c r="G1194" s="208">
        <v>0</v>
      </c>
      <c r="H1194" s="109"/>
      <c r="I1194" s="109">
        <v>0.05</v>
      </c>
      <c r="J1194" s="109"/>
      <c r="K1194" s="109">
        <v>5.3399999999999996E-2</v>
      </c>
      <c r="L1194" s="109">
        <v>5.8400000000000001E-2</v>
      </c>
      <c r="M1194" s="109"/>
      <c r="N1194" s="109"/>
      <c r="O1194" s="210">
        <f t="shared" si="36"/>
        <v>40664</v>
      </c>
      <c r="Q1194" s="206">
        <f t="shared" si="37"/>
        <v>-3.0000000000000165E-4</v>
      </c>
    </row>
    <row r="1195" spans="1:17">
      <c r="A1195" s="106">
        <v>40674</v>
      </c>
      <c r="B1195" t="s">
        <v>153</v>
      </c>
      <c r="C1195" s="109">
        <v>5.0999999999999997E-2</v>
      </c>
      <c r="D1195" s="109">
        <v>5.3400000000000003E-2</v>
      </c>
      <c r="E1195" s="109">
        <v>5.7599999999999998E-2</v>
      </c>
      <c r="F1195" s="109">
        <v>5.3999999999999999E-2</v>
      </c>
      <c r="G1195" s="208">
        <v>0</v>
      </c>
      <c r="H1195" s="109"/>
      <c r="I1195" s="109">
        <v>4.9599999999999998E-2</v>
      </c>
      <c r="J1195" s="109"/>
      <c r="K1195" s="109">
        <v>5.3099999999999994E-2</v>
      </c>
      <c r="L1195" s="109">
        <v>5.7999999999999996E-2</v>
      </c>
      <c r="M1195" s="109"/>
      <c r="N1195" s="109"/>
      <c r="O1195" s="210">
        <f t="shared" si="36"/>
        <v>40664</v>
      </c>
      <c r="Q1195" s="206">
        <f t="shared" si="37"/>
        <v>-3.0000000000000859E-4</v>
      </c>
    </row>
    <row r="1196" spans="1:17">
      <c r="A1196" s="106">
        <v>40676</v>
      </c>
      <c r="B1196" t="s">
        <v>153</v>
      </c>
      <c r="C1196" s="109">
        <v>5.1200000000000002E-2</v>
      </c>
      <c r="D1196" s="109">
        <v>5.3600000000000002E-2</v>
      </c>
      <c r="E1196" s="109">
        <v>5.7799999999999997E-2</v>
      </c>
      <c r="F1196" s="109">
        <v>5.4199999999999998E-2</v>
      </c>
      <c r="G1196" s="208">
        <v>0</v>
      </c>
      <c r="H1196" s="109"/>
      <c r="I1196" s="109">
        <v>4.9699999999999994E-2</v>
      </c>
      <c r="J1196" s="109"/>
      <c r="K1196" s="109">
        <v>5.33E-2</v>
      </c>
      <c r="L1196" s="109">
        <v>5.8200000000000002E-2</v>
      </c>
      <c r="M1196" s="109"/>
      <c r="N1196" s="109"/>
      <c r="O1196" s="210">
        <f t="shared" si="36"/>
        <v>40664</v>
      </c>
      <c r="Q1196" s="206">
        <f t="shared" si="37"/>
        <v>-3.0000000000000165E-4</v>
      </c>
    </row>
    <row r="1197" spans="1:17">
      <c r="A1197" s="106">
        <v>40679</v>
      </c>
      <c r="B1197" t="s">
        <v>153</v>
      </c>
      <c r="C1197" s="109">
        <v>5.0500000000000003E-2</v>
      </c>
      <c r="D1197" s="109">
        <v>5.2900000000000003E-2</v>
      </c>
      <c r="E1197" s="109">
        <v>5.7200000000000001E-2</v>
      </c>
      <c r="F1197" s="109">
        <v>5.3499999999999999E-2</v>
      </c>
      <c r="G1197" s="208">
        <v>0</v>
      </c>
      <c r="H1197" s="109"/>
      <c r="I1197" s="109">
        <v>4.9100000000000005E-2</v>
      </c>
      <c r="J1197" s="109"/>
      <c r="K1197" s="109">
        <v>5.2600000000000001E-2</v>
      </c>
      <c r="L1197" s="109">
        <v>5.7500000000000002E-2</v>
      </c>
      <c r="M1197" s="109"/>
      <c r="N1197" s="109"/>
      <c r="O1197" s="210">
        <f t="shared" si="36"/>
        <v>40664</v>
      </c>
      <c r="Q1197" s="206">
        <f t="shared" si="37"/>
        <v>-3.0000000000000165E-4</v>
      </c>
    </row>
    <row r="1198" spans="1:17">
      <c r="A1198" s="106">
        <v>40680</v>
      </c>
      <c r="B1198" t="s">
        <v>153</v>
      </c>
      <c r="C1198" s="109">
        <v>0.05</v>
      </c>
      <c r="D1198" s="109">
        <v>5.2499999999999998E-2</v>
      </c>
      <c r="E1198" s="109">
        <v>5.67E-2</v>
      </c>
      <c r="F1198" s="109">
        <v>5.3100000000000001E-2</v>
      </c>
      <c r="G1198" s="208">
        <v>0</v>
      </c>
      <c r="H1198" s="109"/>
      <c r="I1198" s="109">
        <v>4.8600000000000004E-2</v>
      </c>
      <c r="J1198" s="109"/>
      <c r="K1198" s="109">
        <v>5.2199999999999996E-2</v>
      </c>
      <c r="L1198" s="109">
        <v>5.7099999999999998E-2</v>
      </c>
      <c r="M1198" s="109"/>
      <c r="N1198" s="109"/>
      <c r="O1198" s="210">
        <f t="shared" si="36"/>
        <v>40664</v>
      </c>
      <c r="Q1198" s="206">
        <f t="shared" si="37"/>
        <v>-3.0000000000000165E-4</v>
      </c>
    </row>
    <row r="1199" spans="1:17">
      <c r="A1199" s="106">
        <v>40681</v>
      </c>
      <c r="B1199" t="s">
        <v>153</v>
      </c>
      <c r="C1199" s="109">
        <v>5.0599999999999999E-2</v>
      </c>
      <c r="D1199" s="109">
        <v>5.3100000000000001E-2</v>
      </c>
      <c r="E1199" s="109">
        <v>5.7299999999999997E-2</v>
      </c>
      <c r="F1199" s="109">
        <v>5.3699999999999998E-2</v>
      </c>
      <c r="G1199" s="208">
        <v>0</v>
      </c>
      <c r="H1199" s="109"/>
      <c r="I1199" s="109">
        <v>4.9200000000000001E-2</v>
      </c>
      <c r="J1199" s="109"/>
      <c r="K1199" s="109">
        <v>5.28E-2</v>
      </c>
      <c r="L1199" s="109">
        <v>5.7699999999999994E-2</v>
      </c>
      <c r="M1199" s="109"/>
      <c r="N1199" s="109"/>
      <c r="O1199" s="210">
        <f t="shared" si="36"/>
        <v>40664</v>
      </c>
      <c r="Q1199" s="206">
        <f t="shared" si="37"/>
        <v>-3.0000000000000165E-4</v>
      </c>
    </row>
    <row r="1200" spans="1:17">
      <c r="A1200" s="106">
        <v>40682</v>
      </c>
      <c r="B1200" t="s">
        <v>153</v>
      </c>
      <c r="C1200" s="109">
        <v>5.0799999999999998E-2</v>
      </c>
      <c r="D1200" s="109">
        <v>5.3199999999999997E-2</v>
      </c>
      <c r="E1200" s="109">
        <v>5.74E-2</v>
      </c>
      <c r="F1200" s="109">
        <v>5.3800000000000001E-2</v>
      </c>
      <c r="G1200" s="208">
        <v>0</v>
      </c>
      <c r="H1200" s="109"/>
      <c r="I1200" s="109">
        <v>4.9599999999999998E-2</v>
      </c>
      <c r="J1200" s="109"/>
      <c r="K1200" s="109">
        <v>5.2900000000000003E-2</v>
      </c>
      <c r="L1200" s="109">
        <v>5.7800000000000004E-2</v>
      </c>
      <c r="M1200" s="109"/>
      <c r="N1200" s="109"/>
      <c r="O1200" s="210">
        <f t="shared" si="36"/>
        <v>40664</v>
      </c>
      <c r="Q1200" s="206">
        <f t="shared" si="37"/>
        <v>-2.9999999999999472E-4</v>
      </c>
    </row>
    <row r="1201" spans="1:17">
      <c r="A1201" s="106">
        <v>40683</v>
      </c>
      <c r="B1201" t="s">
        <v>153</v>
      </c>
      <c r="C1201" s="109">
        <v>5.0700000000000002E-2</v>
      </c>
      <c r="D1201" s="109">
        <v>5.3199999999999997E-2</v>
      </c>
      <c r="E1201" s="109">
        <v>5.74E-2</v>
      </c>
      <c r="F1201" s="109">
        <v>5.3800000000000001E-2</v>
      </c>
      <c r="G1201" s="208">
        <v>0</v>
      </c>
      <c r="H1201" s="109"/>
      <c r="I1201" s="109">
        <v>4.9800000000000004E-2</v>
      </c>
      <c r="J1201" s="109"/>
      <c r="K1201" s="109">
        <v>5.2900000000000003E-2</v>
      </c>
      <c r="L1201" s="109">
        <v>5.7800000000000004E-2</v>
      </c>
      <c r="M1201" s="109"/>
      <c r="N1201" s="109"/>
      <c r="O1201" s="210">
        <f t="shared" si="36"/>
        <v>40664</v>
      </c>
      <c r="Q1201" s="206">
        <f t="shared" si="37"/>
        <v>-2.9999999999999472E-4</v>
      </c>
    </row>
    <row r="1202" spans="1:17">
      <c r="A1202" s="106">
        <v>40686</v>
      </c>
      <c r="B1202" t="s">
        <v>153</v>
      </c>
      <c r="C1202" s="109">
        <v>5.0500000000000003E-2</v>
      </c>
      <c r="D1202" s="109">
        <v>5.2900000000000003E-2</v>
      </c>
      <c r="E1202" s="109">
        <v>5.7099999999999998E-2</v>
      </c>
      <c r="F1202" s="109">
        <v>5.3499999999999999E-2</v>
      </c>
      <c r="G1202" s="208">
        <v>0</v>
      </c>
      <c r="H1202" s="109"/>
      <c r="I1202" s="109">
        <v>4.9500000000000002E-2</v>
      </c>
      <c r="J1202" s="109"/>
      <c r="K1202" s="109">
        <v>5.2699999999999997E-2</v>
      </c>
      <c r="L1202" s="109">
        <v>5.7500000000000002E-2</v>
      </c>
      <c r="M1202" s="109"/>
      <c r="N1202" s="109"/>
      <c r="O1202" s="210">
        <f t="shared" si="36"/>
        <v>40664</v>
      </c>
      <c r="Q1202" s="206">
        <f t="shared" si="37"/>
        <v>-2.0000000000000573E-4</v>
      </c>
    </row>
    <row r="1203" spans="1:17">
      <c r="A1203" s="106">
        <v>40687</v>
      </c>
      <c r="B1203" t="s">
        <v>153</v>
      </c>
      <c r="C1203" s="109">
        <v>5.0299999999999997E-2</v>
      </c>
      <c r="D1203" s="109">
        <v>5.2699999999999997E-2</v>
      </c>
      <c r="E1203" s="109">
        <v>5.7000000000000002E-2</v>
      </c>
      <c r="F1203" s="109">
        <v>5.33E-2</v>
      </c>
      <c r="G1203" s="208">
        <v>0</v>
      </c>
      <c r="H1203" s="109"/>
      <c r="I1203" s="109">
        <v>4.9500000000000002E-2</v>
      </c>
      <c r="J1203" s="109"/>
      <c r="K1203" s="109">
        <v>5.2499999999999998E-2</v>
      </c>
      <c r="L1203" s="109">
        <v>5.74E-2</v>
      </c>
      <c r="M1203" s="109"/>
      <c r="N1203" s="109"/>
      <c r="O1203" s="210">
        <f t="shared" si="36"/>
        <v>40664</v>
      </c>
      <c r="Q1203" s="206">
        <f t="shared" si="37"/>
        <v>-1.9999999999999879E-4</v>
      </c>
    </row>
    <row r="1204" spans="1:17">
      <c r="A1204" s="106">
        <v>40688</v>
      </c>
      <c r="B1204" t="s">
        <v>153</v>
      </c>
      <c r="C1204" s="109">
        <v>5.0599999999999999E-2</v>
      </c>
      <c r="D1204" s="109">
        <v>5.2999999999999999E-2</v>
      </c>
      <c r="E1204" s="109">
        <v>5.7299999999999997E-2</v>
      </c>
      <c r="F1204" s="109">
        <v>5.3600000000000002E-2</v>
      </c>
      <c r="G1204" s="208">
        <v>0</v>
      </c>
      <c r="H1204" s="109"/>
      <c r="I1204" s="109">
        <v>4.9699999999999994E-2</v>
      </c>
      <c r="J1204" s="109"/>
      <c r="K1204" s="109">
        <v>5.2900000000000003E-2</v>
      </c>
      <c r="L1204" s="109">
        <v>5.7699999999999994E-2</v>
      </c>
      <c r="M1204" s="109"/>
      <c r="N1204" s="109"/>
      <c r="O1204" s="210">
        <f t="shared" si="36"/>
        <v>40664</v>
      </c>
      <c r="Q1204" s="206">
        <f t="shared" si="37"/>
        <v>-9.9999999999995925E-5</v>
      </c>
    </row>
    <row r="1205" spans="1:17">
      <c r="A1205" s="106">
        <v>40689</v>
      </c>
      <c r="B1205" t="s">
        <v>153</v>
      </c>
      <c r="C1205" s="109">
        <v>5.0099999999999999E-2</v>
      </c>
      <c r="D1205" s="109">
        <v>5.2400000000000002E-2</v>
      </c>
      <c r="E1205" s="109">
        <v>5.6599999999999998E-2</v>
      </c>
      <c r="F1205" s="109">
        <v>5.2999999999999999E-2</v>
      </c>
      <c r="G1205" s="208">
        <v>0</v>
      </c>
      <c r="H1205" s="109"/>
      <c r="I1205" s="109">
        <v>4.9200000000000001E-2</v>
      </c>
      <c r="J1205" s="109"/>
      <c r="K1205" s="109">
        <v>5.2300000000000006E-2</v>
      </c>
      <c r="L1205" s="109">
        <v>5.7099999999999998E-2</v>
      </c>
      <c r="M1205" s="109"/>
      <c r="N1205" s="109"/>
      <c r="O1205" s="210">
        <f t="shared" si="36"/>
        <v>40664</v>
      </c>
      <c r="Q1205" s="206">
        <f t="shared" si="37"/>
        <v>-9.9999999999995925E-5</v>
      </c>
    </row>
    <row r="1206" spans="1:17">
      <c r="A1206" s="106">
        <v>40694</v>
      </c>
      <c r="B1206" t="s">
        <v>153</v>
      </c>
      <c r="C1206" s="109">
        <v>0.05</v>
      </c>
      <c r="D1206" s="109">
        <v>5.2299999999999999E-2</v>
      </c>
      <c r="E1206" s="109">
        <v>5.6399999999999999E-2</v>
      </c>
      <c r="F1206" s="109">
        <v>5.2900000000000003E-2</v>
      </c>
      <c r="G1206" s="208">
        <v>0</v>
      </c>
      <c r="H1206" s="109"/>
      <c r="I1206" s="109">
        <v>4.9400000000000006E-2</v>
      </c>
      <c r="J1206" s="109"/>
      <c r="K1206" s="109">
        <v>5.2199999999999996E-2</v>
      </c>
      <c r="L1206" s="109">
        <v>5.7000000000000002E-2</v>
      </c>
      <c r="M1206" s="109"/>
      <c r="N1206" s="109"/>
      <c r="O1206" s="210">
        <f t="shared" si="36"/>
        <v>40664</v>
      </c>
      <c r="Q1206" s="206">
        <f t="shared" si="37"/>
        <v>-1.0000000000000286E-4</v>
      </c>
    </row>
    <row r="1207" spans="1:17">
      <c r="A1207" s="106">
        <v>40695</v>
      </c>
      <c r="B1207" t="s">
        <v>153</v>
      </c>
      <c r="C1207" s="109">
        <v>4.9299999999999997E-2</v>
      </c>
      <c r="D1207" s="109">
        <v>5.16E-2</v>
      </c>
      <c r="E1207" s="109">
        <v>5.5800000000000002E-2</v>
      </c>
      <c r="F1207" s="109">
        <v>5.2200000000000003E-2</v>
      </c>
      <c r="G1207" s="208">
        <v>0</v>
      </c>
      <c r="H1207" s="109"/>
      <c r="I1207" s="109">
        <v>4.8799999999999996E-2</v>
      </c>
      <c r="J1207" s="109"/>
      <c r="K1207" s="109">
        <v>5.16E-2</v>
      </c>
      <c r="L1207" s="109">
        <v>5.6399999999999999E-2</v>
      </c>
      <c r="M1207" s="109"/>
      <c r="N1207" s="109"/>
      <c r="O1207" s="210">
        <f t="shared" si="36"/>
        <v>40695</v>
      </c>
      <c r="Q1207" s="206">
        <f t="shared" si="37"/>
        <v>0</v>
      </c>
    </row>
    <row r="1208" spans="1:17">
      <c r="A1208" s="106">
        <v>40696</v>
      </c>
      <c r="B1208" t="s">
        <v>153</v>
      </c>
      <c r="C1208" s="109">
        <v>5.0299999999999997E-2</v>
      </c>
      <c r="D1208" s="109">
        <v>5.2699999999999997E-2</v>
      </c>
      <c r="E1208" s="109">
        <v>5.6800000000000003E-2</v>
      </c>
      <c r="F1208" s="109">
        <v>5.33E-2</v>
      </c>
      <c r="G1208" s="208">
        <v>0</v>
      </c>
      <c r="H1208" s="109"/>
      <c r="I1208" s="109">
        <v>4.99E-2</v>
      </c>
      <c r="J1208" s="109"/>
      <c r="K1208" s="109">
        <v>5.2600000000000001E-2</v>
      </c>
      <c r="L1208" s="109">
        <v>5.74E-2</v>
      </c>
      <c r="M1208" s="109"/>
      <c r="N1208" s="109"/>
      <c r="O1208" s="210">
        <f t="shared" si="36"/>
        <v>40695</v>
      </c>
      <c r="Q1208" s="206">
        <f t="shared" si="37"/>
        <v>-9.9999999999995925E-5</v>
      </c>
    </row>
    <row r="1209" spans="1:17">
      <c r="A1209" s="106">
        <v>40697</v>
      </c>
      <c r="B1209" t="s">
        <v>153</v>
      </c>
      <c r="C1209" s="109">
        <v>5.0099999999999999E-2</v>
      </c>
      <c r="D1209" s="109">
        <v>5.2499999999999998E-2</v>
      </c>
      <c r="E1209" s="109">
        <v>5.6599999999999998E-2</v>
      </c>
      <c r="F1209" s="109">
        <v>5.3100000000000001E-2</v>
      </c>
      <c r="G1209" s="208">
        <v>0</v>
      </c>
      <c r="H1209" s="109"/>
      <c r="I1209" s="109">
        <v>4.9699999999999994E-2</v>
      </c>
      <c r="J1209" s="109"/>
      <c r="K1209" s="109">
        <v>5.2499999999999998E-2</v>
      </c>
      <c r="L1209" s="109">
        <v>5.7200000000000001E-2</v>
      </c>
      <c r="M1209" s="109"/>
      <c r="N1209" s="109"/>
      <c r="O1209" s="210">
        <f t="shared" si="36"/>
        <v>40695</v>
      </c>
      <c r="Q1209" s="206">
        <f t="shared" si="37"/>
        <v>0</v>
      </c>
    </row>
    <row r="1210" spans="1:17">
      <c r="A1210" s="106">
        <v>40700</v>
      </c>
      <c r="B1210" t="s">
        <v>153</v>
      </c>
      <c r="C1210" s="109">
        <v>5.0799999999999998E-2</v>
      </c>
      <c r="D1210" s="109">
        <v>5.28E-2</v>
      </c>
      <c r="E1210" s="109">
        <v>5.6899999999999999E-2</v>
      </c>
      <c r="F1210" s="109">
        <v>5.3499999999999999E-2</v>
      </c>
      <c r="G1210" s="208">
        <v>0</v>
      </c>
      <c r="H1210" s="109"/>
      <c r="I1210" s="109">
        <v>5.0099999999999999E-2</v>
      </c>
      <c r="J1210" s="109"/>
      <c r="K1210" s="109">
        <v>5.28E-2</v>
      </c>
      <c r="L1210" s="109">
        <v>5.7599999999999998E-2</v>
      </c>
      <c r="M1210" s="109"/>
      <c r="N1210" s="109"/>
      <c r="O1210" s="210">
        <f t="shared" si="36"/>
        <v>40695</v>
      </c>
      <c r="Q1210" s="206">
        <f t="shared" si="37"/>
        <v>0</v>
      </c>
    </row>
    <row r="1211" spans="1:17">
      <c r="A1211" s="106">
        <v>40701</v>
      </c>
      <c r="B1211" t="s">
        <v>153</v>
      </c>
      <c r="C1211" s="109">
        <v>5.0799999999999998E-2</v>
      </c>
      <c r="D1211" s="109">
        <v>5.2900000000000003E-2</v>
      </c>
      <c r="E1211" s="109">
        <v>5.6899999999999999E-2</v>
      </c>
      <c r="F1211" s="109">
        <v>5.3499999999999999E-2</v>
      </c>
      <c r="G1211" s="208">
        <v>0</v>
      </c>
      <c r="H1211" s="109"/>
      <c r="I1211" s="109">
        <v>5.0099999999999999E-2</v>
      </c>
      <c r="J1211" s="109"/>
      <c r="K1211" s="109">
        <v>5.28E-2</v>
      </c>
      <c r="L1211" s="109">
        <v>5.7599999999999998E-2</v>
      </c>
      <c r="M1211" s="109"/>
      <c r="N1211" s="109"/>
      <c r="O1211" s="210">
        <f t="shared" si="36"/>
        <v>40695</v>
      </c>
      <c r="Q1211" s="206">
        <f t="shared" si="37"/>
        <v>-1.0000000000000286E-4</v>
      </c>
    </row>
    <row r="1212" spans="1:17">
      <c r="A1212" s="106">
        <v>40702</v>
      </c>
      <c r="B1212" t="s">
        <v>153</v>
      </c>
      <c r="C1212" s="109">
        <v>5.0200000000000002E-2</v>
      </c>
      <c r="D1212" s="109">
        <v>5.2299999999999999E-2</v>
      </c>
      <c r="E1212" s="109">
        <v>5.6399999999999999E-2</v>
      </c>
      <c r="F1212" s="109">
        <v>5.2999999999999999E-2</v>
      </c>
      <c r="G1212" s="208">
        <v>0</v>
      </c>
      <c r="H1212" s="109"/>
      <c r="I1212" s="109">
        <v>4.9500000000000002E-2</v>
      </c>
      <c r="J1212" s="109"/>
      <c r="K1212" s="109">
        <v>5.2300000000000006E-2</v>
      </c>
      <c r="L1212" s="109">
        <v>5.7099999999999998E-2</v>
      </c>
      <c r="M1212" s="109"/>
      <c r="N1212" s="109"/>
      <c r="O1212" s="210">
        <f t="shared" si="36"/>
        <v>40695</v>
      </c>
      <c r="Q1212" s="206">
        <f t="shared" si="37"/>
        <v>0</v>
      </c>
    </row>
    <row r="1213" spans="1:17">
      <c r="A1213" s="106">
        <v>40703</v>
      </c>
      <c r="B1213" t="s">
        <v>153</v>
      </c>
      <c r="C1213" s="109">
        <v>5.0299999999999997E-2</v>
      </c>
      <c r="D1213" s="109">
        <v>5.2499999999999998E-2</v>
      </c>
      <c r="E1213" s="109">
        <v>5.6599999999999998E-2</v>
      </c>
      <c r="F1213" s="109">
        <v>5.3100000000000001E-2</v>
      </c>
      <c r="G1213" s="208">
        <v>0</v>
      </c>
      <c r="H1213" s="109"/>
      <c r="I1213" s="109">
        <v>4.9699999999999994E-2</v>
      </c>
      <c r="J1213" s="109"/>
      <c r="K1213" s="109">
        <v>5.2499999999999998E-2</v>
      </c>
      <c r="L1213" s="109">
        <v>5.74E-2</v>
      </c>
      <c r="M1213" s="109"/>
      <c r="N1213" s="109"/>
      <c r="O1213" s="210">
        <f t="shared" si="36"/>
        <v>40695</v>
      </c>
      <c r="Q1213" s="206">
        <f t="shared" si="37"/>
        <v>0</v>
      </c>
    </row>
    <row r="1214" spans="1:17">
      <c r="A1214" s="106">
        <v>40704</v>
      </c>
      <c r="B1214" t="s">
        <v>153</v>
      </c>
      <c r="C1214" s="109">
        <v>0.05</v>
      </c>
      <c r="D1214" s="109">
        <v>5.21E-2</v>
      </c>
      <c r="E1214" s="109">
        <v>5.62E-2</v>
      </c>
      <c r="F1214" s="109">
        <v>5.28E-2</v>
      </c>
      <c r="G1214" s="208">
        <v>0</v>
      </c>
      <c r="H1214" s="109"/>
      <c r="I1214" s="109">
        <v>4.9299999999999997E-2</v>
      </c>
      <c r="J1214" s="109"/>
      <c r="K1214" s="109">
        <v>5.21E-2</v>
      </c>
      <c r="L1214" s="109">
        <v>5.7000000000000002E-2</v>
      </c>
      <c r="M1214" s="109"/>
      <c r="N1214" s="109"/>
      <c r="O1214" s="210">
        <f t="shared" si="36"/>
        <v>40695</v>
      </c>
      <c r="Q1214" s="206">
        <f t="shared" si="37"/>
        <v>0</v>
      </c>
    </row>
    <row r="1215" spans="1:17">
      <c r="A1215" s="106">
        <v>40707</v>
      </c>
      <c r="B1215" t="s">
        <v>153</v>
      </c>
      <c r="C1215" s="109">
        <v>5.0200000000000002E-2</v>
      </c>
      <c r="D1215" s="109">
        <v>5.2299999999999999E-2</v>
      </c>
      <c r="E1215" s="109">
        <v>5.6399999999999999E-2</v>
      </c>
      <c r="F1215" s="109">
        <v>5.2999999999999999E-2</v>
      </c>
      <c r="G1215" s="208">
        <v>0</v>
      </c>
      <c r="H1215" s="109"/>
      <c r="I1215" s="109">
        <v>4.9800000000000004E-2</v>
      </c>
      <c r="J1215" s="109"/>
      <c r="K1215" s="109">
        <v>5.2300000000000006E-2</v>
      </c>
      <c r="L1215" s="109">
        <v>5.7200000000000001E-2</v>
      </c>
      <c r="M1215" s="109"/>
      <c r="N1215" s="109"/>
      <c r="O1215" s="210">
        <f t="shared" si="36"/>
        <v>40695</v>
      </c>
      <c r="Q1215" s="206">
        <f t="shared" si="37"/>
        <v>0</v>
      </c>
    </row>
    <row r="1216" spans="1:17">
      <c r="A1216" s="106">
        <v>40708</v>
      </c>
      <c r="B1216" t="s">
        <v>153</v>
      </c>
      <c r="C1216" s="109">
        <v>5.11E-2</v>
      </c>
      <c r="D1216" s="109">
        <v>5.33E-2</v>
      </c>
      <c r="E1216" s="109">
        <v>5.74E-2</v>
      </c>
      <c r="F1216" s="109">
        <v>5.3900000000000003E-2</v>
      </c>
      <c r="G1216" s="208">
        <v>0</v>
      </c>
      <c r="H1216" s="109"/>
      <c r="I1216" s="109">
        <v>5.0599999999999999E-2</v>
      </c>
      <c r="J1216" s="109"/>
      <c r="K1216" s="109">
        <v>5.33E-2</v>
      </c>
      <c r="L1216" s="109">
        <v>5.8200000000000002E-2</v>
      </c>
      <c r="M1216" s="109"/>
      <c r="N1216" s="109"/>
      <c r="O1216" s="210">
        <f t="shared" si="36"/>
        <v>40695</v>
      </c>
      <c r="Q1216" s="206">
        <f t="shared" si="37"/>
        <v>0</v>
      </c>
    </row>
    <row r="1217" spans="1:17">
      <c r="A1217" s="106">
        <v>40709</v>
      </c>
      <c r="B1217" t="s">
        <v>153</v>
      </c>
      <c r="C1217" s="109">
        <v>5.0099999999999999E-2</v>
      </c>
      <c r="D1217" s="109">
        <v>5.2299999999999999E-2</v>
      </c>
      <c r="E1217" s="109">
        <v>5.6300000000000003E-2</v>
      </c>
      <c r="F1217" s="109">
        <v>5.2900000000000003E-2</v>
      </c>
      <c r="G1217" s="208">
        <v>0</v>
      </c>
      <c r="H1217" s="109"/>
      <c r="I1217" s="109">
        <v>4.9599999999999998E-2</v>
      </c>
      <c r="J1217" s="109"/>
      <c r="K1217" s="109">
        <v>5.2199999999999996E-2</v>
      </c>
      <c r="L1217" s="109">
        <v>5.7200000000000001E-2</v>
      </c>
      <c r="M1217" s="109"/>
      <c r="N1217" s="109"/>
      <c r="O1217" s="210">
        <f t="shared" si="36"/>
        <v>40695</v>
      </c>
      <c r="Q1217" s="206">
        <f t="shared" si="37"/>
        <v>-1.0000000000000286E-4</v>
      </c>
    </row>
    <row r="1218" spans="1:17">
      <c r="A1218" s="106">
        <v>40710</v>
      </c>
      <c r="B1218" t="s">
        <v>153</v>
      </c>
      <c r="C1218" s="109">
        <v>4.9700000000000001E-2</v>
      </c>
      <c r="D1218" s="109">
        <v>5.1900000000000002E-2</v>
      </c>
      <c r="E1218" s="109">
        <v>5.6000000000000001E-2</v>
      </c>
      <c r="F1218" s="109">
        <v>5.2499999999999998E-2</v>
      </c>
      <c r="G1218" s="208">
        <v>0</v>
      </c>
      <c r="H1218" s="109"/>
      <c r="I1218" s="109">
        <v>4.9200000000000001E-2</v>
      </c>
      <c r="J1218" s="109"/>
      <c r="K1218" s="109">
        <v>5.1900000000000002E-2</v>
      </c>
      <c r="L1218" s="109">
        <v>5.6799999999999996E-2</v>
      </c>
      <c r="M1218" s="109"/>
      <c r="N1218" s="109"/>
      <c r="O1218" s="210">
        <f t="shared" si="36"/>
        <v>40695</v>
      </c>
      <c r="Q1218" s="206">
        <f t="shared" si="37"/>
        <v>0</v>
      </c>
    </row>
    <row r="1219" spans="1:17">
      <c r="A1219" s="106">
        <v>40711</v>
      </c>
      <c r="B1219" t="s">
        <v>153</v>
      </c>
      <c r="C1219" s="109">
        <v>5.0099999999999999E-2</v>
      </c>
      <c r="D1219" s="109">
        <v>5.2299999999999999E-2</v>
      </c>
      <c r="E1219" s="109">
        <v>5.6500000000000002E-2</v>
      </c>
      <c r="F1219" s="109">
        <v>5.2999999999999999E-2</v>
      </c>
      <c r="G1219" s="208">
        <v>0</v>
      </c>
      <c r="H1219" s="109"/>
      <c r="I1219" s="109">
        <v>4.9599999999999998E-2</v>
      </c>
      <c r="J1219" s="109"/>
      <c r="K1219" s="109">
        <v>5.2300000000000006E-2</v>
      </c>
      <c r="L1219" s="109">
        <v>5.7300000000000004E-2</v>
      </c>
      <c r="M1219" s="109"/>
      <c r="N1219" s="109"/>
      <c r="O1219" s="210">
        <f t="shared" si="36"/>
        <v>40695</v>
      </c>
      <c r="Q1219" s="206">
        <f t="shared" si="37"/>
        <v>0</v>
      </c>
    </row>
    <row r="1220" spans="1:17">
      <c r="A1220" s="106">
        <v>40714</v>
      </c>
      <c r="B1220" t="s">
        <v>153</v>
      </c>
      <c r="C1220" s="109">
        <v>5.0200000000000002E-2</v>
      </c>
      <c r="D1220" s="109">
        <v>5.2400000000000002E-2</v>
      </c>
      <c r="E1220" s="109">
        <v>5.6500000000000002E-2</v>
      </c>
      <c r="F1220" s="109">
        <v>5.2999999999999999E-2</v>
      </c>
      <c r="G1220" s="208">
        <v>0</v>
      </c>
      <c r="H1220" s="109"/>
      <c r="I1220" s="109">
        <v>4.9599999999999998E-2</v>
      </c>
      <c r="J1220" s="109"/>
      <c r="K1220" s="109">
        <v>5.2300000000000006E-2</v>
      </c>
      <c r="L1220" s="109">
        <v>5.7300000000000004E-2</v>
      </c>
      <c r="M1220" s="109"/>
      <c r="N1220" s="109"/>
      <c r="O1220" s="210">
        <f t="shared" si="36"/>
        <v>40695</v>
      </c>
      <c r="Q1220" s="206">
        <f t="shared" si="37"/>
        <v>-9.9999999999995925E-5</v>
      </c>
    </row>
    <row r="1221" spans="1:17">
      <c r="A1221" s="106">
        <v>40715</v>
      </c>
      <c r="B1221" t="s">
        <v>153</v>
      </c>
      <c r="C1221" s="109">
        <v>5.0299999999999997E-2</v>
      </c>
      <c r="D1221" s="109">
        <v>5.2499999999999998E-2</v>
      </c>
      <c r="E1221" s="109">
        <v>5.6599999999999998E-2</v>
      </c>
      <c r="F1221" s="109">
        <v>5.3100000000000001E-2</v>
      </c>
      <c r="G1221" s="208">
        <v>0</v>
      </c>
      <c r="H1221" s="109"/>
      <c r="I1221" s="109">
        <v>4.9800000000000004E-2</v>
      </c>
      <c r="J1221" s="109"/>
      <c r="K1221" s="109">
        <v>5.2499999999999998E-2</v>
      </c>
      <c r="L1221" s="109">
        <v>5.74E-2</v>
      </c>
      <c r="M1221" s="109"/>
      <c r="N1221" s="109"/>
      <c r="O1221" s="210">
        <f t="shared" ref="O1221:O1284" si="38">DATE(YEAR(A1221),MONTH(A1221),1)</f>
        <v>40695</v>
      </c>
      <c r="Q1221" s="206">
        <f t="shared" ref="Q1221:Q1284" si="39">K1221-D1221</f>
        <v>0</v>
      </c>
    </row>
    <row r="1222" spans="1:17">
      <c r="A1222" s="106">
        <v>40717</v>
      </c>
      <c r="B1222" t="s">
        <v>153</v>
      </c>
      <c r="C1222" s="109">
        <v>4.9700000000000001E-2</v>
      </c>
      <c r="D1222" s="109">
        <v>5.1900000000000002E-2</v>
      </c>
      <c r="E1222" s="109">
        <v>5.6000000000000001E-2</v>
      </c>
      <c r="F1222" s="109">
        <v>5.2499999999999998E-2</v>
      </c>
      <c r="G1222" s="208">
        <v>0</v>
      </c>
      <c r="H1222" s="109"/>
      <c r="I1222" s="109">
        <v>4.9200000000000001E-2</v>
      </c>
      <c r="J1222" s="109"/>
      <c r="K1222" s="109">
        <v>5.1900000000000002E-2</v>
      </c>
      <c r="L1222" s="109">
        <v>5.6900000000000006E-2</v>
      </c>
      <c r="M1222" s="109"/>
      <c r="N1222" s="109"/>
      <c r="O1222" s="210">
        <f t="shared" si="38"/>
        <v>40695</v>
      </c>
      <c r="Q1222" s="206">
        <f t="shared" si="39"/>
        <v>0</v>
      </c>
    </row>
    <row r="1223" spans="1:17">
      <c r="A1223" s="106">
        <v>40718</v>
      </c>
      <c r="B1223" t="s">
        <v>153</v>
      </c>
      <c r="C1223" s="109">
        <v>4.99E-2</v>
      </c>
      <c r="D1223" s="109">
        <v>5.21E-2</v>
      </c>
      <c r="E1223" s="109">
        <v>5.62E-2</v>
      </c>
      <c r="F1223" s="109">
        <v>5.2699999999999997E-2</v>
      </c>
      <c r="G1223" s="208">
        <v>0</v>
      </c>
      <c r="H1223" s="109"/>
      <c r="I1223" s="109">
        <v>4.9299999999999997E-2</v>
      </c>
      <c r="J1223" s="109"/>
      <c r="K1223" s="109">
        <v>5.21E-2</v>
      </c>
      <c r="L1223" s="109">
        <v>5.7099999999999998E-2</v>
      </c>
      <c r="M1223" s="109"/>
      <c r="N1223" s="109"/>
      <c r="O1223" s="210">
        <f t="shared" si="38"/>
        <v>40695</v>
      </c>
      <c r="Q1223" s="206">
        <f t="shared" si="39"/>
        <v>0</v>
      </c>
    </row>
    <row r="1224" spans="1:17">
      <c r="A1224" s="106">
        <v>40721</v>
      </c>
      <c r="B1224" t="s">
        <v>153</v>
      </c>
      <c r="C1224" s="109">
        <v>5.0999999999999997E-2</v>
      </c>
      <c r="D1224" s="109">
        <v>5.3100000000000001E-2</v>
      </c>
      <c r="E1224" s="109">
        <v>5.7299999999999997E-2</v>
      </c>
      <c r="F1224" s="109">
        <v>5.3800000000000001E-2</v>
      </c>
      <c r="G1224" s="208">
        <v>0</v>
      </c>
      <c r="H1224" s="109"/>
      <c r="I1224" s="109">
        <v>5.04E-2</v>
      </c>
      <c r="J1224" s="109"/>
      <c r="K1224" s="109">
        <v>5.3099999999999994E-2</v>
      </c>
      <c r="L1224" s="109">
        <v>5.8200000000000002E-2</v>
      </c>
      <c r="M1224" s="109"/>
      <c r="N1224" s="109"/>
      <c r="O1224" s="210">
        <f t="shared" si="38"/>
        <v>40695</v>
      </c>
      <c r="Q1224" s="206">
        <f t="shared" si="39"/>
        <v>0</v>
      </c>
    </row>
    <row r="1225" spans="1:17">
      <c r="A1225" s="106">
        <v>40722</v>
      </c>
      <c r="B1225" t="s">
        <v>153</v>
      </c>
      <c r="C1225" s="109">
        <v>5.1499999999999997E-2</v>
      </c>
      <c r="D1225" s="109">
        <v>5.3699999999999998E-2</v>
      </c>
      <c r="E1225" s="109">
        <v>5.7700000000000001E-2</v>
      </c>
      <c r="F1225" s="109">
        <v>5.4300000000000001E-2</v>
      </c>
      <c r="G1225" s="208">
        <v>0</v>
      </c>
      <c r="H1225" s="109"/>
      <c r="I1225" s="109">
        <v>5.0900000000000001E-2</v>
      </c>
      <c r="J1225" s="109"/>
      <c r="K1225" s="109">
        <v>5.3699999999999998E-2</v>
      </c>
      <c r="L1225" s="109">
        <v>5.8600000000000006E-2</v>
      </c>
      <c r="M1225" s="109"/>
      <c r="N1225" s="109"/>
      <c r="O1225" s="210">
        <f t="shared" si="38"/>
        <v>40695</v>
      </c>
      <c r="Q1225" s="206">
        <f t="shared" si="39"/>
        <v>0</v>
      </c>
    </row>
    <row r="1226" spans="1:17">
      <c r="A1226" s="106">
        <v>40723</v>
      </c>
      <c r="B1226" t="s">
        <v>153</v>
      </c>
      <c r="C1226" s="109">
        <v>5.1799999999999999E-2</v>
      </c>
      <c r="D1226" s="109">
        <v>5.3999999999999999E-2</v>
      </c>
      <c r="E1226" s="109">
        <v>5.8099999999999999E-2</v>
      </c>
      <c r="F1226" s="109">
        <v>5.4600000000000003E-2</v>
      </c>
      <c r="G1226" s="208">
        <v>0</v>
      </c>
      <c r="H1226" s="109"/>
      <c r="I1226" s="109">
        <v>5.1299999999999998E-2</v>
      </c>
      <c r="J1226" s="109"/>
      <c r="K1226" s="109">
        <v>5.4000000000000006E-2</v>
      </c>
      <c r="L1226" s="109">
        <v>5.8899999999999994E-2</v>
      </c>
      <c r="M1226" s="109"/>
      <c r="N1226" s="109"/>
      <c r="O1226" s="210">
        <f t="shared" si="38"/>
        <v>40695</v>
      </c>
      <c r="Q1226" s="206">
        <f t="shared" si="39"/>
        <v>0</v>
      </c>
    </row>
    <row r="1227" spans="1:17">
      <c r="A1227" s="106">
        <v>40729</v>
      </c>
      <c r="B1227" t="s">
        <v>153</v>
      </c>
      <c r="C1227" s="109">
        <v>5.1999999999999998E-2</v>
      </c>
      <c r="D1227" s="109">
        <v>5.3999999999999999E-2</v>
      </c>
      <c r="E1227" s="109">
        <v>5.8299999999999998E-2</v>
      </c>
      <c r="F1227" s="109">
        <v>5.4800000000000001E-2</v>
      </c>
      <c r="G1227" s="208">
        <v>0</v>
      </c>
      <c r="H1227" s="109"/>
      <c r="I1227" s="109">
        <v>5.1299999999999998E-2</v>
      </c>
      <c r="J1227" s="109"/>
      <c r="K1227" s="109">
        <v>5.4000000000000006E-2</v>
      </c>
      <c r="L1227" s="109">
        <v>5.9000000000000004E-2</v>
      </c>
      <c r="M1227" s="109"/>
      <c r="N1227" s="109"/>
      <c r="O1227" s="210">
        <f t="shared" si="38"/>
        <v>40725</v>
      </c>
      <c r="Q1227" s="206">
        <f t="shared" si="39"/>
        <v>0</v>
      </c>
    </row>
    <row r="1228" spans="1:17">
      <c r="A1228" s="106">
        <v>40730</v>
      </c>
      <c r="B1228" t="s">
        <v>153</v>
      </c>
      <c r="C1228" s="109">
        <v>5.1700000000000003E-2</v>
      </c>
      <c r="D1228" s="109">
        <v>5.3699999999999998E-2</v>
      </c>
      <c r="E1228" s="109">
        <v>5.79E-2</v>
      </c>
      <c r="F1228" s="109">
        <v>5.4399999999999997E-2</v>
      </c>
      <c r="G1228" s="208">
        <v>0</v>
      </c>
      <c r="H1228" s="109"/>
      <c r="I1228" s="109">
        <v>5.0799999999999998E-2</v>
      </c>
      <c r="J1228" s="109"/>
      <c r="K1228" s="109">
        <v>5.3699999999999998E-2</v>
      </c>
      <c r="L1228" s="109">
        <v>5.8499999999999996E-2</v>
      </c>
      <c r="M1228" s="109"/>
      <c r="N1228" s="109"/>
      <c r="O1228" s="210">
        <f t="shared" si="38"/>
        <v>40725</v>
      </c>
      <c r="Q1228" s="206">
        <f t="shared" si="39"/>
        <v>0</v>
      </c>
    </row>
    <row r="1229" spans="1:17">
      <c r="A1229" s="106">
        <v>40731</v>
      </c>
      <c r="B1229" t="s">
        <v>153</v>
      </c>
      <c r="C1229" s="109">
        <v>5.1799999999999999E-2</v>
      </c>
      <c r="D1229" s="109">
        <v>5.3800000000000001E-2</v>
      </c>
      <c r="E1229" s="109">
        <v>5.8099999999999999E-2</v>
      </c>
      <c r="F1229" s="109">
        <v>5.4600000000000003E-2</v>
      </c>
      <c r="G1229" s="208">
        <v>0</v>
      </c>
      <c r="H1229" s="109"/>
      <c r="I1229" s="109">
        <v>5.0700000000000002E-2</v>
      </c>
      <c r="J1229" s="109"/>
      <c r="K1229" s="109">
        <v>5.3699999999999998E-2</v>
      </c>
      <c r="L1229" s="109">
        <v>5.8600000000000006E-2</v>
      </c>
      <c r="M1229" s="109"/>
      <c r="N1229" s="109"/>
      <c r="O1229" s="210">
        <f t="shared" si="38"/>
        <v>40725</v>
      </c>
      <c r="Q1229" s="206">
        <f t="shared" si="39"/>
        <v>-1.0000000000000286E-4</v>
      </c>
    </row>
    <row r="1230" spans="1:17">
      <c r="A1230" s="106">
        <v>40732</v>
      </c>
      <c r="B1230" t="s">
        <v>153</v>
      </c>
      <c r="C1230" s="109">
        <v>5.0900000000000001E-2</v>
      </c>
      <c r="D1230" s="109">
        <v>5.28E-2</v>
      </c>
      <c r="E1230" s="109">
        <v>5.7099999999999998E-2</v>
      </c>
      <c r="F1230" s="109">
        <v>5.3600000000000002E-2</v>
      </c>
      <c r="G1230" s="208">
        <v>0</v>
      </c>
      <c r="H1230" s="109"/>
      <c r="I1230" s="109">
        <v>4.9800000000000004E-2</v>
      </c>
      <c r="J1230" s="109"/>
      <c r="K1230" s="109">
        <v>5.2699999999999997E-2</v>
      </c>
      <c r="L1230" s="109">
        <v>5.7599999999999998E-2</v>
      </c>
      <c r="M1230" s="109"/>
      <c r="N1230" s="109"/>
      <c r="O1230" s="210">
        <f t="shared" si="38"/>
        <v>40725</v>
      </c>
      <c r="Q1230" s="206">
        <f t="shared" si="39"/>
        <v>-1.0000000000000286E-4</v>
      </c>
    </row>
    <row r="1231" spans="1:17">
      <c r="A1231" s="106">
        <v>40736</v>
      </c>
      <c r="B1231" t="s">
        <v>153</v>
      </c>
      <c r="C1231" s="109">
        <v>4.9599999999999998E-2</v>
      </c>
      <c r="D1231" s="109">
        <v>5.1999999999999998E-2</v>
      </c>
      <c r="E1231" s="109">
        <v>5.6300000000000003E-2</v>
      </c>
      <c r="F1231" s="109">
        <v>5.2600000000000001E-2</v>
      </c>
      <c r="G1231" s="208">
        <v>0</v>
      </c>
      <c r="H1231" s="109"/>
      <c r="I1231" s="109">
        <v>4.87E-2</v>
      </c>
      <c r="J1231" s="109"/>
      <c r="K1231" s="109">
        <v>5.1900000000000002E-2</v>
      </c>
      <c r="L1231" s="109">
        <v>5.6900000000000006E-2</v>
      </c>
      <c r="M1231" s="109"/>
      <c r="N1231" s="109"/>
      <c r="O1231" s="210">
        <f t="shared" si="38"/>
        <v>40725</v>
      </c>
      <c r="Q1231" s="206">
        <f t="shared" si="39"/>
        <v>-9.9999999999995925E-5</v>
      </c>
    </row>
    <row r="1232" spans="1:17">
      <c r="A1232" s="106">
        <v>40737</v>
      </c>
      <c r="B1232" t="s">
        <v>153</v>
      </c>
      <c r="C1232" s="109">
        <v>4.9500000000000002E-2</v>
      </c>
      <c r="D1232" s="109">
        <v>5.1900000000000002E-2</v>
      </c>
      <c r="E1232" s="109">
        <v>5.62E-2</v>
      </c>
      <c r="F1232" s="109">
        <v>5.2499999999999998E-2</v>
      </c>
      <c r="G1232" s="208">
        <v>0</v>
      </c>
      <c r="H1232" s="109"/>
      <c r="I1232" s="109">
        <v>4.8600000000000004E-2</v>
      </c>
      <c r="J1232" s="109"/>
      <c r="K1232" s="109">
        <v>5.1799999999999999E-2</v>
      </c>
      <c r="L1232" s="109">
        <v>5.6799999999999996E-2</v>
      </c>
      <c r="M1232" s="109"/>
      <c r="N1232" s="109"/>
      <c r="O1232" s="210">
        <f t="shared" si="38"/>
        <v>40725</v>
      </c>
      <c r="Q1232" s="206">
        <f t="shared" si="39"/>
        <v>-1.0000000000000286E-4</v>
      </c>
    </row>
    <row r="1233" spans="1:17">
      <c r="A1233" s="106">
        <v>40738</v>
      </c>
      <c r="B1233" t="s">
        <v>153</v>
      </c>
      <c r="C1233" s="109">
        <v>5.0099999999999999E-2</v>
      </c>
      <c r="D1233" s="109">
        <v>5.2499999999999998E-2</v>
      </c>
      <c r="E1233" s="109">
        <v>5.6800000000000003E-2</v>
      </c>
      <c r="F1233" s="109">
        <v>5.3100000000000001E-2</v>
      </c>
      <c r="G1233" s="208">
        <v>0</v>
      </c>
      <c r="H1233" s="109"/>
      <c r="I1233" s="109">
        <v>4.9200000000000001E-2</v>
      </c>
      <c r="J1233" s="109"/>
      <c r="K1233" s="109">
        <v>5.2400000000000002E-2</v>
      </c>
      <c r="L1233" s="109">
        <v>5.74E-2</v>
      </c>
      <c r="M1233" s="109"/>
      <c r="N1233" s="109"/>
      <c r="O1233" s="210">
        <f t="shared" si="38"/>
        <v>40725</v>
      </c>
      <c r="Q1233" s="206">
        <f t="shared" si="39"/>
        <v>-9.9999999999995925E-5</v>
      </c>
    </row>
    <row r="1234" spans="1:17">
      <c r="A1234" s="106">
        <v>40739</v>
      </c>
      <c r="B1234" t="s">
        <v>153</v>
      </c>
      <c r="C1234" s="109">
        <v>5.0200000000000002E-2</v>
      </c>
      <c r="D1234" s="109">
        <v>5.2499999999999998E-2</v>
      </c>
      <c r="E1234" s="109">
        <v>5.6800000000000003E-2</v>
      </c>
      <c r="F1234" s="109">
        <v>5.3199999999999997E-2</v>
      </c>
      <c r="G1234" s="208">
        <v>0</v>
      </c>
      <c r="H1234" s="109"/>
      <c r="I1234" s="109">
        <v>4.9100000000000005E-2</v>
      </c>
      <c r="J1234" s="109"/>
      <c r="K1234" s="109">
        <v>5.2499999999999998E-2</v>
      </c>
      <c r="L1234" s="109">
        <v>5.74E-2</v>
      </c>
      <c r="M1234" s="109"/>
      <c r="N1234" s="109"/>
      <c r="O1234" s="210">
        <f t="shared" si="38"/>
        <v>40725</v>
      </c>
      <c r="Q1234" s="206">
        <f t="shared" si="39"/>
        <v>0</v>
      </c>
    </row>
    <row r="1235" spans="1:17">
      <c r="A1235" s="106">
        <v>40742</v>
      </c>
      <c r="B1235" t="s">
        <v>153</v>
      </c>
      <c r="C1235" s="109">
        <v>5.0599999999999999E-2</v>
      </c>
      <c r="D1235" s="109">
        <v>5.28E-2</v>
      </c>
      <c r="E1235" s="109">
        <v>5.7200000000000001E-2</v>
      </c>
      <c r="F1235" s="109">
        <v>5.3499999999999999E-2</v>
      </c>
      <c r="G1235" s="208">
        <v>0</v>
      </c>
      <c r="H1235" s="109"/>
      <c r="I1235" s="109">
        <v>4.9500000000000002E-2</v>
      </c>
      <c r="J1235" s="109"/>
      <c r="K1235" s="109">
        <v>5.28E-2</v>
      </c>
      <c r="L1235" s="109">
        <v>5.7800000000000004E-2</v>
      </c>
      <c r="M1235" s="109"/>
      <c r="N1235" s="109"/>
      <c r="O1235" s="210">
        <f t="shared" si="38"/>
        <v>40725</v>
      </c>
      <c r="Q1235" s="206">
        <f t="shared" si="39"/>
        <v>0</v>
      </c>
    </row>
    <row r="1236" spans="1:17">
      <c r="A1236" s="106">
        <v>40743</v>
      </c>
      <c r="B1236" t="s">
        <v>153</v>
      </c>
      <c r="C1236" s="109">
        <v>4.9700000000000001E-2</v>
      </c>
      <c r="D1236" s="109">
        <v>5.1900000000000002E-2</v>
      </c>
      <c r="E1236" s="109">
        <v>5.6300000000000003E-2</v>
      </c>
      <c r="F1236" s="109">
        <v>5.2600000000000001E-2</v>
      </c>
      <c r="G1236" s="208">
        <v>0</v>
      </c>
      <c r="H1236" s="109"/>
      <c r="I1236" s="109">
        <v>4.8399999999999999E-2</v>
      </c>
      <c r="J1236" s="109"/>
      <c r="K1236" s="109">
        <v>5.1900000000000002E-2</v>
      </c>
      <c r="L1236" s="109">
        <v>5.6900000000000006E-2</v>
      </c>
      <c r="M1236" s="109"/>
      <c r="N1236" s="109"/>
      <c r="O1236" s="210">
        <f t="shared" si="38"/>
        <v>40725</v>
      </c>
      <c r="Q1236" s="206">
        <f t="shared" si="39"/>
        <v>0</v>
      </c>
    </row>
    <row r="1237" spans="1:17">
      <c r="A1237" s="106">
        <v>40744</v>
      </c>
      <c r="B1237" t="s">
        <v>153</v>
      </c>
      <c r="C1237" s="109">
        <v>5.0299999999999997E-2</v>
      </c>
      <c r="D1237" s="109">
        <v>5.2600000000000001E-2</v>
      </c>
      <c r="E1237" s="109">
        <v>5.7000000000000002E-2</v>
      </c>
      <c r="F1237" s="109">
        <v>5.33E-2</v>
      </c>
      <c r="G1237" s="208">
        <v>0</v>
      </c>
      <c r="H1237" s="109"/>
      <c r="I1237" s="109">
        <v>4.9100000000000005E-2</v>
      </c>
      <c r="J1237" s="109"/>
      <c r="K1237" s="109">
        <v>5.2600000000000001E-2</v>
      </c>
      <c r="L1237" s="109">
        <v>5.7599999999999998E-2</v>
      </c>
      <c r="M1237" s="109"/>
      <c r="N1237" s="109"/>
      <c r="O1237" s="210">
        <f t="shared" si="38"/>
        <v>40725</v>
      </c>
      <c r="Q1237" s="206">
        <f t="shared" si="39"/>
        <v>0</v>
      </c>
    </row>
    <row r="1238" spans="1:17">
      <c r="A1238" s="106">
        <v>40745</v>
      </c>
      <c r="B1238" t="s">
        <v>153</v>
      </c>
      <c r="C1238" s="109">
        <v>5.0900000000000001E-2</v>
      </c>
      <c r="D1238" s="109">
        <v>5.2999999999999999E-2</v>
      </c>
      <c r="E1238" s="109">
        <v>5.74E-2</v>
      </c>
      <c r="F1238" s="109">
        <v>5.3800000000000001E-2</v>
      </c>
      <c r="G1238" s="208">
        <v>0</v>
      </c>
      <c r="H1238" s="109"/>
      <c r="I1238" s="109">
        <v>4.9599999999999998E-2</v>
      </c>
      <c r="J1238" s="109"/>
      <c r="K1238" s="109">
        <v>5.2999999999999999E-2</v>
      </c>
      <c r="L1238" s="109">
        <v>5.7999999999999996E-2</v>
      </c>
      <c r="M1238" s="109"/>
      <c r="N1238" s="109"/>
      <c r="O1238" s="210">
        <f t="shared" si="38"/>
        <v>40725</v>
      </c>
      <c r="Q1238" s="206">
        <f t="shared" si="39"/>
        <v>0</v>
      </c>
    </row>
    <row r="1239" spans="1:17">
      <c r="A1239" s="106">
        <v>40746</v>
      </c>
      <c r="B1239" t="s">
        <v>153</v>
      </c>
      <c r="C1239" s="109">
        <v>5.0299999999999997E-2</v>
      </c>
      <c r="D1239" s="109">
        <v>5.2400000000000002E-2</v>
      </c>
      <c r="E1239" s="109">
        <v>5.67E-2</v>
      </c>
      <c r="F1239" s="109">
        <v>5.3100000000000001E-2</v>
      </c>
      <c r="G1239" s="208">
        <v>0</v>
      </c>
      <c r="H1239" s="109"/>
      <c r="I1239" s="109">
        <v>4.8799999999999996E-2</v>
      </c>
      <c r="J1239" s="109"/>
      <c r="K1239" s="109">
        <v>5.2400000000000002E-2</v>
      </c>
      <c r="L1239" s="109">
        <v>5.74E-2</v>
      </c>
      <c r="M1239" s="109"/>
      <c r="N1239" s="109"/>
      <c r="O1239" s="210">
        <f t="shared" si="38"/>
        <v>40725</v>
      </c>
      <c r="Q1239" s="206">
        <f t="shared" si="39"/>
        <v>0</v>
      </c>
    </row>
    <row r="1240" spans="1:17">
      <c r="A1240" s="106">
        <v>40749</v>
      </c>
      <c r="B1240" t="s">
        <v>153</v>
      </c>
      <c r="C1240" s="109">
        <v>5.0900000000000001E-2</v>
      </c>
      <c r="D1240" s="109">
        <v>5.2999999999999999E-2</v>
      </c>
      <c r="E1240" s="109">
        <v>5.7299999999999997E-2</v>
      </c>
      <c r="F1240" s="109">
        <v>5.3699999999999998E-2</v>
      </c>
      <c r="G1240" s="208">
        <v>0</v>
      </c>
      <c r="H1240" s="109"/>
      <c r="I1240" s="109">
        <v>4.9400000000000006E-2</v>
      </c>
      <c r="J1240" s="109"/>
      <c r="K1240" s="109">
        <v>5.2999999999999999E-2</v>
      </c>
      <c r="L1240" s="109">
        <v>5.7999999999999996E-2</v>
      </c>
      <c r="M1240" s="109"/>
      <c r="N1240" s="109"/>
      <c r="O1240" s="210">
        <f t="shared" si="38"/>
        <v>40725</v>
      </c>
      <c r="Q1240" s="206">
        <f t="shared" si="39"/>
        <v>0</v>
      </c>
    </row>
    <row r="1241" spans="1:17">
      <c r="A1241" s="106">
        <v>40750</v>
      </c>
      <c r="B1241" t="s">
        <v>153</v>
      </c>
      <c r="C1241" s="109">
        <v>5.0500000000000003E-2</v>
      </c>
      <c r="D1241" s="109">
        <v>5.2400000000000002E-2</v>
      </c>
      <c r="E1241" s="109">
        <v>5.6800000000000003E-2</v>
      </c>
      <c r="F1241" s="109">
        <v>5.3199999999999997E-2</v>
      </c>
      <c r="G1241" s="208">
        <v>0</v>
      </c>
      <c r="H1241" s="109"/>
      <c r="I1241" s="109">
        <v>4.8799999999999996E-2</v>
      </c>
      <c r="J1241" s="109"/>
      <c r="K1241" s="109">
        <v>5.2400000000000002E-2</v>
      </c>
      <c r="L1241" s="109">
        <v>5.7500000000000002E-2</v>
      </c>
      <c r="M1241" s="109"/>
      <c r="N1241" s="109"/>
      <c r="O1241" s="210">
        <f t="shared" si="38"/>
        <v>40725</v>
      </c>
      <c r="Q1241" s="206">
        <f t="shared" si="39"/>
        <v>0</v>
      </c>
    </row>
    <row r="1242" spans="1:17">
      <c r="A1242" s="106">
        <v>40751</v>
      </c>
      <c r="B1242" t="s">
        <v>153</v>
      </c>
      <c r="C1242" s="109">
        <v>5.0500000000000003E-2</v>
      </c>
      <c r="D1242" s="109">
        <v>5.2400000000000002E-2</v>
      </c>
      <c r="E1242" s="109">
        <v>5.6800000000000003E-2</v>
      </c>
      <c r="F1242" s="109">
        <v>5.3199999999999997E-2</v>
      </c>
      <c r="G1242" s="208">
        <v>0</v>
      </c>
      <c r="H1242" s="109"/>
      <c r="I1242" s="109">
        <v>4.8799999999999996E-2</v>
      </c>
      <c r="J1242" s="109"/>
      <c r="K1242" s="109">
        <v>5.2400000000000002E-2</v>
      </c>
      <c r="L1242" s="109">
        <v>5.74E-2</v>
      </c>
      <c r="M1242" s="109"/>
      <c r="N1242" s="109"/>
      <c r="O1242" s="210">
        <f t="shared" si="38"/>
        <v>40725</v>
      </c>
      <c r="Q1242" s="206">
        <f t="shared" si="39"/>
        <v>0</v>
      </c>
    </row>
    <row r="1243" spans="1:17">
      <c r="A1243" s="106">
        <v>40752</v>
      </c>
      <c r="B1243" t="s">
        <v>153</v>
      </c>
      <c r="C1243" s="109">
        <v>5.0299999999999997E-2</v>
      </c>
      <c r="D1243" s="109">
        <v>5.21E-2</v>
      </c>
      <c r="E1243" s="109">
        <v>5.6599999999999998E-2</v>
      </c>
      <c r="F1243" s="109">
        <v>5.2999999999999999E-2</v>
      </c>
      <c r="G1243" s="208">
        <v>0</v>
      </c>
      <c r="H1243" s="109"/>
      <c r="I1243" s="109">
        <v>4.8399999999999999E-2</v>
      </c>
      <c r="J1243" s="109"/>
      <c r="K1243" s="109">
        <v>5.21E-2</v>
      </c>
      <c r="L1243" s="109">
        <v>5.7099999999999998E-2</v>
      </c>
      <c r="M1243" s="109"/>
      <c r="N1243" s="109"/>
      <c r="O1243" s="210">
        <f t="shared" si="38"/>
        <v>40725</v>
      </c>
      <c r="Q1243" s="206">
        <f t="shared" si="39"/>
        <v>0</v>
      </c>
    </row>
    <row r="1244" spans="1:17">
      <c r="A1244" s="106">
        <v>40753</v>
      </c>
      <c r="B1244" t="s">
        <v>153</v>
      </c>
      <c r="C1244" s="109">
        <v>4.9000000000000002E-2</v>
      </c>
      <c r="D1244" s="109">
        <v>5.0900000000000001E-2</v>
      </c>
      <c r="E1244" s="109">
        <v>5.5399999999999998E-2</v>
      </c>
      <c r="F1244" s="109">
        <v>5.1799999999999999E-2</v>
      </c>
      <c r="G1244" s="208">
        <v>0</v>
      </c>
      <c r="H1244" s="109"/>
      <c r="I1244" s="109">
        <v>4.6699999999999998E-2</v>
      </c>
      <c r="J1244" s="109"/>
      <c r="K1244" s="109">
        <v>5.0900000000000001E-2</v>
      </c>
      <c r="L1244" s="109">
        <v>5.5899999999999998E-2</v>
      </c>
      <c r="M1244" s="109"/>
      <c r="N1244" s="109"/>
      <c r="O1244" s="210">
        <f t="shared" si="38"/>
        <v>40725</v>
      </c>
      <c r="Q1244" s="206">
        <f t="shared" si="39"/>
        <v>0</v>
      </c>
    </row>
    <row r="1245" spans="1:17">
      <c r="A1245" s="106">
        <v>40756</v>
      </c>
      <c r="B1245" t="s">
        <v>153</v>
      </c>
      <c r="C1245" s="109">
        <v>4.8000000000000001E-2</v>
      </c>
      <c r="D1245" s="109">
        <v>5.0200000000000002E-2</v>
      </c>
      <c r="E1245" s="109">
        <v>5.4800000000000001E-2</v>
      </c>
      <c r="F1245" s="109">
        <v>5.0999999999999997E-2</v>
      </c>
      <c r="G1245" s="208">
        <v>0</v>
      </c>
      <c r="H1245" s="109"/>
      <c r="I1245" s="109">
        <v>4.5899999999999996E-2</v>
      </c>
      <c r="J1245" s="109"/>
      <c r="K1245" s="109">
        <v>5.0199999999999995E-2</v>
      </c>
      <c r="L1245" s="109">
        <v>5.5399999999999998E-2</v>
      </c>
      <c r="M1245" s="109"/>
      <c r="N1245" s="109"/>
      <c r="O1245" s="210">
        <f t="shared" si="38"/>
        <v>40756</v>
      </c>
      <c r="Q1245" s="206">
        <f t="shared" si="39"/>
        <v>0</v>
      </c>
    </row>
    <row r="1246" spans="1:17">
      <c r="A1246" s="106">
        <v>40757</v>
      </c>
      <c r="B1246" t="s">
        <v>153</v>
      </c>
      <c r="C1246" s="109">
        <v>4.5900000000000003E-2</v>
      </c>
      <c r="D1246" s="109">
        <v>4.87E-2</v>
      </c>
      <c r="E1246" s="109">
        <v>5.3400000000000003E-2</v>
      </c>
      <c r="F1246" s="109">
        <v>4.9299999999999997E-2</v>
      </c>
      <c r="G1246" s="208">
        <v>0</v>
      </c>
      <c r="H1246" s="109"/>
      <c r="I1246" s="109">
        <v>4.4400000000000002E-2</v>
      </c>
      <c r="J1246" s="109"/>
      <c r="K1246" s="109">
        <v>4.8799999999999996E-2</v>
      </c>
      <c r="L1246" s="109">
        <v>5.4000000000000006E-2</v>
      </c>
      <c r="M1246" s="109"/>
      <c r="N1246" s="109"/>
      <c r="O1246" s="210">
        <f t="shared" si="38"/>
        <v>40756</v>
      </c>
      <c r="Q1246" s="206">
        <f t="shared" si="39"/>
        <v>9.9999999999995925E-5</v>
      </c>
    </row>
    <row r="1247" spans="1:17">
      <c r="A1247" s="106">
        <v>40758</v>
      </c>
      <c r="B1247" t="s">
        <v>153</v>
      </c>
      <c r="C1247" s="109">
        <v>4.5499999999999999E-2</v>
      </c>
      <c r="D1247" s="109">
        <v>4.82E-2</v>
      </c>
      <c r="E1247" s="109">
        <v>5.2900000000000003E-2</v>
      </c>
      <c r="F1247" s="109">
        <v>4.8899999999999999E-2</v>
      </c>
      <c r="G1247" s="208">
        <v>0</v>
      </c>
      <c r="H1247" s="109"/>
      <c r="I1247" s="109">
        <v>4.4199999999999996E-2</v>
      </c>
      <c r="J1247" s="109"/>
      <c r="K1247" s="109">
        <v>4.8300000000000003E-2</v>
      </c>
      <c r="L1247" s="109">
        <v>5.3600000000000002E-2</v>
      </c>
      <c r="M1247" s="109"/>
      <c r="N1247" s="109"/>
      <c r="O1247" s="210">
        <f t="shared" si="38"/>
        <v>40756</v>
      </c>
      <c r="Q1247" s="206">
        <f t="shared" si="39"/>
        <v>1.0000000000000286E-4</v>
      </c>
    </row>
    <row r="1248" spans="1:17">
      <c r="A1248" s="106">
        <v>40759</v>
      </c>
      <c r="B1248" t="s">
        <v>153</v>
      </c>
      <c r="C1248" s="109">
        <v>4.3999999999999997E-2</v>
      </c>
      <c r="D1248" s="109">
        <v>4.6699999999999998E-2</v>
      </c>
      <c r="E1248" s="109">
        <v>5.1499999999999997E-2</v>
      </c>
      <c r="F1248" s="109">
        <v>4.7399999999999998E-2</v>
      </c>
      <c r="G1248" s="208">
        <v>0</v>
      </c>
      <c r="H1248" s="109"/>
      <c r="I1248" s="109">
        <v>4.3099999999999999E-2</v>
      </c>
      <c r="J1248" s="109"/>
      <c r="K1248" s="109">
        <v>4.6899999999999997E-2</v>
      </c>
      <c r="L1248" s="109">
        <v>5.2400000000000002E-2</v>
      </c>
      <c r="M1248" s="109"/>
      <c r="N1248" s="109"/>
      <c r="O1248" s="210">
        <f t="shared" si="38"/>
        <v>40756</v>
      </c>
      <c r="Q1248" s="206">
        <f t="shared" si="39"/>
        <v>1.9999999999999879E-4</v>
      </c>
    </row>
    <row r="1249" spans="1:17">
      <c r="A1249" s="106">
        <v>40760</v>
      </c>
      <c r="B1249" t="s">
        <v>153</v>
      </c>
      <c r="C1249" s="109">
        <v>4.4999999999999998E-2</v>
      </c>
      <c r="D1249" s="109">
        <v>4.7699999999999999E-2</v>
      </c>
      <c r="E1249" s="109">
        <v>5.2499999999999998E-2</v>
      </c>
      <c r="F1249" s="109">
        <v>4.8399999999999999E-2</v>
      </c>
      <c r="G1249" s="208">
        <v>0</v>
      </c>
      <c r="H1249" s="109"/>
      <c r="I1249" s="109">
        <v>4.41E-2</v>
      </c>
      <c r="J1249" s="109"/>
      <c r="K1249" s="109">
        <v>4.8000000000000001E-2</v>
      </c>
      <c r="L1249" s="109">
        <v>5.3499999999999999E-2</v>
      </c>
      <c r="M1249" s="109"/>
      <c r="N1249" s="109"/>
      <c r="O1249" s="210">
        <f t="shared" si="38"/>
        <v>40756</v>
      </c>
      <c r="Q1249" s="206">
        <f t="shared" si="39"/>
        <v>3.0000000000000165E-4</v>
      </c>
    </row>
    <row r="1250" spans="1:17">
      <c r="A1250" s="106">
        <v>40763</v>
      </c>
      <c r="B1250" t="s">
        <v>153</v>
      </c>
      <c r="C1250" s="109">
        <v>4.3900000000000002E-2</v>
      </c>
      <c r="D1250" s="109">
        <v>4.6699999999999998E-2</v>
      </c>
      <c r="E1250" s="109">
        <v>5.16E-2</v>
      </c>
      <c r="F1250" s="109">
        <v>4.7399999999999998E-2</v>
      </c>
      <c r="G1250" s="208">
        <v>0</v>
      </c>
      <c r="H1250" s="109"/>
      <c r="I1250" s="109">
        <v>4.3299999999999998E-2</v>
      </c>
      <c r="J1250" s="109"/>
      <c r="K1250" s="109">
        <v>4.7199999999999999E-2</v>
      </c>
      <c r="L1250" s="109">
        <v>5.28E-2</v>
      </c>
      <c r="M1250" s="109"/>
      <c r="N1250" s="109"/>
      <c r="O1250" s="210">
        <f t="shared" si="38"/>
        <v>40756</v>
      </c>
      <c r="Q1250" s="206">
        <f t="shared" si="39"/>
        <v>5.0000000000000044E-4</v>
      </c>
    </row>
    <row r="1251" spans="1:17">
      <c r="A1251" s="106">
        <v>40764</v>
      </c>
      <c r="B1251" t="s">
        <v>153</v>
      </c>
      <c r="C1251" s="109">
        <v>4.3299999999999998E-2</v>
      </c>
      <c r="D1251" s="109">
        <v>4.58E-2</v>
      </c>
      <c r="E1251" s="109">
        <v>5.0799999999999998E-2</v>
      </c>
      <c r="F1251" s="109">
        <v>4.6600000000000003E-2</v>
      </c>
      <c r="G1251" s="208">
        <v>0</v>
      </c>
      <c r="H1251" s="109"/>
      <c r="I1251" s="109">
        <v>4.24E-2</v>
      </c>
      <c r="J1251" s="109"/>
      <c r="K1251" s="109">
        <v>4.6300000000000001E-2</v>
      </c>
      <c r="L1251" s="109">
        <v>5.21E-2</v>
      </c>
      <c r="M1251" s="109"/>
      <c r="N1251" s="109"/>
      <c r="O1251" s="210">
        <f t="shared" si="38"/>
        <v>40756</v>
      </c>
      <c r="Q1251" s="206">
        <f t="shared" si="39"/>
        <v>5.0000000000000044E-4</v>
      </c>
    </row>
    <row r="1252" spans="1:17">
      <c r="A1252" s="106">
        <v>40765</v>
      </c>
      <c r="B1252" t="s">
        <v>153</v>
      </c>
      <c r="C1252" s="109">
        <v>4.3400000000000001E-2</v>
      </c>
      <c r="D1252" s="109">
        <v>4.5400000000000003E-2</v>
      </c>
      <c r="E1252" s="109">
        <v>5.0599999999999999E-2</v>
      </c>
      <c r="F1252" s="109">
        <v>4.65E-2</v>
      </c>
      <c r="G1252" s="208">
        <v>0</v>
      </c>
      <c r="H1252" s="109"/>
      <c r="I1252" s="109">
        <v>4.2099999999999999E-2</v>
      </c>
      <c r="J1252" s="109"/>
      <c r="K1252" s="109">
        <v>4.5999999999999999E-2</v>
      </c>
      <c r="L1252" s="109">
        <v>5.2000000000000005E-2</v>
      </c>
      <c r="M1252" s="109"/>
      <c r="N1252" s="109"/>
      <c r="O1252" s="210">
        <f t="shared" si="38"/>
        <v>40756</v>
      </c>
      <c r="Q1252" s="206">
        <f t="shared" si="39"/>
        <v>5.9999999999999637E-4</v>
      </c>
    </row>
    <row r="1253" spans="1:17">
      <c r="A1253" s="106">
        <v>40766</v>
      </c>
      <c r="B1253" t="s">
        <v>153</v>
      </c>
      <c r="C1253" s="109">
        <v>4.5900000000000003E-2</v>
      </c>
      <c r="D1253" s="109">
        <v>4.8000000000000001E-2</v>
      </c>
      <c r="E1253" s="109">
        <v>5.33E-2</v>
      </c>
      <c r="F1253" s="109">
        <v>4.9099999999999998E-2</v>
      </c>
      <c r="G1253" s="208">
        <v>0</v>
      </c>
      <c r="H1253" s="109"/>
      <c r="I1253" s="109">
        <v>4.4600000000000001E-2</v>
      </c>
      <c r="J1253" s="109"/>
      <c r="K1253" s="109">
        <v>4.87E-2</v>
      </c>
      <c r="L1253" s="109">
        <v>5.4900000000000004E-2</v>
      </c>
      <c r="M1253" s="109"/>
      <c r="N1253" s="109"/>
      <c r="O1253" s="210">
        <f t="shared" si="38"/>
        <v>40756</v>
      </c>
      <c r="Q1253" s="206">
        <f t="shared" si="39"/>
        <v>6.9999999999999923E-4</v>
      </c>
    </row>
    <row r="1254" spans="1:17">
      <c r="A1254" s="106">
        <v>40767</v>
      </c>
      <c r="B1254" t="s">
        <v>153</v>
      </c>
      <c r="C1254" s="109">
        <v>4.48E-2</v>
      </c>
      <c r="D1254" s="109">
        <v>4.7100000000000003E-2</v>
      </c>
      <c r="E1254" s="109">
        <v>5.2299999999999999E-2</v>
      </c>
      <c r="F1254" s="109">
        <v>4.8099999999999997E-2</v>
      </c>
      <c r="G1254" s="208">
        <v>0</v>
      </c>
      <c r="H1254" s="109"/>
      <c r="I1254" s="109">
        <v>4.3400000000000001E-2</v>
      </c>
      <c r="J1254" s="109"/>
      <c r="K1254" s="109">
        <v>4.7699999999999992E-2</v>
      </c>
      <c r="L1254" s="109">
        <v>5.3800000000000001E-2</v>
      </c>
      <c r="M1254" s="109"/>
      <c r="N1254" s="109"/>
      <c r="O1254" s="210">
        <f t="shared" si="38"/>
        <v>40756</v>
      </c>
      <c r="Q1254" s="206">
        <f t="shared" si="39"/>
        <v>5.9999999999998943E-4</v>
      </c>
    </row>
    <row r="1255" spans="1:17">
      <c r="A1255" s="106">
        <v>40770</v>
      </c>
      <c r="B1255" t="s">
        <v>153</v>
      </c>
      <c r="C1255" s="109">
        <v>4.5400000000000003E-2</v>
      </c>
      <c r="D1255" s="109">
        <v>4.7699999999999999E-2</v>
      </c>
      <c r="E1255" s="109">
        <v>5.2900000000000003E-2</v>
      </c>
      <c r="F1255" s="109">
        <v>4.87E-2</v>
      </c>
      <c r="G1255" s="208">
        <v>0</v>
      </c>
      <c r="H1255" s="109"/>
      <c r="I1255" s="109">
        <v>4.4000000000000004E-2</v>
      </c>
      <c r="J1255" s="109"/>
      <c r="K1255" s="109">
        <v>4.8300000000000003E-2</v>
      </c>
      <c r="L1255" s="109">
        <v>5.4400000000000004E-2</v>
      </c>
      <c r="M1255" s="109"/>
      <c r="N1255" s="109"/>
      <c r="O1255" s="210">
        <f t="shared" si="38"/>
        <v>40756</v>
      </c>
      <c r="Q1255" s="206">
        <f t="shared" si="39"/>
        <v>6.0000000000000331E-4</v>
      </c>
    </row>
    <row r="1256" spans="1:17">
      <c r="A1256" s="106">
        <v>40771</v>
      </c>
      <c r="B1256" t="s">
        <v>153</v>
      </c>
      <c r="C1256" s="109">
        <v>4.4400000000000002E-2</v>
      </c>
      <c r="D1256" s="109">
        <v>4.6800000000000001E-2</v>
      </c>
      <c r="E1256" s="109">
        <v>5.2200000000000003E-2</v>
      </c>
      <c r="F1256" s="109">
        <v>4.7800000000000002E-2</v>
      </c>
      <c r="G1256" s="208">
        <v>0</v>
      </c>
      <c r="H1256" s="109"/>
      <c r="I1256" s="109">
        <v>4.3099999999999999E-2</v>
      </c>
      <c r="J1256" s="109"/>
      <c r="K1256" s="109">
        <v>4.7400000000000005E-2</v>
      </c>
      <c r="L1256" s="109">
        <v>5.3499999999999999E-2</v>
      </c>
      <c r="M1256" s="109"/>
      <c r="N1256" s="109"/>
      <c r="O1256" s="210">
        <f t="shared" si="38"/>
        <v>40756</v>
      </c>
      <c r="Q1256" s="206">
        <f t="shared" si="39"/>
        <v>6.0000000000000331E-4</v>
      </c>
    </row>
    <row r="1257" spans="1:17">
      <c r="A1257" s="106">
        <v>40772</v>
      </c>
      <c r="B1257" t="s">
        <v>153</v>
      </c>
      <c r="C1257" s="109">
        <v>4.3799999999999999E-2</v>
      </c>
      <c r="D1257" s="109">
        <v>4.5999999999999999E-2</v>
      </c>
      <c r="E1257" s="109">
        <v>5.1499999999999997E-2</v>
      </c>
      <c r="F1257" s="109">
        <v>4.7100000000000003E-2</v>
      </c>
      <c r="G1257" s="208">
        <v>0</v>
      </c>
      <c r="H1257" s="109"/>
      <c r="I1257" s="109">
        <v>4.3700000000000003E-2</v>
      </c>
      <c r="J1257" s="109"/>
      <c r="K1257" s="109">
        <v>4.6699999999999998E-2</v>
      </c>
      <c r="L1257" s="109">
        <v>5.28E-2</v>
      </c>
      <c r="M1257" s="109"/>
      <c r="N1257" s="109"/>
      <c r="O1257" s="210">
        <f t="shared" si="38"/>
        <v>40756</v>
      </c>
      <c r="Q1257" s="206">
        <f t="shared" si="39"/>
        <v>6.9999999999999923E-4</v>
      </c>
    </row>
    <row r="1258" spans="1:17">
      <c r="A1258" s="106">
        <v>40773</v>
      </c>
      <c r="B1258" t="s">
        <v>153</v>
      </c>
      <c r="C1258" s="109">
        <v>4.2599999999999999E-2</v>
      </c>
      <c r="D1258" s="109">
        <v>4.5100000000000001E-2</v>
      </c>
      <c r="E1258" s="109">
        <v>5.0500000000000003E-2</v>
      </c>
      <c r="F1258" s="109">
        <v>4.6100000000000002E-2</v>
      </c>
      <c r="G1258" s="208">
        <v>0</v>
      </c>
      <c r="H1258" s="109"/>
      <c r="I1258" s="109">
        <v>4.2699999999999995E-2</v>
      </c>
      <c r="J1258" s="109"/>
      <c r="K1258" s="109">
        <v>4.5700000000000005E-2</v>
      </c>
      <c r="L1258" s="109">
        <v>5.2000000000000005E-2</v>
      </c>
      <c r="M1258" s="109"/>
      <c r="N1258" s="109"/>
      <c r="O1258" s="210">
        <f t="shared" si="38"/>
        <v>40756</v>
      </c>
      <c r="Q1258" s="206">
        <f t="shared" si="39"/>
        <v>6.0000000000000331E-4</v>
      </c>
    </row>
    <row r="1259" spans="1:17">
      <c r="A1259" s="106">
        <v>40774</v>
      </c>
      <c r="B1259" t="s">
        <v>153</v>
      </c>
      <c r="C1259" s="109">
        <v>4.2099999999999999E-2</v>
      </c>
      <c r="D1259" s="109">
        <v>4.4699999999999997E-2</v>
      </c>
      <c r="E1259" s="109">
        <v>5.0099999999999999E-2</v>
      </c>
      <c r="F1259" s="109">
        <v>4.5600000000000002E-2</v>
      </c>
      <c r="G1259" s="208">
        <v>0</v>
      </c>
      <c r="H1259" s="109"/>
      <c r="I1259" s="109">
        <v>4.2199999999999994E-2</v>
      </c>
      <c r="J1259" s="109"/>
      <c r="K1259" s="109">
        <v>4.53E-2</v>
      </c>
      <c r="L1259" s="109">
        <v>5.1900000000000002E-2</v>
      </c>
      <c r="M1259" s="109"/>
      <c r="N1259" s="109"/>
      <c r="O1259" s="210">
        <f t="shared" si="38"/>
        <v>40756</v>
      </c>
      <c r="Q1259" s="206">
        <f t="shared" si="39"/>
        <v>6.0000000000000331E-4</v>
      </c>
    </row>
    <row r="1260" spans="1:17">
      <c r="A1260" s="106">
        <v>40777</v>
      </c>
      <c r="B1260" t="s">
        <v>153</v>
      </c>
      <c r="C1260" s="109">
        <v>4.2200000000000001E-2</v>
      </c>
      <c r="D1260" s="109">
        <v>4.4900000000000002E-2</v>
      </c>
      <c r="E1260" s="109">
        <v>5.0599999999999999E-2</v>
      </c>
      <c r="F1260" s="109">
        <v>4.5900000000000003E-2</v>
      </c>
      <c r="G1260" s="208">
        <v>0</v>
      </c>
      <c r="H1260" s="109"/>
      <c r="I1260" s="109">
        <v>4.2300000000000004E-2</v>
      </c>
      <c r="J1260" s="109"/>
      <c r="K1260" s="109">
        <v>4.5600000000000002E-2</v>
      </c>
      <c r="L1260" s="109">
        <v>5.2300000000000006E-2</v>
      </c>
      <c r="M1260" s="109"/>
      <c r="N1260" s="109"/>
      <c r="O1260" s="210">
        <f t="shared" si="38"/>
        <v>40756</v>
      </c>
      <c r="Q1260" s="206">
        <f t="shared" si="39"/>
        <v>6.9999999999999923E-4</v>
      </c>
    </row>
    <row r="1261" spans="1:17">
      <c r="A1261" s="106">
        <v>40778</v>
      </c>
      <c r="B1261" t="s">
        <v>153</v>
      </c>
      <c r="C1261" s="109">
        <v>4.3299999999999998E-2</v>
      </c>
      <c r="D1261" s="109">
        <v>4.5699999999999998E-2</v>
      </c>
      <c r="E1261" s="109">
        <v>5.1700000000000003E-2</v>
      </c>
      <c r="F1261" s="109">
        <v>4.6899999999999997E-2</v>
      </c>
      <c r="G1261" s="208">
        <v>0</v>
      </c>
      <c r="H1261" s="109"/>
      <c r="I1261" s="109">
        <v>4.3299999999999998E-2</v>
      </c>
      <c r="J1261" s="109"/>
      <c r="K1261" s="109">
        <v>4.6600000000000003E-2</v>
      </c>
      <c r="L1261" s="109">
        <v>5.3399999999999996E-2</v>
      </c>
      <c r="M1261" s="109"/>
      <c r="N1261" s="109"/>
      <c r="O1261" s="210">
        <f t="shared" si="38"/>
        <v>40756</v>
      </c>
      <c r="Q1261" s="206">
        <f t="shared" si="39"/>
        <v>9.0000000000000496E-4</v>
      </c>
    </row>
    <row r="1262" spans="1:17">
      <c r="A1262" s="106">
        <v>40779</v>
      </c>
      <c r="B1262" t="s">
        <v>153</v>
      </c>
      <c r="C1262" s="109">
        <v>4.4699999999999997E-2</v>
      </c>
      <c r="D1262" s="109">
        <v>4.7399999999999998E-2</v>
      </c>
      <c r="E1262" s="109">
        <v>5.3199999999999997E-2</v>
      </c>
      <c r="F1262" s="109">
        <v>4.8399999999999999E-2</v>
      </c>
      <c r="G1262" s="208">
        <v>0</v>
      </c>
      <c r="H1262" s="109"/>
      <c r="I1262" s="109">
        <v>4.4699999999999997E-2</v>
      </c>
      <c r="J1262" s="109"/>
      <c r="K1262" s="109">
        <v>4.82E-2</v>
      </c>
      <c r="L1262" s="109">
        <v>5.5E-2</v>
      </c>
      <c r="M1262" s="109"/>
      <c r="N1262" s="109"/>
      <c r="O1262" s="210">
        <f t="shared" si="38"/>
        <v>40756</v>
      </c>
      <c r="Q1262" s="206">
        <f t="shared" si="39"/>
        <v>8.000000000000021E-4</v>
      </c>
    </row>
    <row r="1263" spans="1:17">
      <c r="A1263" s="106">
        <v>40780</v>
      </c>
      <c r="B1263" t="s">
        <v>153</v>
      </c>
      <c r="C1263" s="109">
        <v>4.48E-2</v>
      </c>
      <c r="D1263" s="109">
        <v>4.7399999999999998E-2</v>
      </c>
      <c r="E1263" s="109">
        <v>5.3100000000000001E-2</v>
      </c>
      <c r="F1263" s="109">
        <v>4.8399999999999999E-2</v>
      </c>
      <c r="G1263" s="208">
        <v>0</v>
      </c>
      <c r="H1263" s="109"/>
      <c r="I1263" s="109">
        <v>4.4500000000000005E-2</v>
      </c>
      <c r="J1263" s="109"/>
      <c r="K1263" s="109">
        <v>4.8100000000000004E-2</v>
      </c>
      <c r="L1263" s="109">
        <v>5.4800000000000001E-2</v>
      </c>
      <c r="M1263" s="109"/>
      <c r="N1263" s="109"/>
      <c r="O1263" s="210">
        <f t="shared" si="38"/>
        <v>40756</v>
      </c>
      <c r="Q1263" s="206">
        <f t="shared" si="39"/>
        <v>7.0000000000000617E-4</v>
      </c>
    </row>
    <row r="1264" spans="1:17">
      <c r="A1264" s="106">
        <v>40781</v>
      </c>
      <c r="B1264" t="s">
        <v>153</v>
      </c>
      <c r="C1264" s="109">
        <v>4.4200000000000003E-2</v>
      </c>
      <c r="D1264" s="109">
        <v>4.6699999999999998E-2</v>
      </c>
      <c r="E1264" s="109">
        <v>5.2600000000000001E-2</v>
      </c>
      <c r="F1264" s="109">
        <v>4.7800000000000002E-2</v>
      </c>
      <c r="G1264" s="208">
        <v>0</v>
      </c>
      <c r="H1264" s="109"/>
      <c r="I1264" s="109">
        <v>4.3899999999999995E-2</v>
      </c>
      <c r="J1264" s="109"/>
      <c r="K1264" s="109">
        <v>4.7500000000000001E-2</v>
      </c>
      <c r="L1264" s="109">
        <v>5.4400000000000004E-2</v>
      </c>
      <c r="M1264" s="109"/>
      <c r="N1264" s="109"/>
      <c r="O1264" s="210">
        <f t="shared" si="38"/>
        <v>40756</v>
      </c>
      <c r="Q1264" s="206">
        <f t="shared" si="39"/>
        <v>8.000000000000021E-4</v>
      </c>
    </row>
    <row r="1265" spans="1:17">
      <c r="A1265" s="106">
        <v>40784</v>
      </c>
      <c r="B1265" t="s">
        <v>153</v>
      </c>
      <c r="C1265" s="109">
        <v>4.5100000000000001E-2</v>
      </c>
      <c r="D1265" s="109">
        <v>4.7600000000000003E-2</v>
      </c>
      <c r="E1265" s="109">
        <v>5.3499999999999999E-2</v>
      </c>
      <c r="F1265" s="109">
        <v>4.87E-2</v>
      </c>
      <c r="G1265" s="208">
        <v>0</v>
      </c>
      <c r="H1265" s="109"/>
      <c r="I1265" s="109">
        <v>4.4800000000000006E-2</v>
      </c>
      <c r="J1265" s="109"/>
      <c r="K1265" s="109">
        <v>4.8300000000000003E-2</v>
      </c>
      <c r="L1265" s="109">
        <v>5.5300000000000002E-2</v>
      </c>
      <c r="M1265" s="109"/>
      <c r="N1265" s="109"/>
      <c r="O1265" s="210">
        <f t="shared" si="38"/>
        <v>40756</v>
      </c>
      <c r="Q1265" s="206">
        <f t="shared" si="39"/>
        <v>6.9999999999999923E-4</v>
      </c>
    </row>
    <row r="1266" spans="1:17">
      <c r="A1266" s="106">
        <v>40785</v>
      </c>
      <c r="B1266" t="s">
        <v>153</v>
      </c>
      <c r="C1266" s="109">
        <v>4.3999999999999997E-2</v>
      </c>
      <c r="D1266" s="109">
        <v>4.6600000000000003E-2</v>
      </c>
      <c r="E1266" s="109">
        <v>5.2600000000000001E-2</v>
      </c>
      <c r="F1266" s="109">
        <v>4.7699999999999999E-2</v>
      </c>
      <c r="G1266" s="208">
        <v>0</v>
      </c>
      <c r="H1266" s="109"/>
      <c r="I1266" s="109">
        <v>4.3299999999999998E-2</v>
      </c>
      <c r="J1266" s="109"/>
      <c r="K1266" s="109">
        <v>4.7300000000000002E-2</v>
      </c>
      <c r="L1266" s="109">
        <v>5.4100000000000002E-2</v>
      </c>
      <c r="M1266" s="109"/>
      <c r="N1266" s="109"/>
      <c r="O1266" s="210">
        <f t="shared" si="38"/>
        <v>40756</v>
      </c>
      <c r="Q1266" s="206">
        <f t="shared" si="39"/>
        <v>6.9999999999999923E-4</v>
      </c>
    </row>
    <row r="1267" spans="1:17">
      <c r="A1267" s="106">
        <v>40786</v>
      </c>
      <c r="B1267" t="s">
        <v>153</v>
      </c>
      <c r="C1267" s="109">
        <v>4.48E-2</v>
      </c>
      <c r="D1267" s="109">
        <v>4.7399999999999998E-2</v>
      </c>
      <c r="E1267" s="109">
        <v>5.33E-2</v>
      </c>
      <c r="F1267" s="109">
        <v>4.8500000000000001E-2</v>
      </c>
      <c r="G1267" s="208">
        <v>0</v>
      </c>
      <c r="H1267" s="109"/>
      <c r="I1267" s="109">
        <v>4.41E-2</v>
      </c>
      <c r="J1267" s="109"/>
      <c r="K1267" s="109">
        <v>4.8000000000000001E-2</v>
      </c>
      <c r="L1267" s="109">
        <v>5.4800000000000001E-2</v>
      </c>
      <c r="M1267" s="109"/>
      <c r="N1267" s="109"/>
      <c r="O1267" s="210">
        <f t="shared" si="38"/>
        <v>40756</v>
      </c>
      <c r="Q1267" s="206">
        <f t="shared" si="39"/>
        <v>6.0000000000000331E-4</v>
      </c>
    </row>
    <row r="1268" spans="1:17">
      <c r="A1268" s="106">
        <v>40787</v>
      </c>
      <c r="B1268" t="s">
        <v>153</v>
      </c>
      <c r="C1268" s="109">
        <v>4.4200000000000003E-2</v>
      </c>
      <c r="D1268" s="109">
        <v>4.6699999999999998E-2</v>
      </c>
      <c r="E1268" s="109">
        <v>5.2299999999999999E-2</v>
      </c>
      <c r="F1268" s="109">
        <v>4.7699999999999999E-2</v>
      </c>
      <c r="G1268" s="208">
        <v>0</v>
      </c>
      <c r="H1268" s="109"/>
      <c r="I1268" s="109">
        <v>4.3299999999999998E-2</v>
      </c>
      <c r="J1268" s="109"/>
      <c r="K1268" s="109">
        <v>4.7300000000000002E-2</v>
      </c>
      <c r="L1268" s="109">
        <v>5.3800000000000001E-2</v>
      </c>
      <c r="M1268" s="109"/>
      <c r="N1268" s="109"/>
      <c r="O1268" s="210">
        <f t="shared" si="38"/>
        <v>40787</v>
      </c>
      <c r="Q1268" s="206">
        <f t="shared" si="39"/>
        <v>6.0000000000000331E-4</v>
      </c>
    </row>
    <row r="1269" spans="1:17">
      <c r="A1269" s="106">
        <v>40788</v>
      </c>
      <c r="B1269" t="s">
        <v>153</v>
      </c>
      <c r="C1269" s="109">
        <v>4.2200000000000001E-2</v>
      </c>
      <c r="D1269" s="109">
        <v>4.4699999999999997E-2</v>
      </c>
      <c r="E1269" s="109">
        <v>5.04E-2</v>
      </c>
      <c r="F1269" s="109">
        <v>4.58E-2</v>
      </c>
      <c r="G1269" s="208">
        <v>0</v>
      </c>
      <c r="H1269" s="109"/>
      <c r="I1269" s="109">
        <v>4.1299999999999996E-2</v>
      </c>
      <c r="J1269" s="109"/>
      <c r="K1269" s="109">
        <v>4.5400000000000003E-2</v>
      </c>
      <c r="L1269" s="109">
        <v>5.2000000000000005E-2</v>
      </c>
      <c r="M1269" s="109"/>
      <c r="N1269" s="109"/>
      <c r="O1269" s="210">
        <f t="shared" si="38"/>
        <v>40787</v>
      </c>
      <c r="Q1269" s="206">
        <f t="shared" si="39"/>
        <v>7.0000000000000617E-4</v>
      </c>
    </row>
    <row r="1270" spans="1:17">
      <c r="A1270" s="106">
        <v>40792</v>
      </c>
      <c r="B1270" t="s">
        <v>153</v>
      </c>
      <c r="C1270" s="109">
        <v>4.2200000000000001E-2</v>
      </c>
      <c r="D1270" s="109">
        <v>4.4400000000000002E-2</v>
      </c>
      <c r="E1270" s="109">
        <v>5.0099999999999999E-2</v>
      </c>
      <c r="F1270" s="109">
        <v>4.5600000000000002E-2</v>
      </c>
      <c r="G1270" s="208">
        <v>0</v>
      </c>
      <c r="H1270" s="109"/>
      <c r="I1270" s="109">
        <v>4.0800000000000003E-2</v>
      </c>
      <c r="J1270" s="109"/>
      <c r="K1270" s="109">
        <v>4.5100000000000001E-2</v>
      </c>
      <c r="L1270" s="109">
        <v>5.1900000000000002E-2</v>
      </c>
      <c r="M1270" s="109"/>
      <c r="N1270" s="109"/>
      <c r="O1270" s="210">
        <f t="shared" si="38"/>
        <v>40787</v>
      </c>
      <c r="Q1270" s="206">
        <f t="shared" si="39"/>
        <v>6.9999999999999923E-4</v>
      </c>
    </row>
    <row r="1271" spans="1:17">
      <c r="A1271" s="106">
        <v>40793</v>
      </c>
      <c r="B1271" t="s">
        <v>153</v>
      </c>
      <c r="C1271" s="109">
        <v>4.3099999999999999E-2</v>
      </c>
      <c r="D1271" s="109">
        <v>4.5499999999999999E-2</v>
      </c>
      <c r="E1271" s="109">
        <v>5.11E-2</v>
      </c>
      <c r="F1271" s="109">
        <v>4.6600000000000003E-2</v>
      </c>
      <c r="G1271" s="208">
        <v>0</v>
      </c>
      <c r="H1271" s="109"/>
      <c r="I1271" s="109">
        <v>4.1700000000000001E-2</v>
      </c>
      <c r="J1271" s="109"/>
      <c r="K1271" s="109">
        <v>4.6100000000000002E-2</v>
      </c>
      <c r="L1271" s="109">
        <v>5.2999999999999999E-2</v>
      </c>
      <c r="M1271" s="109"/>
      <c r="N1271" s="109"/>
      <c r="O1271" s="210">
        <f t="shared" si="38"/>
        <v>40787</v>
      </c>
      <c r="Q1271" s="206">
        <f t="shared" si="39"/>
        <v>6.0000000000000331E-4</v>
      </c>
    </row>
    <row r="1272" spans="1:17">
      <c r="A1272" s="106">
        <v>40795</v>
      </c>
      <c r="B1272" t="s">
        <v>153</v>
      </c>
      <c r="C1272" s="109">
        <v>4.2299999999999997E-2</v>
      </c>
      <c r="D1272" s="109">
        <v>4.4600000000000001E-2</v>
      </c>
      <c r="E1272" s="109">
        <v>5.04E-2</v>
      </c>
      <c r="F1272" s="109">
        <v>4.58E-2</v>
      </c>
      <c r="G1272" s="208">
        <v>0</v>
      </c>
      <c r="H1272" s="109"/>
      <c r="I1272" s="109">
        <v>4.07E-2</v>
      </c>
      <c r="J1272" s="109"/>
      <c r="K1272" s="109">
        <v>4.5199999999999997E-2</v>
      </c>
      <c r="L1272" s="109">
        <v>5.21E-2</v>
      </c>
      <c r="M1272" s="109"/>
      <c r="N1272" s="109"/>
      <c r="O1272" s="210">
        <f t="shared" si="38"/>
        <v>40787</v>
      </c>
      <c r="Q1272" s="206">
        <f t="shared" si="39"/>
        <v>5.9999999999999637E-4</v>
      </c>
    </row>
    <row r="1273" spans="1:17">
      <c r="A1273" s="106">
        <v>40798</v>
      </c>
      <c r="B1273" t="s">
        <v>153</v>
      </c>
      <c r="C1273" s="109">
        <v>4.2299999999999997E-2</v>
      </c>
      <c r="D1273" s="109">
        <v>4.4499999999999998E-2</v>
      </c>
      <c r="E1273" s="109">
        <v>5.04E-2</v>
      </c>
      <c r="F1273" s="109">
        <v>4.5699999999999998E-2</v>
      </c>
      <c r="G1273" s="208">
        <v>0</v>
      </c>
      <c r="H1273" s="109"/>
      <c r="I1273" s="109">
        <v>4.0599999999999997E-2</v>
      </c>
      <c r="J1273" s="109"/>
      <c r="K1273" s="109">
        <v>4.5199999999999997E-2</v>
      </c>
      <c r="L1273" s="109">
        <v>5.2300000000000006E-2</v>
      </c>
      <c r="M1273" s="109"/>
      <c r="N1273" s="109"/>
      <c r="O1273" s="210">
        <f t="shared" si="38"/>
        <v>40787</v>
      </c>
      <c r="Q1273" s="206">
        <f t="shared" si="39"/>
        <v>6.9999999999999923E-4</v>
      </c>
    </row>
    <row r="1274" spans="1:17">
      <c r="A1274" s="106">
        <v>40799</v>
      </c>
      <c r="B1274" t="s">
        <v>153</v>
      </c>
      <c r="C1274" s="109">
        <v>4.3099999999999999E-2</v>
      </c>
      <c r="D1274" s="109">
        <v>4.5499999999999999E-2</v>
      </c>
      <c r="E1274" s="109">
        <v>5.1400000000000001E-2</v>
      </c>
      <c r="F1274" s="109">
        <v>4.6699999999999998E-2</v>
      </c>
      <c r="G1274" s="208">
        <v>0</v>
      </c>
      <c r="H1274" s="109"/>
      <c r="I1274" s="109">
        <v>4.1500000000000002E-2</v>
      </c>
      <c r="J1274" s="109"/>
      <c r="K1274" s="109">
        <v>4.6100000000000002E-2</v>
      </c>
      <c r="L1274" s="109">
        <v>5.3200000000000004E-2</v>
      </c>
      <c r="M1274" s="109"/>
      <c r="N1274" s="109"/>
      <c r="O1274" s="210">
        <f t="shared" si="38"/>
        <v>40787</v>
      </c>
      <c r="Q1274" s="206">
        <f t="shared" si="39"/>
        <v>6.0000000000000331E-4</v>
      </c>
    </row>
    <row r="1275" spans="1:17">
      <c r="A1275" s="106">
        <v>40800</v>
      </c>
      <c r="B1275" t="s">
        <v>153</v>
      </c>
      <c r="C1275" s="109">
        <v>4.3400000000000001E-2</v>
      </c>
      <c r="D1275" s="109">
        <v>4.5600000000000002E-2</v>
      </c>
      <c r="E1275" s="109">
        <v>5.16E-2</v>
      </c>
      <c r="F1275" s="109">
        <v>4.6899999999999997E-2</v>
      </c>
      <c r="G1275" s="208">
        <v>0</v>
      </c>
      <c r="H1275" s="109"/>
      <c r="I1275" s="109">
        <v>4.1399999999999999E-2</v>
      </c>
      <c r="J1275" s="109"/>
      <c r="K1275" s="109">
        <v>4.6199999999999998E-2</v>
      </c>
      <c r="L1275" s="109">
        <v>5.33E-2</v>
      </c>
      <c r="M1275" s="109"/>
      <c r="N1275" s="109"/>
      <c r="O1275" s="210">
        <f t="shared" si="38"/>
        <v>40787</v>
      </c>
      <c r="Q1275" s="206">
        <f t="shared" si="39"/>
        <v>5.9999999999999637E-4</v>
      </c>
    </row>
    <row r="1276" spans="1:17">
      <c r="A1276" s="106">
        <v>40801</v>
      </c>
      <c r="B1276" t="s">
        <v>153</v>
      </c>
      <c r="C1276" s="109">
        <v>4.3799999999999999E-2</v>
      </c>
      <c r="D1276" s="109">
        <v>4.6100000000000002E-2</v>
      </c>
      <c r="E1276" s="109">
        <v>5.2400000000000002E-2</v>
      </c>
      <c r="F1276" s="109">
        <v>4.7399999999999998E-2</v>
      </c>
      <c r="G1276" s="208">
        <v>0</v>
      </c>
      <c r="H1276" s="109"/>
      <c r="I1276" s="109">
        <v>4.1900000000000007E-2</v>
      </c>
      <c r="J1276" s="109"/>
      <c r="K1276" s="109">
        <v>4.6699999999999998E-2</v>
      </c>
      <c r="L1276" s="109">
        <v>5.4000000000000006E-2</v>
      </c>
      <c r="M1276" s="109"/>
      <c r="N1276" s="109"/>
      <c r="O1276" s="210">
        <f t="shared" si="38"/>
        <v>40787</v>
      </c>
      <c r="Q1276" s="206">
        <f t="shared" si="39"/>
        <v>5.9999999999999637E-4</v>
      </c>
    </row>
    <row r="1277" spans="1:17">
      <c r="A1277" s="106">
        <v>40802</v>
      </c>
      <c r="B1277" t="s">
        <v>153</v>
      </c>
      <c r="C1277" s="109">
        <v>4.3700000000000003E-2</v>
      </c>
      <c r="D1277" s="109">
        <v>4.5900000000000003E-2</v>
      </c>
      <c r="E1277" s="109">
        <v>5.2299999999999999E-2</v>
      </c>
      <c r="F1277" s="109">
        <v>4.7300000000000002E-2</v>
      </c>
      <c r="G1277" s="208">
        <v>0</v>
      </c>
      <c r="H1277" s="109"/>
      <c r="I1277" s="109">
        <v>4.1799999999999997E-2</v>
      </c>
      <c r="J1277" s="109"/>
      <c r="K1277" s="109">
        <v>4.6500000000000007E-2</v>
      </c>
      <c r="L1277" s="109">
        <v>5.3899999999999997E-2</v>
      </c>
      <c r="M1277" s="109"/>
      <c r="N1277" s="109"/>
      <c r="O1277" s="210">
        <f t="shared" si="38"/>
        <v>40787</v>
      </c>
      <c r="Q1277" s="206">
        <f t="shared" si="39"/>
        <v>6.0000000000000331E-4</v>
      </c>
    </row>
    <row r="1278" spans="1:17">
      <c r="A1278" s="106">
        <v>40805</v>
      </c>
      <c r="B1278" t="s">
        <v>153</v>
      </c>
      <c r="C1278" s="109">
        <v>4.2200000000000001E-2</v>
      </c>
      <c r="D1278" s="109">
        <v>4.48E-2</v>
      </c>
      <c r="E1278" s="109">
        <v>5.1299999999999998E-2</v>
      </c>
      <c r="F1278" s="109">
        <v>4.6100000000000002E-2</v>
      </c>
      <c r="G1278" s="208">
        <v>0</v>
      </c>
      <c r="H1278" s="109"/>
      <c r="I1278" s="109">
        <v>4.0399999999999998E-2</v>
      </c>
      <c r="J1278" s="109"/>
      <c r="K1278" s="109">
        <v>4.5400000000000003E-2</v>
      </c>
      <c r="L1278" s="109">
        <v>5.28E-2</v>
      </c>
      <c r="M1278" s="109"/>
      <c r="N1278" s="109"/>
      <c r="O1278" s="210">
        <f t="shared" si="38"/>
        <v>40787</v>
      </c>
      <c r="Q1278" s="206">
        <f t="shared" si="39"/>
        <v>6.0000000000000331E-4</v>
      </c>
    </row>
    <row r="1279" spans="1:17">
      <c r="A1279" s="106">
        <v>40807</v>
      </c>
      <c r="B1279" t="s">
        <v>153</v>
      </c>
      <c r="C1279" s="109">
        <v>4.0599999999999997E-2</v>
      </c>
      <c r="D1279" s="109">
        <v>4.3299999999999998E-2</v>
      </c>
      <c r="E1279" s="109">
        <v>0.05</v>
      </c>
      <c r="F1279" s="109">
        <v>4.4600000000000001E-2</v>
      </c>
      <c r="G1279" s="208">
        <v>0</v>
      </c>
      <c r="H1279" s="109"/>
      <c r="I1279" s="109">
        <v>4.0399999999999998E-2</v>
      </c>
      <c r="J1279" s="109"/>
      <c r="K1279" s="109">
        <v>4.3899999999999995E-2</v>
      </c>
      <c r="L1279" s="109">
        <v>5.1399999999999994E-2</v>
      </c>
      <c r="M1279" s="109"/>
      <c r="N1279" s="109"/>
      <c r="O1279" s="210">
        <f t="shared" si="38"/>
        <v>40787</v>
      </c>
      <c r="Q1279" s="206">
        <f t="shared" si="39"/>
        <v>5.9999999999999637E-4</v>
      </c>
    </row>
    <row r="1280" spans="1:17">
      <c r="A1280" s="106">
        <v>40808</v>
      </c>
      <c r="B1280" t="s">
        <v>153</v>
      </c>
      <c r="C1280" s="109">
        <v>3.9600000000000003E-2</v>
      </c>
      <c r="D1280" s="109">
        <v>4.2299999999999997E-2</v>
      </c>
      <c r="E1280" s="109">
        <v>4.9000000000000002E-2</v>
      </c>
      <c r="F1280" s="109">
        <v>4.36E-2</v>
      </c>
      <c r="G1280" s="208">
        <v>0</v>
      </c>
      <c r="H1280" s="109"/>
      <c r="I1280" s="109">
        <v>3.8399999999999997E-2</v>
      </c>
      <c r="J1280" s="109"/>
      <c r="K1280" s="109">
        <v>4.2900000000000001E-2</v>
      </c>
      <c r="L1280" s="109">
        <v>5.04E-2</v>
      </c>
      <c r="M1280" s="109"/>
      <c r="N1280" s="109"/>
      <c r="O1280" s="210">
        <f t="shared" si="38"/>
        <v>40787</v>
      </c>
      <c r="Q1280" s="206">
        <f t="shared" si="39"/>
        <v>6.0000000000000331E-4</v>
      </c>
    </row>
    <row r="1281" spans="1:17">
      <c r="A1281" s="106">
        <v>40809</v>
      </c>
      <c r="B1281" t="s">
        <v>153</v>
      </c>
      <c r="C1281" s="109">
        <v>4.0500000000000001E-2</v>
      </c>
      <c r="D1281" s="109">
        <v>4.3200000000000002E-2</v>
      </c>
      <c r="E1281" s="109">
        <v>0.05</v>
      </c>
      <c r="F1281" s="109">
        <v>4.4600000000000001E-2</v>
      </c>
      <c r="G1281" s="208">
        <v>0</v>
      </c>
      <c r="H1281" s="109"/>
      <c r="I1281" s="109">
        <v>3.9300000000000002E-2</v>
      </c>
      <c r="J1281" s="109"/>
      <c r="K1281" s="109">
        <v>4.3799999999999999E-2</v>
      </c>
      <c r="L1281" s="109">
        <v>5.1500000000000004E-2</v>
      </c>
      <c r="M1281" s="109"/>
      <c r="N1281" s="109"/>
      <c r="O1281" s="210">
        <f t="shared" si="38"/>
        <v>40787</v>
      </c>
      <c r="Q1281" s="206">
        <f t="shared" si="39"/>
        <v>5.9999999999999637E-4</v>
      </c>
    </row>
    <row r="1282" spans="1:17">
      <c r="A1282" s="106">
        <v>40813</v>
      </c>
      <c r="B1282" t="s">
        <v>153</v>
      </c>
      <c r="C1282" s="109">
        <v>4.3499999999999997E-2</v>
      </c>
      <c r="D1282" s="109">
        <v>4.58E-2</v>
      </c>
      <c r="E1282" s="109">
        <v>5.2499999999999998E-2</v>
      </c>
      <c r="F1282" s="109">
        <v>4.7300000000000002E-2</v>
      </c>
      <c r="G1282" s="208">
        <v>0</v>
      </c>
      <c r="H1282" s="109"/>
      <c r="I1282" s="109">
        <v>4.1500000000000002E-2</v>
      </c>
      <c r="J1282" s="109"/>
      <c r="K1282" s="109">
        <v>4.6199999999999998E-2</v>
      </c>
      <c r="L1282" s="109">
        <v>5.3899999999999997E-2</v>
      </c>
      <c r="M1282" s="109"/>
      <c r="N1282" s="109"/>
      <c r="O1282" s="210">
        <f t="shared" si="38"/>
        <v>40787</v>
      </c>
      <c r="Q1282" s="206">
        <f t="shared" si="39"/>
        <v>3.9999999999999758E-4</v>
      </c>
    </row>
    <row r="1283" spans="1:17">
      <c r="A1283" s="106">
        <v>40814</v>
      </c>
      <c r="B1283" t="s">
        <v>153</v>
      </c>
      <c r="C1283" s="109">
        <v>4.2999999999999997E-2</v>
      </c>
      <c r="D1283" s="109">
        <v>4.5499999999999999E-2</v>
      </c>
      <c r="E1283" s="109">
        <v>5.2400000000000002E-2</v>
      </c>
      <c r="F1283" s="109">
        <v>4.7E-2</v>
      </c>
      <c r="G1283" s="208">
        <v>0</v>
      </c>
      <c r="H1283" s="109"/>
      <c r="I1283" s="109">
        <v>4.0999999999999995E-2</v>
      </c>
      <c r="J1283" s="109"/>
      <c r="K1283" s="109">
        <v>4.5999999999999999E-2</v>
      </c>
      <c r="L1283" s="109">
        <v>5.3800000000000001E-2</v>
      </c>
      <c r="M1283" s="109"/>
      <c r="N1283" s="109"/>
      <c r="O1283" s="210">
        <f t="shared" si="38"/>
        <v>40787</v>
      </c>
      <c r="Q1283" s="206">
        <f t="shared" si="39"/>
        <v>5.0000000000000044E-4</v>
      </c>
    </row>
    <row r="1284" spans="1:17">
      <c r="A1284" s="106">
        <v>40816</v>
      </c>
      <c r="B1284" t="s">
        <v>153</v>
      </c>
      <c r="C1284" s="109">
        <v>4.1300000000000003E-2</v>
      </c>
      <c r="D1284" s="109">
        <v>4.3799999999999999E-2</v>
      </c>
      <c r="E1284" s="109">
        <v>5.0700000000000002E-2</v>
      </c>
      <c r="F1284" s="109">
        <v>4.53E-2</v>
      </c>
      <c r="G1284" s="208">
        <v>0</v>
      </c>
      <c r="H1284" s="109"/>
      <c r="I1284" s="109">
        <v>3.9599999999999996E-2</v>
      </c>
      <c r="J1284" s="109"/>
      <c r="K1284" s="109">
        <v>4.4299999999999999E-2</v>
      </c>
      <c r="L1284" s="109">
        <v>5.2199999999999996E-2</v>
      </c>
      <c r="M1284" s="109"/>
      <c r="N1284" s="109"/>
      <c r="O1284" s="210">
        <f t="shared" si="38"/>
        <v>40787</v>
      </c>
      <c r="Q1284" s="206">
        <f t="shared" si="39"/>
        <v>5.0000000000000044E-4</v>
      </c>
    </row>
    <row r="1285" spans="1:17">
      <c r="A1285" s="106">
        <v>40819</v>
      </c>
      <c r="B1285" t="s">
        <v>153</v>
      </c>
      <c r="C1285" s="109">
        <v>3.9699999999999999E-2</v>
      </c>
      <c r="D1285" s="109">
        <v>4.2200000000000001E-2</v>
      </c>
      <c r="E1285" s="109">
        <v>4.9200000000000001E-2</v>
      </c>
      <c r="F1285" s="109">
        <v>4.3700000000000003E-2</v>
      </c>
      <c r="G1285" s="208">
        <v>0</v>
      </c>
      <c r="H1285" s="109"/>
      <c r="I1285" s="109">
        <v>3.7999999999999999E-2</v>
      </c>
      <c r="J1285" s="109"/>
      <c r="K1285" s="109">
        <v>4.2800000000000005E-2</v>
      </c>
      <c r="L1285" s="109">
        <v>5.1100000000000007E-2</v>
      </c>
      <c r="M1285" s="109"/>
      <c r="N1285" s="109"/>
      <c r="O1285" s="210">
        <f t="shared" ref="O1285:O1348" si="40">DATE(YEAR(A1285),MONTH(A1285),1)</f>
        <v>40817</v>
      </c>
      <c r="Q1285" s="206">
        <f t="shared" ref="Q1285:Q1348" si="41">K1285-D1285</f>
        <v>6.0000000000000331E-4</v>
      </c>
    </row>
    <row r="1286" spans="1:17">
      <c r="A1286" s="106">
        <v>40820</v>
      </c>
      <c r="B1286" t="s">
        <v>153</v>
      </c>
      <c r="C1286" s="109">
        <v>3.9600000000000003E-2</v>
      </c>
      <c r="D1286" s="109">
        <v>4.2299999999999997E-2</v>
      </c>
      <c r="E1286" s="109">
        <v>4.9299999999999997E-2</v>
      </c>
      <c r="F1286" s="109">
        <v>4.3700000000000003E-2</v>
      </c>
      <c r="G1286" s="208">
        <v>0</v>
      </c>
      <c r="H1286" s="109"/>
      <c r="I1286" s="109">
        <v>3.7900000000000003E-2</v>
      </c>
      <c r="J1286" s="109"/>
      <c r="K1286" s="109">
        <v>4.2900000000000001E-2</v>
      </c>
      <c r="L1286" s="109">
        <v>5.1399999999999994E-2</v>
      </c>
      <c r="M1286" s="109"/>
      <c r="N1286" s="109"/>
      <c r="O1286" s="210">
        <f t="shared" si="40"/>
        <v>40817</v>
      </c>
      <c r="Q1286" s="206">
        <f t="shared" si="41"/>
        <v>6.0000000000000331E-4</v>
      </c>
    </row>
    <row r="1287" spans="1:17">
      <c r="A1287" s="106">
        <v>40821</v>
      </c>
      <c r="B1287" t="s">
        <v>153</v>
      </c>
      <c r="C1287" s="109">
        <v>4.0899999999999999E-2</v>
      </c>
      <c r="D1287" s="109">
        <v>4.3499999999999997E-2</v>
      </c>
      <c r="E1287" s="109">
        <v>5.0799999999999998E-2</v>
      </c>
      <c r="F1287" s="109">
        <v>4.5100000000000001E-2</v>
      </c>
      <c r="G1287" s="208">
        <v>0</v>
      </c>
      <c r="H1287" s="109"/>
      <c r="I1287" s="109">
        <v>3.9199999999999999E-2</v>
      </c>
      <c r="J1287" s="109"/>
      <c r="K1287" s="109">
        <v>4.41E-2</v>
      </c>
      <c r="L1287" s="109">
        <v>5.28E-2</v>
      </c>
      <c r="M1287" s="109"/>
      <c r="N1287" s="109"/>
      <c r="O1287" s="210">
        <f t="shared" si="40"/>
        <v>40817</v>
      </c>
      <c r="Q1287" s="206">
        <f t="shared" si="41"/>
        <v>6.0000000000000331E-4</v>
      </c>
    </row>
    <row r="1288" spans="1:17">
      <c r="A1288" s="106">
        <v>40822</v>
      </c>
      <c r="B1288" t="s">
        <v>153</v>
      </c>
      <c r="C1288" s="109">
        <v>4.1599999999999998E-2</v>
      </c>
      <c r="D1288" s="109">
        <v>4.4200000000000003E-2</v>
      </c>
      <c r="E1288" s="109">
        <v>5.16E-2</v>
      </c>
      <c r="F1288" s="109">
        <v>4.58E-2</v>
      </c>
      <c r="G1288" s="208">
        <v>0</v>
      </c>
      <c r="H1288" s="109"/>
      <c r="I1288" s="109">
        <v>3.9900000000000005E-2</v>
      </c>
      <c r="J1288" s="109"/>
      <c r="K1288" s="109">
        <v>4.4699999999999997E-2</v>
      </c>
      <c r="L1288" s="109">
        <v>5.3499999999999999E-2</v>
      </c>
      <c r="M1288" s="109"/>
      <c r="N1288" s="109"/>
      <c r="O1288" s="210">
        <f t="shared" si="40"/>
        <v>40817</v>
      </c>
      <c r="Q1288" s="206">
        <f t="shared" si="41"/>
        <v>4.9999999999999351E-4</v>
      </c>
    </row>
    <row r="1289" spans="1:17">
      <c r="A1289" s="106">
        <v>40823</v>
      </c>
      <c r="B1289" t="s">
        <v>153</v>
      </c>
      <c r="C1289" s="109">
        <v>4.2200000000000001E-2</v>
      </c>
      <c r="D1289" s="109">
        <v>4.48E-2</v>
      </c>
      <c r="E1289" s="109">
        <v>5.2299999999999999E-2</v>
      </c>
      <c r="F1289" s="109">
        <v>4.6399999999999997E-2</v>
      </c>
      <c r="G1289" s="208">
        <v>0</v>
      </c>
      <c r="H1289" s="109"/>
      <c r="I1289" s="109">
        <v>4.0500000000000001E-2</v>
      </c>
      <c r="J1289" s="109"/>
      <c r="K1289" s="109">
        <v>4.53E-2</v>
      </c>
      <c r="L1289" s="109">
        <v>5.4199999999999998E-2</v>
      </c>
      <c r="M1289" s="109"/>
      <c r="N1289" s="109"/>
      <c r="O1289" s="210">
        <f t="shared" si="40"/>
        <v>40817</v>
      </c>
      <c r="Q1289" s="206">
        <f t="shared" si="41"/>
        <v>5.0000000000000044E-4</v>
      </c>
    </row>
    <row r="1290" spans="1:17">
      <c r="A1290" s="106">
        <v>40827</v>
      </c>
      <c r="B1290" t="s">
        <v>153</v>
      </c>
      <c r="C1290" s="109">
        <v>4.3200000000000002E-2</v>
      </c>
      <c r="D1290" s="109">
        <v>4.5699999999999998E-2</v>
      </c>
      <c r="E1290" s="109">
        <v>5.33E-2</v>
      </c>
      <c r="F1290" s="109">
        <v>4.7399999999999998E-2</v>
      </c>
      <c r="G1290" s="208">
        <v>0</v>
      </c>
      <c r="H1290" s="109"/>
      <c r="I1290" s="109">
        <v>4.0599999999999997E-2</v>
      </c>
      <c r="J1290" s="109"/>
      <c r="K1290" s="109">
        <v>4.6199999999999998E-2</v>
      </c>
      <c r="L1290" s="109">
        <v>5.5E-2</v>
      </c>
      <c r="M1290" s="109"/>
      <c r="N1290" s="109"/>
      <c r="O1290" s="210">
        <f t="shared" si="40"/>
        <v>40817</v>
      </c>
      <c r="Q1290" s="206">
        <f t="shared" si="41"/>
        <v>5.0000000000000044E-4</v>
      </c>
    </row>
    <row r="1291" spans="1:17">
      <c r="A1291" s="106">
        <v>40828</v>
      </c>
      <c r="B1291" t="s">
        <v>153</v>
      </c>
      <c r="C1291" s="109">
        <v>4.3900000000000002E-2</v>
      </c>
      <c r="D1291" s="109">
        <v>4.6600000000000003E-2</v>
      </c>
      <c r="E1291" s="109">
        <v>5.4300000000000001E-2</v>
      </c>
      <c r="F1291" s="109">
        <v>4.8300000000000003E-2</v>
      </c>
      <c r="G1291" s="208">
        <v>0</v>
      </c>
      <c r="H1291" s="109"/>
      <c r="I1291" s="109">
        <v>4.1299999999999996E-2</v>
      </c>
      <c r="J1291" s="109"/>
      <c r="K1291" s="109">
        <v>4.7E-2</v>
      </c>
      <c r="L1291" s="109">
        <v>5.57E-2</v>
      </c>
      <c r="M1291" s="109"/>
      <c r="N1291" s="109"/>
      <c r="O1291" s="210">
        <f t="shared" si="40"/>
        <v>40817</v>
      </c>
      <c r="Q1291" s="206">
        <f t="shared" si="41"/>
        <v>3.9999999999999758E-4</v>
      </c>
    </row>
    <row r="1292" spans="1:17">
      <c r="A1292" s="106">
        <v>40829</v>
      </c>
      <c r="B1292" t="s">
        <v>153</v>
      </c>
      <c r="C1292" s="109">
        <v>4.2999999999999997E-2</v>
      </c>
      <c r="D1292" s="109">
        <v>4.58E-2</v>
      </c>
      <c r="E1292" s="109">
        <v>5.3499999999999999E-2</v>
      </c>
      <c r="F1292" s="109">
        <v>4.7399999999999998E-2</v>
      </c>
      <c r="G1292" s="208">
        <v>0</v>
      </c>
      <c r="H1292" s="109"/>
      <c r="I1292" s="109">
        <v>4.0599999999999997E-2</v>
      </c>
      <c r="J1292" s="109"/>
      <c r="K1292" s="109">
        <v>4.6100000000000002E-2</v>
      </c>
      <c r="L1292" s="109">
        <v>5.4800000000000001E-2</v>
      </c>
      <c r="M1292" s="109"/>
      <c r="N1292" s="109"/>
      <c r="O1292" s="210">
        <f t="shared" si="40"/>
        <v>40817</v>
      </c>
      <c r="Q1292" s="206">
        <f t="shared" si="41"/>
        <v>3.0000000000000165E-4</v>
      </c>
    </row>
    <row r="1293" spans="1:17">
      <c r="A1293" s="106">
        <v>40830</v>
      </c>
      <c r="B1293" t="s">
        <v>153</v>
      </c>
      <c r="C1293" s="109">
        <v>4.3400000000000001E-2</v>
      </c>
      <c r="D1293" s="109">
        <v>4.6399999999999997E-2</v>
      </c>
      <c r="E1293" s="109">
        <v>5.3999999999999999E-2</v>
      </c>
      <c r="F1293" s="109">
        <v>4.7899999999999998E-2</v>
      </c>
      <c r="G1293" s="208">
        <v>0</v>
      </c>
      <c r="H1293" s="109"/>
      <c r="I1293" s="109">
        <v>4.1299999999999996E-2</v>
      </c>
      <c r="J1293" s="109"/>
      <c r="K1293" s="109">
        <v>4.6699999999999998E-2</v>
      </c>
      <c r="L1293" s="109">
        <v>5.5199999999999999E-2</v>
      </c>
      <c r="M1293" s="109"/>
      <c r="N1293" s="109"/>
      <c r="O1293" s="210">
        <f t="shared" si="40"/>
        <v>40817</v>
      </c>
      <c r="Q1293" s="206">
        <f t="shared" si="41"/>
        <v>3.0000000000000165E-4</v>
      </c>
    </row>
    <row r="1294" spans="1:17">
      <c r="A1294" s="106">
        <v>40833</v>
      </c>
      <c r="B1294" t="s">
        <v>153</v>
      </c>
      <c r="C1294" s="109">
        <v>4.2700000000000002E-2</v>
      </c>
      <c r="D1294" s="109">
        <v>4.5600000000000002E-2</v>
      </c>
      <c r="E1294" s="109">
        <v>5.3199999999999997E-2</v>
      </c>
      <c r="F1294" s="109">
        <v>4.7199999999999999E-2</v>
      </c>
      <c r="G1294" s="208">
        <v>0</v>
      </c>
      <c r="H1294" s="109"/>
      <c r="I1294" s="109">
        <v>0.04</v>
      </c>
      <c r="J1294" s="109"/>
      <c r="K1294" s="109">
        <v>4.58E-2</v>
      </c>
      <c r="L1294" s="109">
        <v>5.4400000000000004E-2</v>
      </c>
      <c r="M1294" s="109"/>
      <c r="N1294" s="109"/>
      <c r="O1294" s="210">
        <f t="shared" si="40"/>
        <v>40817</v>
      </c>
      <c r="Q1294" s="206">
        <f t="shared" si="41"/>
        <v>1.9999999999999879E-4</v>
      </c>
    </row>
    <row r="1295" spans="1:17">
      <c r="A1295" s="106">
        <v>40834</v>
      </c>
      <c r="B1295" t="s">
        <v>153</v>
      </c>
      <c r="C1295" s="109">
        <v>4.24E-2</v>
      </c>
      <c r="D1295" s="109">
        <v>4.5600000000000002E-2</v>
      </c>
      <c r="E1295" s="109">
        <v>5.2999999999999999E-2</v>
      </c>
      <c r="F1295" s="109">
        <v>4.7E-2</v>
      </c>
      <c r="G1295" s="208">
        <v>0</v>
      </c>
      <c r="H1295" s="109"/>
      <c r="I1295" s="109">
        <v>3.9599999999999996E-2</v>
      </c>
      <c r="J1295" s="109"/>
      <c r="K1295" s="109">
        <v>4.58E-2</v>
      </c>
      <c r="L1295" s="109">
        <v>5.4199999999999998E-2</v>
      </c>
      <c r="M1295" s="109"/>
      <c r="N1295" s="109"/>
      <c r="O1295" s="210">
        <f t="shared" si="40"/>
        <v>40817</v>
      </c>
      <c r="Q1295" s="206">
        <f t="shared" si="41"/>
        <v>1.9999999999999879E-4</v>
      </c>
    </row>
    <row r="1296" spans="1:17">
      <c r="A1296" s="106">
        <v>40835</v>
      </c>
      <c r="B1296" t="s">
        <v>153</v>
      </c>
      <c r="C1296" s="109">
        <v>4.1799999999999997E-2</v>
      </c>
      <c r="D1296" s="109">
        <v>4.5400000000000003E-2</v>
      </c>
      <c r="E1296" s="109">
        <v>5.2699999999999997E-2</v>
      </c>
      <c r="F1296" s="109">
        <v>4.6600000000000003E-2</v>
      </c>
      <c r="G1296" s="208">
        <v>0</v>
      </c>
      <c r="H1296" s="109"/>
      <c r="I1296" s="109">
        <v>3.9699999999999999E-2</v>
      </c>
      <c r="J1296" s="109"/>
      <c r="K1296" s="109">
        <v>4.5600000000000002E-2</v>
      </c>
      <c r="L1296" s="109">
        <v>5.3899999999999997E-2</v>
      </c>
      <c r="M1296" s="109"/>
      <c r="N1296" s="109"/>
      <c r="O1296" s="210">
        <f t="shared" si="40"/>
        <v>40817</v>
      </c>
      <c r="Q1296" s="206">
        <f t="shared" si="41"/>
        <v>1.9999999999999879E-4</v>
      </c>
    </row>
    <row r="1297" spans="1:17">
      <c r="A1297" s="106">
        <v>40837</v>
      </c>
      <c r="B1297" t="s">
        <v>153</v>
      </c>
      <c r="C1297" s="109">
        <v>4.2599999999999999E-2</v>
      </c>
      <c r="D1297" s="109">
        <v>4.6199999999999998E-2</v>
      </c>
      <c r="E1297" s="109">
        <v>5.33E-2</v>
      </c>
      <c r="F1297" s="109">
        <v>4.7399999999999998E-2</v>
      </c>
      <c r="G1297" s="208">
        <v>0</v>
      </c>
      <c r="H1297" s="109"/>
      <c r="I1297" s="109">
        <v>3.9900000000000005E-2</v>
      </c>
      <c r="J1297" s="109"/>
      <c r="K1297" s="109">
        <v>4.6199999999999998E-2</v>
      </c>
      <c r="L1297" s="109">
        <v>5.4100000000000002E-2</v>
      </c>
      <c r="M1297" s="109"/>
      <c r="N1297" s="109"/>
      <c r="O1297" s="210">
        <f t="shared" si="40"/>
        <v>40817</v>
      </c>
      <c r="Q1297" s="206">
        <f t="shared" si="41"/>
        <v>0</v>
      </c>
    </row>
    <row r="1298" spans="1:17">
      <c r="A1298" s="106">
        <v>40840</v>
      </c>
      <c r="B1298" t="s">
        <v>153</v>
      </c>
      <c r="C1298" s="109">
        <v>4.2799999999999998E-2</v>
      </c>
      <c r="D1298" s="109">
        <v>4.6399999999999997E-2</v>
      </c>
      <c r="E1298" s="109">
        <v>5.3499999999999999E-2</v>
      </c>
      <c r="F1298" s="109">
        <v>4.7600000000000003E-2</v>
      </c>
      <c r="G1298" s="208">
        <v>0</v>
      </c>
      <c r="H1298" s="109"/>
      <c r="I1298" s="109">
        <v>4.0099999999999997E-2</v>
      </c>
      <c r="J1298" s="109"/>
      <c r="K1298" s="109">
        <v>4.6300000000000001E-2</v>
      </c>
      <c r="L1298" s="109">
        <v>5.4100000000000002E-2</v>
      </c>
      <c r="M1298" s="109"/>
      <c r="N1298" s="109"/>
      <c r="O1298" s="210">
        <f t="shared" si="40"/>
        <v>40817</v>
      </c>
      <c r="Q1298" s="206">
        <f t="shared" si="41"/>
        <v>-9.9999999999995925E-5</v>
      </c>
    </row>
    <row r="1299" spans="1:17">
      <c r="A1299" s="106">
        <v>40841</v>
      </c>
      <c r="B1299" t="s">
        <v>153</v>
      </c>
      <c r="C1299" s="109">
        <v>4.1500000000000002E-2</v>
      </c>
      <c r="D1299" s="109">
        <v>4.4900000000000002E-2</v>
      </c>
      <c r="E1299" s="109">
        <v>5.1999999999999998E-2</v>
      </c>
      <c r="F1299" s="109">
        <v>4.6100000000000002E-2</v>
      </c>
      <c r="G1299" s="208">
        <v>0</v>
      </c>
      <c r="H1299" s="109"/>
      <c r="I1299" s="109">
        <v>3.8699999999999998E-2</v>
      </c>
      <c r="J1299" s="109"/>
      <c r="K1299" s="109">
        <v>4.4800000000000006E-2</v>
      </c>
      <c r="L1299" s="109">
        <v>5.28E-2</v>
      </c>
      <c r="M1299" s="109"/>
      <c r="N1299" s="109"/>
      <c r="O1299" s="210">
        <f t="shared" si="40"/>
        <v>40817</v>
      </c>
      <c r="Q1299" s="206">
        <f t="shared" si="41"/>
        <v>-9.9999999999995925E-5</v>
      </c>
    </row>
    <row r="1300" spans="1:17">
      <c r="A1300" s="106">
        <v>40842</v>
      </c>
      <c r="B1300" t="s">
        <v>153</v>
      </c>
      <c r="C1300" s="109">
        <v>4.2299999999999997E-2</v>
      </c>
      <c r="D1300" s="109">
        <v>4.5600000000000002E-2</v>
      </c>
      <c r="E1300" s="109">
        <v>5.2499999999999998E-2</v>
      </c>
      <c r="F1300" s="109">
        <v>4.6800000000000001E-2</v>
      </c>
      <c r="G1300" s="208">
        <v>0</v>
      </c>
      <c r="H1300" s="109"/>
      <c r="I1300" s="109">
        <v>3.95E-2</v>
      </c>
      <c r="J1300" s="109"/>
      <c r="K1300" s="109">
        <v>4.5499999999999999E-2</v>
      </c>
      <c r="L1300" s="109">
        <v>5.33E-2</v>
      </c>
      <c r="M1300" s="109"/>
      <c r="N1300" s="109"/>
      <c r="O1300" s="210">
        <f t="shared" si="40"/>
        <v>40817</v>
      </c>
      <c r="Q1300" s="206">
        <f t="shared" si="41"/>
        <v>-1.0000000000000286E-4</v>
      </c>
    </row>
    <row r="1301" spans="1:17">
      <c r="A1301" s="106">
        <v>40843</v>
      </c>
      <c r="B1301" t="s">
        <v>153</v>
      </c>
      <c r="C1301" s="109">
        <v>4.3499999999999997E-2</v>
      </c>
      <c r="D1301" s="109">
        <v>4.6800000000000001E-2</v>
      </c>
      <c r="E1301" s="109">
        <v>5.3699999999999998E-2</v>
      </c>
      <c r="F1301" s="109">
        <v>4.8000000000000001E-2</v>
      </c>
      <c r="G1301" s="208">
        <v>0</v>
      </c>
      <c r="H1301" s="109"/>
      <c r="I1301" s="109">
        <v>4.07E-2</v>
      </c>
      <c r="J1301" s="109"/>
      <c r="K1301" s="109">
        <v>4.6799999999999994E-2</v>
      </c>
      <c r="L1301" s="109">
        <v>5.4600000000000003E-2</v>
      </c>
      <c r="M1301" s="109"/>
      <c r="N1301" s="109"/>
      <c r="O1301" s="210">
        <f t="shared" si="40"/>
        <v>40817</v>
      </c>
      <c r="Q1301" s="206">
        <f t="shared" si="41"/>
        <v>0</v>
      </c>
    </row>
    <row r="1302" spans="1:17">
      <c r="A1302" s="106">
        <v>40856</v>
      </c>
      <c r="B1302" t="s">
        <v>153</v>
      </c>
      <c r="C1302" s="109">
        <v>3.8699999999999998E-2</v>
      </c>
      <c r="D1302" s="109">
        <v>4.2099999999999999E-2</v>
      </c>
      <c r="E1302" s="109">
        <v>4.8899999999999999E-2</v>
      </c>
      <c r="F1302" s="109">
        <v>4.3200000000000002E-2</v>
      </c>
      <c r="G1302" s="208">
        <v>0</v>
      </c>
      <c r="H1302" s="109"/>
      <c r="I1302" s="109">
        <v>3.8399999999999997E-2</v>
      </c>
      <c r="J1302" s="109"/>
      <c r="K1302" s="109">
        <v>4.2800000000000005E-2</v>
      </c>
      <c r="L1302" s="109">
        <v>5.0799999999999998E-2</v>
      </c>
      <c r="M1302" s="109"/>
      <c r="N1302" s="109"/>
      <c r="O1302" s="210">
        <f t="shared" si="40"/>
        <v>40848</v>
      </c>
      <c r="Q1302" s="206">
        <f t="shared" si="41"/>
        <v>7.0000000000000617E-4</v>
      </c>
    </row>
    <row r="1303" spans="1:17">
      <c r="A1303" s="106">
        <v>40857</v>
      </c>
      <c r="B1303" t="s">
        <v>153</v>
      </c>
      <c r="C1303" s="109">
        <v>3.9699999999999999E-2</v>
      </c>
      <c r="D1303" s="109">
        <v>4.3200000000000002E-2</v>
      </c>
      <c r="E1303" s="109">
        <v>4.9799999999999997E-2</v>
      </c>
      <c r="F1303" s="109">
        <v>4.4200000000000003E-2</v>
      </c>
      <c r="G1303" s="208">
        <v>0</v>
      </c>
      <c r="H1303" s="109"/>
      <c r="I1303" s="109">
        <v>3.9300000000000002E-2</v>
      </c>
      <c r="J1303" s="109"/>
      <c r="K1303" s="109">
        <v>4.3899999999999995E-2</v>
      </c>
      <c r="L1303" s="109">
        <v>5.1799999999999999E-2</v>
      </c>
      <c r="M1303" s="109"/>
      <c r="N1303" s="109"/>
      <c r="O1303" s="210">
        <f t="shared" si="40"/>
        <v>40848</v>
      </c>
      <c r="Q1303" s="206">
        <f t="shared" si="41"/>
        <v>6.999999999999923E-4</v>
      </c>
    </row>
    <row r="1304" spans="1:17">
      <c r="A1304" s="106">
        <v>40861</v>
      </c>
      <c r="B1304" t="s">
        <v>153</v>
      </c>
      <c r="C1304" s="109">
        <v>3.9699999999999999E-2</v>
      </c>
      <c r="D1304" s="109">
        <v>4.2999999999999997E-2</v>
      </c>
      <c r="E1304" s="109">
        <v>4.9599999999999998E-2</v>
      </c>
      <c r="F1304" s="109">
        <v>4.41E-2</v>
      </c>
      <c r="G1304" s="208">
        <v>0</v>
      </c>
      <c r="H1304" s="109"/>
      <c r="I1304" s="109">
        <v>3.8900000000000004E-2</v>
      </c>
      <c r="J1304" s="109"/>
      <c r="K1304" s="109">
        <v>4.3799999999999999E-2</v>
      </c>
      <c r="L1304" s="109">
        <v>5.1699999999999996E-2</v>
      </c>
      <c r="M1304" s="109"/>
      <c r="N1304" s="109"/>
      <c r="O1304" s="210">
        <f t="shared" si="40"/>
        <v>40848</v>
      </c>
      <c r="Q1304" s="206">
        <f t="shared" si="41"/>
        <v>8.000000000000021E-4</v>
      </c>
    </row>
    <row r="1305" spans="1:17">
      <c r="A1305" s="106">
        <v>40862</v>
      </c>
      <c r="B1305" t="s">
        <v>153</v>
      </c>
      <c r="C1305" s="109">
        <v>0.04</v>
      </c>
      <c r="D1305" s="109">
        <v>4.3200000000000002E-2</v>
      </c>
      <c r="E1305" s="109">
        <v>4.99E-2</v>
      </c>
      <c r="F1305" s="109">
        <v>4.4400000000000002E-2</v>
      </c>
      <c r="G1305" s="208">
        <v>0</v>
      </c>
      <c r="H1305" s="109"/>
      <c r="I1305" s="109">
        <v>3.9300000000000002E-2</v>
      </c>
      <c r="J1305" s="109"/>
      <c r="K1305" s="109">
        <v>4.4199999999999996E-2</v>
      </c>
      <c r="L1305" s="109">
        <v>5.2000000000000005E-2</v>
      </c>
      <c r="M1305" s="109"/>
      <c r="N1305" s="109"/>
      <c r="O1305" s="210">
        <f t="shared" si="40"/>
        <v>40848</v>
      </c>
      <c r="Q1305" s="206">
        <f t="shared" si="41"/>
        <v>9.9999999999999395E-4</v>
      </c>
    </row>
    <row r="1306" spans="1:17">
      <c r="A1306" s="106">
        <v>40863</v>
      </c>
      <c r="B1306" t="s">
        <v>153</v>
      </c>
      <c r="C1306" s="109">
        <v>3.9600000000000003E-2</v>
      </c>
      <c r="D1306" s="109">
        <v>4.2799999999999998E-2</v>
      </c>
      <c r="E1306" s="109">
        <v>4.9599999999999998E-2</v>
      </c>
      <c r="F1306" s="109">
        <v>4.3999999999999997E-2</v>
      </c>
      <c r="G1306" s="208">
        <v>0</v>
      </c>
      <c r="H1306" s="109"/>
      <c r="I1306" s="109">
        <v>3.9100000000000003E-2</v>
      </c>
      <c r="J1306" s="109"/>
      <c r="K1306" s="109">
        <v>4.3899999999999995E-2</v>
      </c>
      <c r="L1306" s="109">
        <v>5.1799999999999999E-2</v>
      </c>
      <c r="M1306" s="109"/>
      <c r="N1306" s="109"/>
      <c r="O1306" s="210">
        <f t="shared" si="40"/>
        <v>40848</v>
      </c>
      <c r="Q1306" s="206">
        <f t="shared" si="41"/>
        <v>1.0999999999999968E-3</v>
      </c>
    </row>
    <row r="1307" spans="1:17">
      <c r="A1307" s="106">
        <v>40864</v>
      </c>
      <c r="B1307" t="s">
        <v>153</v>
      </c>
      <c r="C1307" s="109">
        <v>3.8800000000000001E-2</v>
      </c>
      <c r="D1307" s="109">
        <v>4.2099999999999999E-2</v>
      </c>
      <c r="E1307" s="109">
        <v>4.8800000000000003E-2</v>
      </c>
      <c r="F1307" s="109">
        <v>4.3200000000000002E-2</v>
      </c>
      <c r="G1307" s="208">
        <v>0</v>
      </c>
      <c r="H1307" s="109"/>
      <c r="I1307" s="109">
        <v>3.8300000000000001E-2</v>
      </c>
      <c r="J1307" s="109"/>
      <c r="K1307" s="109">
        <v>4.3200000000000002E-2</v>
      </c>
      <c r="L1307" s="109">
        <v>5.1200000000000002E-2</v>
      </c>
      <c r="M1307" s="109"/>
      <c r="N1307" s="109"/>
      <c r="O1307" s="210">
        <f t="shared" si="40"/>
        <v>40848</v>
      </c>
      <c r="Q1307" s="206">
        <f t="shared" si="41"/>
        <v>1.1000000000000038E-3</v>
      </c>
    </row>
    <row r="1308" spans="1:17">
      <c r="A1308" s="106">
        <v>40868</v>
      </c>
      <c r="B1308" t="s">
        <v>153</v>
      </c>
      <c r="C1308" s="109">
        <v>3.8699999999999998E-2</v>
      </c>
      <c r="D1308" s="109">
        <v>4.19E-2</v>
      </c>
      <c r="E1308" s="109">
        <v>4.8800000000000003E-2</v>
      </c>
      <c r="F1308" s="109">
        <v>4.3099999999999999E-2</v>
      </c>
      <c r="G1308" s="208">
        <v>0</v>
      </c>
      <c r="H1308" s="109"/>
      <c r="I1308" s="109">
        <v>3.8399999999999997E-2</v>
      </c>
      <c r="J1308" s="109"/>
      <c r="K1308" s="109">
        <v>4.3099999999999999E-2</v>
      </c>
      <c r="L1308" s="109">
        <v>5.1200000000000002E-2</v>
      </c>
      <c r="M1308" s="109"/>
      <c r="N1308" s="109"/>
      <c r="O1308" s="210">
        <f t="shared" si="40"/>
        <v>40848</v>
      </c>
      <c r="Q1308" s="206">
        <f t="shared" si="41"/>
        <v>1.1999999999999997E-3</v>
      </c>
    </row>
    <row r="1309" spans="1:17">
      <c r="A1309" s="106">
        <v>40869</v>
      </c>
      <c r="B1309" t="s">
        <v>153</v>
      </c>
      <c r="C1309" s="109">
        <v>3.8600000000000002E-2</v>
      </c>
      <c r="D1309" s="109">
        <v>4.1700000000000001E-2</v>
      </c>
      <c r="E1309" s="109">
        <v>4.87E-2</v>
      </c>
      <c r="F1309" s="109">
        <v>4.2999999999999997E-2</v>
      </c>
      <c r="G1309" s="208">
        <v>0</v>
      </c>
      <c r="H1309" s="109"/>
      <c r="I1309" s="109">
        <v>3.8100000000000002E-2</v>
      </c>
      <c r="J1309" s="109"/>
      <c r="K1309" s="109">
        <v>4.2900000000000001E-2</v>
      </c>
      <c r="L1309" s="109">
        <v>5.1100000000000007E-2</v>
      </c>
      <c r="M1309" s="109"/>
      <c r="N1309" s="109"/>
      <c r="O1309" s="210">
        <f t="shared" si="40"/>
        <v>40848</v>
      </c>
      <c r="Q1309" s="206">
        <f t="shared" si="41"/>
        <v>1.1999999999999997E-3</v>
      </c>
    </row>
    <row r="1310" spans="1:17">
      <c r="A1310" s="106">
        <v>40872</v>
      </c>
      <c r="B1310" t="s">
        <v>153</v>
      </c>
      <c r="C1310" s="109">
        <v>3.8800000000000001E-2</v>
      </c>
      <c r="D1310" s="109">
        <v>4.19E-2</v>
      </c>
      <c r="E1310" s="109">
        <v>4.9000000000000002E-2</v>
      </c>
      <c r="F1310" s="109">
        <v>4.3200000000000002E-2</v>
      </c>
      <c r="G1310" s="208">
        <v>0</v>
      </c>
      <c r="H1310" s="109"/>
      <c r="I1310" s="109">
        <v>3.85E-2</v>
      </c>
      <c r="J1310" s="109"/>
      <c r="K1310" s="109">
        <v>4.3299999999999998E-2</v>
      </c>
      <c r="L1310" s="109">
        <v>5.1500000000000004E-2</v>
      </c>
      <c r="M1310" s="109"/>
      <c r="N1310" s="109"/>
      <c r="O1310" s="210">
        <f t="shared" si="40"/>
        <v>40848</v>
      </c>
      <c r="Q1310" s="206">
        <f t="shared" si="41"/>
        <v>1.3999999999999985E-3</v>
      </c>
    </row>
    <row r="1311" spans="1:17">
      <c r="A1311" s="106">
        <v>40875</v>
      </c>
      <c r="B1311" t="s">
        <v>153</v>
      </c>
      <c r="C1311" s="109">
        <v>3.8699999999999998E-2</v>
      </c>
      <c r="D1311" s="109">
        <v>4.19E-2</v>
      </c>
      <c r="E1311" s="109">
        <v>4.9099999999999998E-2</v>
      </c>
      <c r="F1311" s="109">
        <v>4.3200000000000002E-2</v>
      </c>
      <c r="G1311" s="208">
        <v>0</v>
      </c>
      <c r="H1311" s="109"/>
      <c r="I1311" s="109">
        <v>3.8900000000000004E-2</v>
      </c>
      <c r="J1311" s="109"/>
      <c r="K1311" s="109">
        <v>4.3400000000000001E-2</v>
      </c>
      <c r="L1311" s="109">
        <v>5.16E-2</v>
      </c>
      <c r="M1311" s="109"/>
      <c r="N1311" s="109"/>
      <c r="O1311" s="210">
        <f t="shared" si="40"/>
        <v>40848</v>
      </c>
      <c r="Q1311" s="206">
        <f t="shared" si="41"/>
        <v>1.5000000000000013E-3</v>
      </c>
    </row>
    <row r="1312" spans="1:17">
      <c r="A1312" s="106">
        <v>40876</v>
      </c>
      <c r="B1312" t="s">
        <v>153</v>
      </c>
      <c r="C1312" s="109">
        <v>3.9100000000000003E-2</v>
      </c>
      <c r="D1312" s="109">
        <v>4.2799999999999998E-2</v>
      </c>
      <c r="E1312" s="109">
        <v>4.9599999999999998E-2</v>
      </c>
      <c r="F1312" s="109">
        <v>4.3799999999999999E-2</v>
      </c>
      <c r="G1312" s="208">
        <v>0</v>
      </c>
      <c r="H1312" s="109"/>
      <c r="I1312" s="109">
        <v>3.9599999999999996E-2</v>
      </c>
      <c r="J1312" s="109"/>
      <c r="K1312" s="109">
        <v>4.41E-2</v>
      </c>
      <c r="L1312" s="109">
        <v>5.2199999999999996E-2</v>
      </c>
      <c r="M1312" s="109"/>
      <c r="N1312" s="109"/>
      <c r="O1312" s="210">
        <f t="shared" si="40"/>
        <v>40848</v>
      </c>
      <c r="Q1312" s="206">
        <f t="shared" si="41"/>
        <v>1.3000000000000025E-3</v>
      </c>
    </row>
    <row r="1313" spans="1:17">
      <c r="A1313" s="106">
        <v>40877</v>
      </c>
      <c r="B1313" t="s">
        <v>153</v>
      </c>
      <c r="C1313" s="109">
        <v>4.0399999999999998E-2</v>
      </c>
      <c r="D1313" s="109">
        <v>4.3799999999999999E-2</v>
      </c>
      <c r="E1313" s="109">
        <v>5.0700000000000002E-2</v>
      </c>
      <c r="F1313" s="109">
        <v>4.4999999999999998E-2</v>
      </c>
      <c r="G1313" s="208">
        <v>0</v>
      </c>
      <c r="H1313" s="109"/>
      <c r="I1313" s="109">
        <v>4.07E-2</v>
      </c>
      <c r="J1313" s="109"/>
      <c r="K1313" s="109">
        <v>4.5100000000000001E-2</v>
      </c>
      <c r="L1313" s="109">
        <v>5.3200000000000004E-2</v>
      </c>
      <c r="M1313" s="109"/>
      <c r="N1313" s="109"/>
      <c r="O1313" s="210">
        <f t="shared" si="40"/>
        <v>40848</v>
      </c>
      <c r="Q1313" s="206">
        <f t="shared" si="41"/>
        <v>1.3000000000000025E-3</v>
      </c>
    </row>
    <row r="1314" spans="1:17">
      <c r="A1314" s="106">
        <v>40878</v>
      </c>
      <c r="B1314" t="s">
        <v>153</v>
      </c>
      <c r="C1314" s="109">
        <v>4.1099999999999998E-2</v>
      </c>
      <c r="D1314" s="109">
        <v>4.4600000000000001E-2</v>
      </c>
      <c r="E1314" s="109">
        <v>5.1700000000000003E-2</v>
      </c>
      <c r="F1314" s="109">
        <v>4.58E-2</v>
      </c>
      <c r="G1314" s="208">
        <v>0</v>
      </c>
      <c r="H1314" s="109"/>
      <c r="I1314" s="109">
        <v>4.0999999999999995E-2</v>
      </c>
      <c r="J1314" s="109"/>
      <c r="K1314" s="109">
        <v>4.5700000000000005E-2</v>
      </c>
      <c r="L1314" s="109">
        <v>5.4100000000000002E-2</v>
      </c>
      <c r="M1314" s="109"/>
      <c r="N1314" s="109"/>
      <c r="O1314" s="210">
        <f t="shared" si="40"/>
        <v>40878</v>
      </c>
      <c r="Q1314" s="206">
        <f t="shared" si="41"/>
        <v>1.1000000000000038E-3</v>
      </c>
    </row>
    <row r="1315" spans="1:17">
      <c r="A1315" s="106">
        <v>40879</v>
      </c>
      <c r="B1315" t="s">
        <v>153</v>
      </c>
      <c r="C1315" s="109">
        <v>4.0099999999999997E-2</v>
      </c>
      <c r="D1315" s="109">
        <v>4.36E-2</v>
      </c>
      <c r="E1315" s="109">
        <v>5.0900000000000001E-2</v>
      </c>
      <c r="F1315" s="109">
        <v>4.4900000000000002E-2</v>
      </c>
      <c r="G1315" s="208">
        <v>0</v>
      </c>
      <c r="H1315" s="109"/>
      <c r="I1315" s="109">
        <v>3.9800000000000002E-2</v>
      </c>
      <c r="J1315" s="109"/>
      <c r="K1315" s="109">
        <v>4.4500000000000005E-2</v>
      </c>
      <c r="L1315" s="109">
        <v>5.2900000000000003E-2</v>
      </c>
      <c r="M1315" s="109"/>
      <c r="N1315" s="109"/>
      <c r="O1315" s="210">
        <f t="shared" si="40"/>
        <v>40878</v>
      </c>
      <c r="Q1315" s="206">
        <f t="shared" si="41"/>
        <v>9.0000000000000496E-4</v>
      </c>
    </row>
    <row r="1316" spans="1:17">
      <c r="A1316" s="106">
        <v>40882</v>
      </c>
      <c r="B1316" t="s">
        <v>153</v>
      </c>
      <c r="C1316" s="109">
        <v>4.02E-2</v>
      </c>
      <c r="D1316" s="109">
        <v>4.3700000000000003E-2</v>
      </c>
      <c r="E1316" s="109">
        <v>5.11E-2</v>
      </c>
      <c r="F1316" s="109">
        <v>4.4999999999999998E-2</v>
      </c>
      <c r="G1316" s="208">
        <v>0</v>
      </c>
      <c r="H1316" s="109"/>
      <c r="I1316" s="109">
        <v>4.0300000000000002E-2</v>
      </c>
      <c r="J1316" s="109"/>
      <c r="K1316" s="109">
        <v>4.4600000000000001E-2</v>
      </c>
      <c r="L1316" s="109">
        <v>5.2900000000000003E-2</v>
      </c>
      <c r="M1316" s="109"/>
      <c r="N1316" s="109"/>
      <c r="O1316" s="210">
        <f t="shared" si="40"/>
        <v>40878</v>
      </c>
      <c r="Q1316" s="206">
        <f t="shared" si="41"/>
        <v>8.9999999999999802E-4</v>
      </c>
    </row>
    <row r="1317" spans="1:17">
      <c r="A1317" s="106">
        <v>40883</v>
      </c>
      <c r="B1317" t="s">
        <v>153</v>
      </c>
      <c r="C1317" s="109">
        <v>4.0899999999999999E-2</v>
      </c>
      <c r="D1317" s="109">
        <v>4.4400000000000002E-2</v>
      </c>
      <c r="E1317" s="109">
        <v>5.1700000000000003E-2</v>
      </c>
      <c r="F1317" s="109">
        <v>4.5699999999999998E-2</v>
      </c>
      <c r="G1317" s="208">
        <v>0</v>
      </c>
      <c r="H1317" s="109"/>
      <c r="I1317" s="109">
        <v>4.07E-2</v>
      </c>
      <c r="J1317" s="109"/>
      <c r="K1317" s="109">
        <v>4.5199999999999997E-2</v>
      </c>
      <c r="L1317" s="109">
        <v>5.3399999999999996E-2</v>
      </c>
      <c r="M1317" s="109"/>
      <c r="N1317" s="109"/>
      <c r="O1317" s="210">
        <f t="shared" si="40"/>
        <v>40878</v>
      </c>
      <c r="Q1317" s="206">
        <f t="shared" si="41"/>
        <v>7.9999999999999516E-4</v>
      </c>
    </row>
    <row r="1318" spans="1:17">
      <c r="A1318" s="106">
        <v>40885</v>
      </c>
      <c r="B1318" t="s">
        <v>153</v>
      </c>
      <c r="C1318" s="109">
        <v>0.04</v>
      </c>
      <c r="D1318" s="109">
        <v>4.3499999999999997E-2</v>
      </c>
      <c r="E1318" s="109">
        <v>5.0799999999999998E-2</v>
      </c>
      <c r="F1318" s="109">
        <v>4.48E-2</v>
      </c>
      <c r="G1318" s="208">
        <v>0</v>
      </c>
      <c r="H1318" s="109"/>
      <c r="I1318" s="109">
        <v>3.95E-2</v>
      </c>
      <c r="J1318" s="109"/>
      <c r="K1318" s="109">
        <v>4.4199999999999996E-2</v>
      </c>
      <c r="L1318" s="109">
        <v>5.2499999999999998E-2</v>
      </c>
      <c r="M1318" s="109"/>
      <c r="N1318" s="109"/>
      <c r="O1318" s="210">
        <f t="shared" si="40"/>
        <v>40878</v>
      </c>
      <c r="Q1318" s="206">
        <f t="shared" si="41"/>
        <v>6.9999999999999923E-4</v>
      </c>
    </row>
    <row r="1319" spans="1:17">
      <c r="A1319" s="106">
        <v>40886</v>
      </c>
      <c r="B1319" t="s">
        <v>153</v>
      </c>
      <c r="C1319" s="109">
        <v>4.1300000000000003E-2</v>
      </c>
      <c r="D1319" s="109">
        <v>4.4499999999999998E-2</v>
      </c>
      <c r="E1319" s="109">
        <v>5.1700000000000003E-2</v>
      </c>
      <c r="F1319" s="109">
        <v>4.58E-2</v>
      </c>
      <c r="G1319" s="208">
        <v>0</v>
      </c>
      <c r="H1319" s="109"/>
      <c r="I1319" s="109">
        <v>4.0500000000000001E-2</v>
      </c>
      <c r="J1319" s="109"/>
      <c r="K1319" s="109">
        <v>4.5199999999999997E-2</v>
      </c>
      <c r="L1319" s="109">
        <v>5.3499999999999999E-2</v>
      </c>
      <c r="M1319" s="109"/>
      <c r="N1319" s="109"/>
      <c r="O1319" s="210">
        <f t="shared" si="40"/>
        <v>40878</v>
      </c>
      <c r="Q1319" s="206">
        <f t="shared" si="41"/>
        <v>6.9999999999999923E-4</v>
      </c>
    </row>
    <row r="1320" spans="1:17">
      <c r="A1320" s="106">
        <v>40889</v>
      </c>
      <c r="B1320" t="s">
        <v>153</v>
      </c>
      <c r="C1320" s="109">
        <v>4.07E-2</v>
      </c>
      <c r="D1320" s="109">
        <v>4.3999999999999997E-2</v>
      </c>
      <c r="E1320" s="109">
        <v>5.1200000000000002E-2</v>
      </c>
      <c r="F1320" s="109">
        <v>4.53E-2</v>
      </c>
      <c r="G1320" s="208">
        <v>0</v>
      </c>
      <c r="H1320" s="109"/>
      <c r="I1320" s="109">
        <v>4.0199999999999993E-2</v>
      </c>
      <c r="J1320" s="109"/>
      <c r="K1320" s="109">
        <v>4.4699999999999997E-2</v>
      </c>
      <c r="L1320" s="109">
        <v>5.2999999999999999E-2</v>
      </c>
      <c r="M1320" s="109"/>
      <c r="N1320" s="109"/>
      <c r="O1320" s="210">
        <f t="shared" si="40"/>
        <v>40878</v>
      </c>
      <c r="Q1320" s="206">
        <f t="shared" si="41"/>
        <v>6.9999999999999923E-4</v>
      </c>
    </row>
    <row r="1321" spans="1:17">
      <c r="A1321" s="106">
        <v>40891</v>
      </c>
      <c r="B1321" t="s">
        <v>153</v>
      </c>
      <c r="C1321" s="109">
        <v>3.9300000000000002E-2</v>
      </c>
      <c r="D1321" s="109">
        <v>4.2599999999999999E-2</v>
      </c>
      <c r="E1321" s="109">
        <v>4.9799999999999997E-2</v>
      </c>
      <c r="F1321" s="109">
        <v>4.3900000000000002E-2</v>
      </c>
      <c r="G1321" s="208">
        <v>0</v>
      </c>
      <c r="H1321" s="109"/>
      <c r="I1321" s="109">
        <v>3.8800000000000001E-2</v>
      </c>
      <c r="J1321" s="109"/>
      <c r="K1321" s="109">
        <v>4.3299999999999998E-2</v>
      </c>
      <c r="L1321" s="109">
        <v>5.16E-2</v>
      </c>
      <c r="M1321" s="109"/>
      <c r="N1321" s="109"/>
      <c r="O1321" s="210">
        <f t="shared" si="40"/>
        <v>40878</v>
      </c>
      <c r="Q1321" s="206">
        <f t="shared" si="41"/>
        <v>6.9999999999999923E-4</v>
      </c>
    </row>
    <row r="1322" spans="1:17">
      <c r="A1322" s="106">
        <v>40892</v>
      </c>
      <c r="B1322" t="s">
        <v>153</v>
      </c>
      <c r="C1322" s="109">
        <v>3.95E-2</v>
      </c>
      <c r="D1322" s="109">
        <v>4.2799999999999998E-2</v>
      </c>
      <c r="E1322" s="109">
        <v>0.05</v>
      </c>
      <c r="F1322" s="109">
        <v>4.41E-2</v>
      </c>
      <c r="G1322" s="208">
        <v>0</v>
      </c>
      <c r="H1322" s="109"/>
      <c r="I1322" s="109">
        <v>3.9E-2</v>
      </c>
      <c r="J1322" s="109"/>
      <c r="K1322" s="109">
        <v>4.3400000000000001E-2</v>
      </c>
      <c r="L1322" s="109">
        <v>5.1900000000000002E-2</v>
      </c>
      <c r="M1322" s="109"/>
      <c r="N1322" s="109"/>
      <c r="O1322" s="210">
        <f t="shared" si="40"/>
        <v>40878</v>
      </c>
      <c r="Q1322" s="206">
        <f t="shared" si="41"/>
        <v>6.0000000000000331E-4</v>
      </c>
    </row>
    <row r="1323" spans="1:17">
      <c r="A1323" s="106">
        <v>40893</v>
      </c>
      <c r="B1323" t="s">
        <v>153</v>
      </c>
      <c r="C1323" s="109">
        <v>3.8800000000000001E-2</v>
      </c>
      <c r="D1323" s="109">
        <v>4.2099999999999999E-2</v>
      </c>
      <c r="E1323" s="109">
        <v>4.9299999999999997E-2</v>
      </c>
      <c r="F1323" s="109">
        <v>4.3400000000000001E-2</v>
      </c>
      <c r="G1323" s="208">
        <v>0</v>
      </c>
      <c r="H1323" s="109"/>
      <c r="I1323" s="109">
        <v>3.8199999999999998E-2</v>
      </c>
      <c r="J1323" s="109"/>
      <c r="K1323" s="109">
        <v>4.2699999999999995E-2</v>
      </c>
      <c r="L1323" s="109">
        <v>5.1200000000000002E-2</v>
      </c>
      <c r="M1323" s="109"/>
      <c r="N1323" s="109"/>
      <c r="O1323" s="210">
        <f t="shared" si="40"/>
        <v>40878</v>
      </c>
      <c r="Q1323" s="206">
        <f t="shared" si="41"/>
        <v>5.9999999999999637E-4</v>
      </c>
    </row>
    <row r="1324" spans="1:17">
      <c r="A1324" s="106">
        <v>40896</v>
      </c>
      <c r="B1324" t="s">
        <v>153</v>
      </c>
      <c r="C1324" s="109">
        <v>3.8300000000000001E-2</v>
      </c>
      <c r="D1324" s="109">
        <v>4.1599999999999998E-2</v>
      </c>
      <c r="E1324" s="109">
        <v>4.9000000000000002E-2</v>
      </c>
      <c r="F1324" s="109">
        <v>4.2999999999999997E-2</v>
      </c>
      <c r="G1324" s="208">
        <v>0</v>
      </c>
      <c r="H1324" s="109"/>
      <c r="I1324" s="109">
        <v>3.7599999999999995E-2</v>
      </c>
      <c r="J1324" s="109"/>
      <c r="K1324" s="109">
        <v>4.2099999999999999E-2</v>
      </c>
      <c r="L1324" s="109">
        <v>5.0799999999999998E-2</v>
      </c>
      <c r="M1324" s="109"/>
      <c r="N1324" s="109"/>
      <c r="O1324" s="210">
        <f t="shared" si="40"/>
        <v>40878</v>
      </c>
      <c r="Q1324" s="206">
        <f t="shared" si="41"/>
        <v>5.0000000000000044E-4</v>
      </c>
    </row>
    <row r="1325" spans="1:17">
      <c r="A1325" s="106">
        <v>40897</v>
      </c>
      <c r="B1325" t="s">
        <v>153</v>
      </c>
      <c r="C1325" s="109">
        <v>3.95E-2</v>
      </c>
      <c r="D1325" s="109">
        <v>4.2799999999999998E-2</v>
      </c>
      <c r="E1325" s="109">
        <v>5.0299999999999997E-2</v>
      </c>
      <c r="F1325" s="109">
        <v>4.4200000000000003E-2</v>
      </c>
      <c r="G1325" s="208">
        <v>0</v>
      </c>
      <c r="H1325" s="109"/>
      <c r="I1325" s="109">
        <v>3.8699999999999998E-2</v>
      </c>
      <c r="J1325" s="109"/>
      <c r="K1325" s="109">
        <v>4.3299999999999998E-2</v>
      </c>
      <c r="L1325" s="109">
        <v>5.21E-2</v>
      </c>
      <c r="M1325" s="109"/>
      <c r="N1325" s="109"/>
      <c r="O1325" s="210">
        <f t="shared" si="40"/>
        <v>40878</v>
      </c>
      <c r="Q1325" s="206">
        <f t="shared" si="41"/>
        <v>5.0000000000000044E-4</v>
      </c>
    </row>
    <row r="1326" spans="1:17">
      <c r="A1326" s="106">
        <v>40898</v>
      </c>
      <c r="B1326" t="s">
        <v>153</v>
      </c>
      <c r="C1326" s="109">
        <v>4.0300000000000002E-2</v>
      </c>
      <c r="D1326" s="109">
        <v>4.3499999999999997E-2</v>
      </c>
      <c r="E1326" s="109">
        <v>5.11E-2</v>
      </c>
      <c r="F1326" s="109">
        <v>4.4999999999999998E-2</v>
      </c>
      <c r="G1326" s="208">
        <v>0</v>
      </c>
      <c r="H1326" s="109"/>
      <c r="I1326" s="109">
        <v>3.9E-2</v>
      </c>
      <c r="J1326" s="109"/>
      <c r="K1326" s="109">
        <v>4.4000000000000004E-2</v>
      </c>
      <c r="L1326" s="109">
        <v>5.28E-2</v>
      </c>
      <c r="M1326" s="109"/>
      <c r="N1326" s="109"/>
      <c r="O1326" s="210">
        <f t="shared" si="40"/>
        <v>40878</v>
      </c>
      <c r="Q1326" s="206">
        <f t="shared" si="41"/>
        <v>5.0000000000000738E-4</v>
      </c>
    </row>
    <row r="1327" spans="1:17">
      <c r="A1327" s="106">
        <v>40900</v>
      </c>
      <c r="B1327" t="s">
        <v>153</v>
      </c>
      <c r="C1327" s="109">
        <v>4.1000000000000002E-2</v>
      </c>
      <c r="D1327" s="109">
        <v>4.4200000000000003E-2</v>
      </c>
      <c r="E1327" s="109">
        <v>5.1799999999999999E-2</v>
      </c>
      <c r="F1327" s="109">
        <v>4.5699999999999998E-2</v>
      </c>
      <c r="G1327" s="208">
        <v>0</v>
      </c>
      <c r="H1327" s="109"/>
      <c r="I1327" s="109">
        <v>3.9800000000000002E-2</v>
      </c>
      <c r="J1327" s="109"/>
      <c r="K1327" s="109">
        <v>4.4699999999999997E-2</v>
      </c>
      <c r="L1327" s="109">
        <v>5.3499999999999999E-2</v>
      </c>
      <c r="M1327" s="109"/>
      <c r="N1327" s="109"/>
      <c r="O1327" s="210">
        <f t="shared" si="40"/>
        <v>40878</v>
      </c>
      <c r="Q1327" s="206">
        <f t="shared" si="41"/>
        <v>4.9999999999999351E-4</v>
      </c>
    </row>
    <row r="1328" spans="1:17">
      <c r="A1328" s="106">
        <v>40904</v>
      </c>
      <c r="B1328" t="s">
        <v>153</v>
      </c>
      <c r="C1328" s="109">
        <v>4.07E-2</v>
      </c>
      <c r="D1328" s="109">
        <v>4.3900000000000002E-2</v>
      </c>
      <c r="E1328" s="109">
        <v>5.1499999999999997E-2</v>
      </c>
      <c r="F1328" s="109">
        <v>4.5400000000000003E-2</v>
      </c>
      <c r="G1328" s="208">
        <v>0</v>
      </c>
      <c r="H1328" s="109"/>
      <c r="I1328" s="109">
        <v>3.9399999999999998E-2</v>
      </c>
      <c r="J1328" s="109"/>
      <c r="K1328" s="109">
        <v>4.4400000000000002E-2</v>
      </c>
      <c r="L1328" s="109">
        <v>5.3200000000000004E-2</v>
      </c>
      <c r="M1328" s="109"/>
      <c r="N1328" s="109"/>
      <c r="O1328" s="210">
        <f t="shared" si="40"/>
        <v>40878</v>
      </c>
      <c r="Q1328" s="206">
        <f t="shared" si="41"/>
        <v>5.0000000000000044E-4</v>
      </c>
    </row>
    <row r="1329" spans="1:17">
      <c r="A1329" s="106">
        <v>40905</v>
      </c>
      <c r="B1329" t="s">
        <v>153</v>
      </c>
      <c r="C1329" s="109">
        <v>3.9300000000000002E-2</v>
      </c>
      <c r="D1329" s="109">
        <v>4.2500000000000003E-2</v>
      </c>
      <c r="E1329" s="109">
        <v>5.0099999999999999E-2</v>
      </c>
      <c r="F1329" s="109">
        <v>4.3999999999999997E-2</v>
      </c>
      <c r="G1329" s="208">
        <v>0</v>
      </c>
      <c r="H1329" s="109"/>
      <c r="I1329" s="109">
        <v>3.7900000000000003E-2</v>
      </c>
      <c r="J1329" s="109"/>
      <c r="K1329" s="109">
        <v>4.2999999999999997E-2</v>
      </c>
      <c r="L1329" s="109">
        <v>5.1799999999999999E-2</v>
      </c>
      <c r="M1329" s="109"/>
      <c r="N1329" s="109"/>
      <c r="O1329" s="210">
        <f t="shared" si="40"/>
        <v>40878</v>
      </c>
      <c r="Q1329" s="206">
        <f t="shared" si="41"/>
        <v>4.9999999999999351E-4</v>
      </c>
    </row>
    <row r="1330" spans="1:17">
      <c r="A1330" s="106">
        <v>40907</v>
      </c>
      <c r="B1330" t="s">
        <v>153</v>
      </c>
      <c r="C1330" s="109">
        <v>3.9100000000000003E-2</v>
      </c>
      <c r="D1330" s="109">
        <v>4.24E-2</v>
      </c>
      <c r="E1330" s="109">
        <v>4.99E-2</v>
      </c>
      <c r="F1330" s="109">
        <v>4.3799999999999999E-2</v>
      </c>
      <c r="G1330" s="208">
        <v>0</v>
      </c>
      <c r="H1330" s="109"/>
      <c r="I1330" s="109">
        <v>3.7699999999999997E-2</v>
      </c>
      <c r="J1330" s="109"/>
      <c r="K1330" s="109">
        <v>4.2900000000000001E-2</v>
      </c>
      <c r="L1330" s="109">
        <v>5.16E-2</v>
      </c>
      <c r="M1330" s="109"/>
      <c r="N1330" s="109"/>
      <c r="O1330" s="210">
        <f t="shared" si="40"/>
        <v>40878</v>
      </c>
      <c r="Q1330" s="206">
        <f t="shared" si="41"/>
        <v>5.0000000000000044E-4</v>
      </c>
    </row>
    <row r="1331" spans="1:17">
      <c r="A1331" s="106">
        <v>40911</v>
      </c>
      <c r="B1331" t="s">
        <v>153</v>
      </c>
      <c r="C1331" s="109">
        <v>4.02E-2</v>
      </c>
      <c r="D1331" s="109">
        <v>4.3400000000000001E-2</v>
      </c>
      <c r="E1331" s="109">
        <v>5.0999999999999997E-2</v>
      </c>
      <c r="F1331" s="109">
        <v>4.4900000000000002E-2</v>
      </c>
      <c r="G1331" s="208">
        <v>0</v>
      </c>
      <c r="H1331" s="109"/>
      <c r="I1331" s="109">
        <v>3.8399999999999997E-2</v>
      </c>
      <c r="J1331" s="109"/>
      <c r="K1331" s="109">
        <v>4.3899999999999995E-2</v>
      </c>
      <c r="L1331" s="109">
        <v>5.2600000000000001E-2</v>
      </c>
      <c r="M1331" s="109"/>
      <c r="N1331" s="109"/>
      <c r="O1331" s="210">
        <f t="shared" si="40"/>
        <v>40909</v>
      </c>
      <c r="Q1331" s="206">
        <f t="shared" si="41"/>
        <v>4.9999999999999351E-4</v>
      </c>
    </row>
    <row r="1332" spans="1:17">
      <c r="A1332" s="106">
        <v>40912</v>
      </c>
      <c r="B1332" t="s">
        <v>153</v>
      </c>
      <c r="C1332" s="109">
        <v>4.07E-2</v>
      </c>
      <c r="D1332" s="109">
        <v>4.3799999999999999E-2</v>
      </c>
      <c r="E1332" s="109">
        <v>5.1499999999999997E-2</v>
      </c>
      <c r="F1332" s="109">
        <v>4.53E-2</v>
      </c>
      <c r="G1332" s="208">
        <v>0</v>
      </c>
      <c r="H1332" s="109"/>
      <c r="I1332" s="109">
        <v>3.8900000000000004E-2</v>
      </c>
      <c r="J1332" s="109"/>
      <c r="K1332" s="109">
        <v>4.4299999999999999E-2</v>
      </c>
      <c r="L1332" s="109">
        <v>5.2999999999999999E-2</v>
      </c>
      <c r="M1332" s="109"/>
      <c r="N1332" s="109"/>
      <c r="O1332" s="210">
        <f t="shared" si="40"/>
        <v>40909</v>
      </c>
      <c r="Q1332" s="206">
        <f t="shared" si="41"/>
        <v>5.0000000000000044E-4</v>
      </c>
    </row>
    <row r="1333" spans="1:17">
      <c r="A1333" s="106">
        <v>40913</v>
      </c>
      <c r="B1333" t="s">
        <v>153</v>
      </c>
      <c r="C1333" s="109">
        <v>4.0899999999999999E-2</v>
      </c>
      <c r="D1333" s="109">
        <v>4.3900000000000002E-2</v>
      </c>
      <c r="E1333" s="109">
        <v>5.1400000000000001E-2</v>
      </c>
      <c r="F1333" s="109">
        <v>4.5400000000000003E-2</v>
      </c>
      <c r="G1333" s="208">
        <v>0</v>
      </c>
      <c r="H1333" s="109"/>
      <c r="I1333" s="109">
        <v>3.9100000000000003E-2</v>
      </c>
      <c r="J1333" s="109"/>
      <c r="K1333" s="109">
        <v>4.4400000000000002E-2</v>
      </c>
      <c r="L1333" s="109">
        <v>5.2900000000000003E-2</v>
      </c>
      <c r="M1333" s="109"/>
      <c r="N1333" s="109"/>
      <c r="O1333" s="210">
        <f t="shared" si="40"/>
        <v>40909</v>
      </c>
      <c r="Q1333" s="206">
        <f t="shared" si="41"/>
        <v>5.0000000000000044E-4</v>
      </c>
    </row>
    <row r="1334" spans="1:17">
      <c r="A1334" s="106">
        <v>40914</v>
      </c>
      <c r="B1334" t="s">
        <v>153</v>
      </c>
      <c r="C1334" s="109">
        <v>4.02E-2</v>
      </c>
      <c r="D1334" s="109">
        <v>4.3499999999999997E-2</v>
      </c>
      <c r="E1334" s="109">
        <v>5.0999999999999997E-2</v>
      </c>
      <c r="F1334" s="109">
        <v>4.4900000000000002E-2</v>
      </c>
      <c r="G1334" s="208">
        <v>0</v>
      </c>
      <c r="H1334" s="109"/>
      <c r="I1334" s="109">
        <v>3.85E-2</v>
      </c>
      <c r="J1334" s="109"/>
      <c r="K1334" s="109">
        <v>4.3899999999999995E-2</v>
      </c>
      <c r="L1334" s="109">
        <v>5.2499999999999998E-2</v>
      </c>
      <c r="M1334" s="109"/>
      <c r="N1334" s="109"/>
      <c r="O1334" s="210">
        <f t="shared" si="40"/>
        <v>40909</v>
      </c>
      <c r="Q1334" s="206">
        <f t="shared" si="41"/>
        <v>3.9999999999999758E-4</v>
      </c>
    </row>
    <row r="1335" spans="1:17">
      <c r="A1335" s="106">
        <v>40918</v>
      </c>
      <c r="B1335" t="s">
        <v>153</v>
      </c>
      <c r="C1335" s="109">
        <v>4.0300000000000002E-2</v>
      </c>
      <c r="D1335" s="109">
        <v>4.3499999999999997E-2</v>
      </c>
      <c r="E1335" s="109">
        <v>5.0900000000000001E-2</v>
      </c>
      <c r="F1335" s="109">
        <v>4.4900000000000002E-2</v>
      </c>
      <c r="G1335" s="208">
        <v>0</v>
      </c>
      <c r="H1335" s="109"/>
      <c r="I1335" s="109">
        <v>3.8599999999999995E-2</v>
      </c>
      <c r="J1335" s="109"/>
      <c r="K1335" s="109">
        <v>4.3899999999999995E-2</v>
      </c>
      <c r="L1335" s="109">
        <v>5.2499999999999998E-2</v>
      </c>
      <c r="M1335" s="109"/>
      <c r="N1335" s="109"/>
      <c r="O1335" s="210">
        <f t="shared" si="40"/>
        <v>40909</v>
      </c>
      <c r="Q1335" s="206">
        <f t="shared" si="41"/>
        <v>3.9999999999999758E-4</v>
      </c>
    </row>
    <row r="1336" spans="1:17">
      <c r="A1336" s="106">
        <v>40919</v>
      </c>
      <c r="B1336" t="s">
        <v>153</v>
      </c>
      <c r="C1336" s="109">
        <v>3.9699999999999999E-2</v>
      </c>
      <c r="D1336" s="109">
        <v>4.2799999999999998E-2</v>
      </c>
      <c r="E1336" s="109">
        <v>5.0299999999999997E-2</v>
      </c>
      <c r="F1336" s="109">
        <v>4.4299999999999999E-2</v>
      </c>
      <c r="G1336" s="208">
        <v>0</v>
      </c>
      <c r="H1336" s="109"/>
      <c r="I1336" s="109">
        <v>3.7999999999999999E-2</v>
      </c>
      <c r="J1336" s="109"/>
      <c r="K1336" s="109">
        <v>4.3299999999999998E-2</v>
      </c>
      <c r="L1336" s="109">
        <v>5.2000000000000005E-2</v>
      </c>
      <c r="M1336" s="109"/>
      <c r="N1336" s="109"/>
      <c r="O1336" s="210">
        <f t="shared" si="40"/>
        <v>40909</v>
      </c>
      <c r="Q1336" s="206">
        <f t="shared" si="41"/>
        <v>5.0000000000000044E-4</v>
      </c>
    </row>
    <row r="1337" spans="1:17">
      <c r="A1337" s="106">
        <v>40920</v>
      </c>
      <c r="B1337" t="s">
        <v>153</v>
      </c>
      <c r="C1337" s="109">
        <v>3.9800000000000002E-2</v>
      </c>
      <c r="D1337" s="109">
        <v>4.2999999999999997E-2</v>
      </c>
      <c r="E1337" s="109">
        <v>5.0299999999999997E-2</v>
      </c>
      <c r="F1337" s="109">
        <v>4.4400000000000002E-2</v>
      </c>
      <c r="G1337" s="208">
        <v>0</v>
      </c>
      <c r="H1337" s="109"/>
      <c r="I1337" s="109">
        <v>3.9E-2</v>
      </c>
      <c r="J1337" s="109"/>
      <c r="K1337" s="109">
        <v>4.3499999999999997E-2</v>
      </c>
      <c r="L1337" s="109">
        <v>5.21E-2</v>
      </c>
      <c r="M1337" s="109"/>
      <c r="N1337" s="109"/>
      <c r="O1337" s="210">
        <f t="shared" si="40"/>
        <v>40909</v>
      </c>
      <c r="Q1337" s="206">
        <f t="shared" si="41"/>
        <v>5.0000000000000044E-4</v>
      </c>
    </row>
    <row r="1338" spans="1:17">
      <c r="A1338" s="106">
        <v>40921</v>
      </c>
      <c r="B1338" t="s">
        <v>153</v>
      </c>
      <c r="C1338" s="109">
        <v>3.9100000000000003E-2</v>
      </c>
      <c r="D1338" s="109">
        <v>4.2200000000000001E-2</v>
      </c>
      <c r="E1338" s="109">
        <v>4.9500000000000002E-2</v>
      </c>
      <c r="F1338" s="109">
        <v>4.36E-2</v>
      </c>
      <c r="G1338" s="208">
        <v>0</v>
      </c>
      <c r="H1338" s="109"/>
      <c r="I1338" s="109">
        <v>3.8100000000000002E-2</v>
      </c>
      <c r="J1338" s="109"/>
      <c r="K1338" s="109">
        <v>4.2699999999999995E-2</v>
      </c>
      <c r="L1338" s="109">
        <v>5.1299999999999998E-2</v>
      </c>
      <c r="M1338" s="109"/>
      <c r="N1338" s="109"/>
      <c r="O1338" s="210">
        <f t="shared" si="40"/>
        <v>40909</v>
      </c>
      <c r="Q1338" s="206">
        <f t="shared" si="41"/>
        <v>4.9999999999999351E-4</v>
      </c>
    </row>
    <row r="1339" spans="1:17">
      <c r="A1339" s="106">
        <v>40925</v>
      </c>
      <c r="B1339" t="s">
        <v>153</v>
      </c>
      <c r="C1339" s="109">
        <v>3.8899999999999997E-2</v>
      </c>
      <c r="D1339" s="109">
        <v>4.2099999999999999E-2</v>
      </c>
      <c r="E1339" s="109">
        <v>4.9299999999999997E-2</v>
      </c>
      <c r="F1339" s="109">
        <v>4.3400000000000001E-2</v>
      </c>
      <c r="G1339" s="208">
        <v>0</v>
      </c>
      <c r="H1339" s="109"/>
      <c r="I1339" s="109">
        <v>3.7900000000000003E-2</v>
      </c>
      <c r="J1339" s="109"/>
      <c r="K1339" s="109">
        <v>4.2599999999999999E-2</v>
      </c>
      <c r="L1339" s="109">
        <v>5.1100000000000007E-2</v>
      </c>
      <c r="M1339" s="109"/>
      <c r="N1339" s="109"/>
      <c r="O1339" s="210">
        <f t="shared" si="40"/>
        <v>40909</v>
      </c>
      <c r="Q1339" s="206">
        <f t="shared" si="41"/>
        <v>5.0000000000000044E-4</v>
      </c>
    </row>
    <row r="1340" spans="1:17">
      <c r="A1340" s="106">
        <v>40926</v>
      </c>
      <c r="B1340" t="s">
        <v>153</v>
      </c>
      <c r="C1340" s="109">
        <v>3.95E-2</v>
      </c>
      <c r="D1340" s="109">
        <v>4.2700000000000002E-2</v>
      </c>
      <c r="E1340" s="109">
        <v>0.05</v>
      </c>
      <c r="F1340" s="109">
        <v>4.41E-2</v>
      </c>
      <c r="G1340" s="208">
        <v>0</v>
      </c>
      <c r="H1340" s="109"/>
      <c r="I1340" s="109">
        <v>3.78E-2</v>
      </c>
      <c r="J1340" s="109"/>
      <c r="K1340" s="109">
        <v>4.3200000000000002E-2</v>
      </c>
      <c r="L1340" s="109">
        <v>5.1699999999999996E-2</v>
      </c>
      <c r="M1340" s="109"/>
      <c r="N1340" s="109"/>
      <c r="O1340" s="210">
        <f t="shared" si="40"/>
        <v>40909</v>
      </c>
      <c r="Q1340" s="206">
        <f t="shared" si="41"/>
        <v>5.0000000000000044E-4</v>
      </c>
    </row>
    <row r="1341" spans="1:17">
      <c r="A1341" s="106">
        <v>40927</v>
      </c>
      <c r="B1341" t="s">
        <v>153</v>
      </c>
      <c r="C1341" s="109">
        <v>4.0399999999999998E-2</v>
      </c>
      <c r="D1341" s="109">
        <v>4.3400000000000001E-2</v>
      </c>
      <c r="E1341" s="109">
        <v>5.04E-2</v>
      </c>
      <c r="F1341" s="109">
        <v>4.4699999999999997E-2</v>
      </c>
      <c r="G1341" s="208">
        <v>0</v>
      </c>
      <c r="H1341" s="109"/>
      <c r="I1341" s="109">
        <v>3.8699999999999998E-2</v>
      </c>
      <c r="J1341" s="109"/>
      <c r="K1341" s="109">
        <v>4.4000000000000004E-2</v>
      </c>
      <c r="L1341" s="109">
        <v>5.2300000000000006E-2</v>
      </c>
      <c r="M1341" s="109"/>
      <c r="N1341" s="109"/>
      <c r="O1341" s="210">
        <f t="shared" si="40"/>
        <v>40909</v>
      </c>
      <c r="Q1341" s="206">
        <f t="shared" si="41"/>
        <v>6.0000000000000331E-4</v>
      </c>
    </row>
    <row r="1342" spans="1:17">
      <c r="A1342" s="106">
        <v>40928</v>
      </c>
      <c r="B1342" t="s">
        <v>153</v>
      </c>
      <c r="C1342" s="109">
        <v>4.1000000000000002E-2</v>
      </c>
      <c r="D1342" s="109">
        <v>4.3999999999999997E-2</v>
      </c>
      <c r="E1342" s="109">
        <v>5.0999999999999997E-2</v>
      </c>
      <c r="F1342" s="109">
        <v>4.53E-2</v>
      </c>
      <c r="G1342" s="208">
        <v>0</v>
      </c>
      <c r="H1342" s="109"/>
      <c r="I1342" s="109">
        <v>3.8599999999999995E-2</v>
      </c>
      <c r="J1342" s="109"/>
      <c r="K1342" s="109">
        <v>4.4500000000000005E-2</v>
      </c>
      <c r="L1342" s="109">
        <v>5.2900000000000003E-2</v>
      </c>
      <c r="M1342" s="109"/>
      <c r="N1342" s="109"/>
      <c r="O1342" s="210">
        <f t="shared" si="40"/>
        <v>40909</v>
      </c>
      <c r="Q1342" s="206">
        <f t="shared" si="41"/>
        <v>5.0000000000000738E-4</v>
      </c>
    </row>
    <row r="1343" spans="1:17">
      <c r="A1343" s="106">
        <v>40931</v>
      </c>
      <c r="B1343" t="s">
        <v>153</v>
      </c>
      <c r="C1343" s="109">
        <v>4.1500000000000002E-2</v>
      </c>
      <c r="D1343" s="109">
        <v>4.4499999999999998E-2</v>
      </c>
      <c r="E1343" s="109">
        <v>5.1499999999999997E-2</v>
      </c>
      <c r="F1343" s="109">
        <v>4.58E-2</v>
      </c>
      <c r="G1343" s="208">
        <v>0</v>
      </c>
      <c r="H1343" s="109"/>
      <c r="I1343" s="109">
        <v>3.9100000000000003E-2</v>
      </c>
      <c r="J1343" s="109"/>
      <c r="K1343" s="109">
        <v>4.4999999999999998E-2</v>
      </c>
      <c r="L1343" s="109">
        <v>5.33E-2</v>
      </c>
      <c r="M1343" s="109"/>
      <c r="N1343" s="109"/>
      <c r="O1343" s="210">
        <f t="shared" si="40"/>
        <v>40909</v>
      </c>
      <c r="Q1343" s="206">
        <f t="shared" si="41"/>
        <v>5.0000000000000044E-4</v>
      </c>
    </row>
    <row r="1344" spans="1:17">
      <c r="A1344" s="106">
        <v>40933</v>
      </c>
      <c r="B1344" t="s">
        <v>153</v>
      </c>
      <c r="C1344" s="109">
        <v>4.1500000000000002E-2</v>
      </c>
      <c r="D1344" s="109">
        <v>4.4400000000000002E-2</v>
      </c>
      <c r="E1344" s="109">
        <v>5.1499999999999997E-2</v>
      </c>
      <c r="F1344" s="109">
        <v>4.58E-2</v>
      </c>
      <c r="G1344" s="208">
        <v>0</v>
      </c>
      <c r="H1344" s="109"/>
      <c r="I1344" s="109">
        <v>3.9300000000000002E-2</v>
      </c>
      <c r="J1344" s="109"/>
      <c r="K1344" s="109">
        <v>4.4900000000000002E-2</v>
      </c>
      <c r="L1344" s="109">
        <v>5.3200000000000004E-2</v>
      </c>
      <c r="M1344" s="109"/>
      <c r="N1344" s="109"/>
      <c r="O1344" s="210">
        <f t="shared" si="40"/>
        <v>40909</v>
      </c>
      <c r="Q1344" s="206">
        <f t="shared" si="41"/>
        <v>5.0000000000000044E-4</v>
      </c>
    </row>
    <row r="1345" spans="1:17">
      <c r="A1345" s="106">
        <v>40934</v>
      </c>
      <c r="B1345" t="s">
        <v>153</v>
      </c>
      <c r="C1345" s="109">
        <v>4.0899999999999999E-2</v>
      </c>
      <c r="D1345" s="109">
        <v>4.3799999999999999E-2</v>
      </c>
      <c r="E1345" s="109">
        <v>5.0799999999999998E-2</v>
      </c>
      <c r="F1345" s="109">
        <v>4.5199999999999997E-2</v>
      </c>
      <c r="G1345" s="208">
        <v>0</v>
      </c>
      <c r="H1345" s="109"/>
      <c r="I1345" s="109">
        <v>3.8800000000000001E-2</v>
      </c>
      <c r="J1345" s="109"/>
      <c r="K1345" s="109">
        <v>4.4299999999999999E-2</v>
      </c>
      <c r="L1345" s="109">
        <v>5.2400000000000002E-2</v>
      </c>
      <c r="M1345" s="109"/>
      <c r="N1345" s="109"/>
      <c r="O1345" s="210">
        <f t="shared" si="40"/>
        <v>40909</v>
      </c>
      <c r="Q1345" s="206">
        <f t="shared" si="41"/>
        <v>5.0000000000000044E-4</v>
      </c>
    </row>
    <row r="1346" spans="1:17">
      <c r="A1346" s="106">
        <v>40935</v>
      </c>
      <c r="B1346" t="s">
        <v>153</v>
      </c>
      <c r="C1346" s="109">
        <v>4.0399999999999998E-2</v>
      </c>
      <c r="D1346" s="109">
        <v>4.3499999999999997E-2</v>
      </c>
      <c r="E1346" s="109">
        <v>5.04E-2</v>
      </c>
      <c r="F1346" s="109">
        <v>4.48E-2</v>
      </c>
      <c r="G1346" s="208">
        <v>0</v>
      </c>
      <c r="H1346" s="109"/>
      <c r="I1346" s="109">
        <v>3.85E-2</v>
      </c>
      <c r="J1346" s="109"/>
      <c r="K1346" s="109">
        <v>4.4000000000000004E-2</v>
      </c>
      <c r="L1346" s="109">
        <v>5.21E-2</v>
      </c>
      <c r="M1346" s="109"/>
      <c r="N1346" s="109"/>
      <c r="O1346" s="210">
        <f t="shared" si="40"/>
        <v>40909</v>
      </c>
      <c r="Q1346" s="206">
        <f t="shared" si="41"/>
        <v>5.0000000000000738E-4</v>
      </c>
    </row>
    <row r="1347" spans="1:17">
      <c r="A1347" s="106">
        <v>40939</v>
      </c>
      <c r="B1347" t="s">
        <v>153</v>
      </c>
      <c r="C1347" s="109">
        <v>3.9100000000000003E-2</v>
      </c>
      <c r="D1347" s="109">
        <v>4.2200000000000001E-2</v>
      </c>
      <c r="E1347" s="109">
        <v>4.9099999999999998E-2</v>
      </c>
      <c r="F1347" s="109">
        <v>4.3499999999999997E-2</v>
      </c>
      <c r="G1347" s="208">
        <v>0</v>
      </c>
      <c r="H1347" s="109"/>
      <c r="I1347" s="109">
        <v>3.7200000000000004E-2</v>
      </c>
      <c r="J1347" s="109"/>
      <c r="K1347" s="109">
        <v>4.2699999999999995E-2</v>
      </c>
      <c r="L1347" s="109">
        <v>5.0700000000000002E-2</v>
      </c>
      <c r="M1347" s="109"/>
      <c r="N1347" s="109"/>
      <c r="O1347" s="210">
        <f t="shared" si="40"/>
        <v>40909</v>
      </c>
      <c r="Q1347" s="206">
        <f t="shared" si="41"/>
        <v>4.9999999999999351E-4</v>
      </c>
    </row>
    <row r="1348" spans="1:17">
      <c r="A1348" s="106">
        <v>40940</v>
      </c>
      <c r="B1348" t="s">
        <v>153</v>
      </c>
      <c r="C1348" s="109">
        <v>3.9899999999999998E-2</v>
      </c>
      <c r="D1348" s="109">
        <v>4.2900000000000001E-2</v>
      </c>
      <c r="E1348" s="109">
        <v>4.9700000000000001E-2</v>
      </c>
      <c r="F1348" s="109">
        <v>4.4200000000000003E-2</v>
      </c>
      <c r="G1348" s="208">
        <v>0</v>
      </c>
      <c r="H1348" s="109"/>
      <c r="I1348" s="109">
        <v>3.7999999999999999E-2</v>
      </c>
      <c r="J1348" s="109"/>
      <c r="K1348" s="109">
        <v>4.3400000000000001E-2</v>
      </c>
      <c r="L1348" s="109">
        <v>5.1200000000000002E-2</v>
      </c>
      <c r="M1348" s="109"/>
      <c r="N1348" s="109"/>
      <c r="O1348" s="210">
        <f t="shared" si="40"/>
        <v>40940</v>
      </c>
      <c r="Q1348" s="206">
        <f t="shared" si="41"/>
        <v>5.0000000000000044E-4</v>
      </c>
    </row>
    <row r="1349" spans="1:17">
      <c r="A1349" s="106">
        <v>40942</v>
      </c>
      <c r="B1349" t="s">
        <v>153</v>
      </c>
      <c r="C1349" s="109">
        <v>4.1000000000000002E-2</v>
      </c>
      <c r="D1349" s="109">
        <v>4.4200000000000003E-2</v>
      </c>
      <c r="E1349" s="109">
        <v>5.0900000000000001E-2</v>
      </c>
      <c r="F1349" s="109">
        <v>4.5400000000000003E-2</v>
      </c>
      <c r="G1349" s="208">
        <v>0</v>
      </c>
      <c r="H1349" s="109"/>
      <c r="I1349" s="109">
        <v>3.9300000000000002E-2</v>
      </c>
      <c r="J1349" s="109"/>
      <c r="K1349" s="109">
        <v>4.4500000000000005E-2</v>
      </c>
      <c r="L1349" s="109">
        <v>5.2300000000000006E-2</v>
      </c>
      <c r="M1349" s="109"/>
      <c r="N1349" s="109"/>
      <c r="O1349" s="210">
        <f t="shared" ref="O1349:O1412" si="42">DATE(YEAR(A1349),MONTH(A1349),1)</f>
        <v>40940</v>
      </c>
      <c r="Q1349" s="206">
        <f t="shared" ref="Q1349:Q1412" si="43">K1349-D1349</f>
        <v>3.0000000000000165E-4</v>
      </c>
    </row>
    <row r="1350" spans="1:17">
      <c r="A1350" s="106">
        <v>40945</v>
      </c>
      <c r="B1350" t="s">
        <v>153</v>
      </c>
      <c r="C1350" s="109">
        <v>4.0099999999999997E-2</v>
      </c>
      <c r="D1350" s="109">
        <v>4.36E-2</v>
      </c>
      <c r="E1350" s="109">
        <v>5.0099999999999999E-2</v>
      </c>
      <c r="F1350" s="109">
        <v>4.4600000000000001E-2</v>
      </c>
      <c r="G1350" s="208">
        <v>0</v>
      </c>
      <c r="H1350" s="109"/>
      <c r="I1350" s="109">
        <v>3.8699999999999998E-2</v>
      </c>
      <c r="J1350" s="109"/>
      <c r="K1350" s="109">
        <v>4.3899999999999995E-2</v>
      </c>
      <c r="L1350" s="109">
        <v>5.1500000000000004E-2</v>
      </c>
      <c r="M1350" s="109"/>
      <c r="N1350" s="109"/>
      <c r="O1350" s="210">
        <f t="shared" si="42"/>
        <v>40940</v>
      </c>
      <c r="Q1350" s="206">
        <f t="shared" si="43"/>
        <v>2.9999999999999472E-4</v>
      </c>
    </row>
    <row r="1351" spans="1:17">
      <c r="A1351" s="106">
        <v>40946</v>
      </c>
      <c r="B1351" t="s">
        <v>153</v>
      </c>
      <c r="C1351" s="109">
        <v>4.0599999999999997E-2</v>
      </c>
      <c r="D1351" s="109">
        <v>4.3999999999999997E-2</v>
      </c>
      <c r="E1351" s="109">
        <v>5.0599999999999999E-2</v>
      </c>
      <c r="F1351" s="109">
        <v>4.5100000000000001E-2</v>
      </c>
      <c r="G1351" s="208">
        <v>0</v>
      </c>
      <c r="H1351" s="109"/>
      <c r="I1351" s="109">
        <v>3.9199999999999999E-2</v>
      </c>
      <c r="J1351" s="109"/>
      <c r="K1351" s="109">
        <v>4.4299999999999999E-2</v>
      </c>
      <c r="L1351" s="109">
        <v>5.1900000000000002E-2</v>
      </c>
      <c r="M1351" s="109"/>
      <c r="N1351" s="109"/>
      <c r="O1351" s="210">
        <f t="shared" si="42"/>
        <v>40940</v>
      </c>
      <c r="Q1351" s="206">
        <f t="shared" si="43"/>
        <v>3.0000000000000165E-4</v>
      </c>
    </row>
    <row r="1352" spans="1:17">
      <c r="A1352" s="106">
        <v>40947</v>
      </c>
      <c r="B1352" t="s">
        <v>153</v>
      </c>
      <c r="C1352" s="109">
        <v>4.0599999999999997E-2</v>
      </c>
      <c r="D1352" s="109">
        <v>4.3999999999999997E-2</v>
      </c>
      <c r="E1352" s="109">
        <v>5.0500000000000003E-2</v>
      </c>
      <c r="F1352" s="109">
        <v>4.4999999999999998E-2</v>
      </c>
      <c r="G1352" s="208">
        <v>0</v>
      </c>
      <c r="H1352" s="109"/>
      <c r="I1352" s="109">
        <v>3.9100000000000003E-2</v>
      </c>
      <c r="J1352" s="109"/>
      <c r="K1352" s="109">
        <v>4.4299999999999999E-2</v>
      </c>
      <c r="L1352" s="109">
        <v>5.1799999999999999E-2</v>
      </c>
      <c r="M1352" s="109"/>
      <c r="N1352" s="109"/>
      <c r="O1352" s="210">
        <f t="shared" si="42"/>
        <v>40940</v>
      </c>
      <c r="Q1352" s="206">
        <f t="shared" si="43"/>
        <v>3.0000000000000165E-4</v>
      </c>
    </row>
    <row r="1353" spans="1:17">
      <c r="A1353" s="106">
        <v>40948</v>
      </c>
      <c r="B1353" t="s">
        <v>153</v>
      </c>
      <c r="C1353" s="109">
        <v>4.1099999999999998E-2</v>
      </c>
      <c r="D1353" s="109">
        <v>4.4499999999999998E-2</v>
      </c>
      <c r="E1353" s="109">
        <v>5.0799999999999998E-2</v>
      </c>
      <c r="F1353" s="109">
        <v>4.5499999999999999E-2</v>
      </c>
      <c r="G1353" s="208">
        <v>0</v>
      </c>
      <c r="H1353" s="109"/>
      <c r="I1353" s="109">
        <v>3.9100000000000003E-2</v>
      </c>
      <c r="J1353" s="109"/>
      <c r="K1353" s="109">
        <v>4.4800000000000006E-2</v>
      </c>
      <c r="L1353" s="109">
        <v>5.2199999999999996E-2</v>
      </c>
      <c r="M1353" s="109"/>
      <c r="N1353" s="109"/>
      <c r="O1353" s="210">
        <f t="shared" si="42"/>
        <v>40940</v>
      </c>
      <c r="Q1353" s="206">
        <f t="shared" si="43"/>
        <v>3.0000000000000859E-4</v>
      </c>
    </row>
    <row r="1354" spans="1:17">
      <c r="A1354" s="106">
        <v>40949</v>
      </c>
      <c r="B1354" t="s">
        <v>153</v>
      </c>
      <c r="C1354" s="109">
        <v>4.0399999999999998E-2</v>
      </c>
      <c r="D1354" s="109">
        <v>4.3700000000000003E-2</v>
      </c>
      <c r="E1354" s="109">
        <v>0.05</v>
      </c>
      <c r="F1354" s="109">
        <v>4.4699999999999997E-2</v>
      </c>
      <c r="G1354" s="208">
        <v>0</v>
      </c>
      <c r="H1354" s="109"/>
      <c r="I1354" s="109">
        <v>3.8199999999999998E-2</v>
      </c>
      <c r="J1354" s="109"/>
      <c r="K1354" s="109">
        <v>4.4000000000000004E-2</v>
      </c>
      <c r="L1354" s="109">
        <v>5.1299999999999998E-2</v>
      </c>
      <c r="M1354" s="109"/>
      <c r="N1354" s="109"/>
      <c r="O1354" s="210">
        <f t="shared" si="42"/>
        <v>40940</v>
      </c>
      <c r="Q1354" s="206">
        <f t="shared" si="43"/>
        <v>3.0000000000000165E-4</v>
      </c>
    </row>
    <row r="1355" spans="1:17">
      <c r="A1355" s="106">
        <v>40953</v>
      </c>
      <c r="B1355" t="s">
        <v>153</v>
      </c>
      <c r="C1355" s="109">
        <v>3.9800000000000002E-2</v>
      </c>
      <c r="D1355" s="109">
        <v>4.3200000000000002E-2</v>
      </c>
      <c r="E1355" s="109">
        <v>4.9700000000000001E-2</v>
      </c>
      <c r="F1355" s="109">
        <v>4.4200000000000003E-2</v>
      </c>
      <c r="G1355" s="208">
        <v>0</v>
      </c>
      <c r="H1355" s="109"/>
      <c r="I1355" s="109">
        <v>3.78E-2</v>
      </c>
      <c r="J1355" s="109"/>
      <c r="K1355" s="109">
        <v>4.3499999999999997E-2</v>
      </c>
      <c r="L1355" s="109">
        <v>5.0999999999999997E-2</v>
      </c>
      <c r="M1355" s="109"/>
      <c r="N1355" s="109"/>
      <c r="O1355" s="210">
        <f t="shared" si="42"/>
        <v>40940</v>
      </c>
      <c r="Q1355" s="206">
        <f t="shared" si="43"/>
        <v>2.9999999999999472E-4</v>
      </c>
    </row>
    <row r="1356" spans="1:17">
      <c r="A1356" s="106">
        <v>40954</v>
      </c>
      <c r="B1356" t="s">
        <v>153</v>
      </c>
      <c r="C1356" s="109">
        <v>4.0099999999999997E-2</v>
      </c>
      <c r="D1356" s="109">
        <v>4.3400000000000001E-2</v>
      </c>
      <c r="E1356" s="109">
        <v>0.05</v>
      </c>
      <c r="F1356" s="109">
        <v>4.4499999999999998E-2</v>
      </c>
      <c r="G1356" s="208">
        <v>0</v>
      </c>
      <c r="H1356" s="109"/>
      <c r="I1356" s="109">
        <v>3.8100000000000002E-2</v>
      </c>
      <c r="J1356" s="109"/>
      <c r="K1356" s="109">
        <v>4.3700000000000003E-2</v>
      </c>
      <c r="L1356" s="109">
        <v>5.1200000000000002E-2</v>
      </c>
      <c r="M1356" s="109"/>
      <c r="N1356" s="109"/>
      <c r="O1356" s="210">
        <f t="shared" si="42"/>
        <v>40940</v>
      </c>
      <c r="Q1356" s="206">
        <f t="shared" si="43"/>
        <v>3.0000000000000165E-4</v>
      </c>
    </row>
    <row r="1357" spans="1:17">
      <c r="A1357" s="106">
        <v>40955</v>
      </c>
      <c r="B1357" t="s">
        <v>153</v>
      </c>
      <c r="C1357" s="109">
        <v>4.07E-2</v>
      </c>
      <c r="D1357" s="109">
        <v>4.3900000000000002E-2</v>
      </c>
      <c r="E1357" s="109">
        <v>5.0500000000000003E-2</v>
      </c>
      <c r="F1357" s="109">
        <v>4.4999999999999998E-2</v>
      </c>
      <c r="G1357" s="208">
        <v>0</v>
      </c>
      <c r="H1357" s="109"/>
      <c r="I1357" s="109">
        <v>3.8699999999999998E-2</v>
      </c>
      <c r="J1357" s="109"/>
      <c r="K1357" s="109">
        <v>4.4199999999999996E-2</v>
      </c>
      <c r="L1357" s="109">
        <v>5.16E-2</v>
      </c>
      <c r="M1357" s="109"/>
      <c r="N1357" s="109"/>
      <c r="O1357" s="210">
        <f t="shared" si="42"/>
        <v>40940</v>
      </c>
      <c r="Q1357" s="206">
        <f t="shared" si="43"/>
        <v>2.9999999999999472E-4</v>
      </c>
    </row>
    <row r="1358" spans="1:17">
      <c r="A1358" s="106">
        <v>40956</v>
      </c>
      <c r="B1358" t="s">
        <v>153</v>
      </c>
      <c r="C1358" s="109">
        <v>4.07E-2</v>
      </c>
      <c r="D1358" s="109">
        <v>4.3999999999999997E-2</v>
      </c>
      <c r="E1358" s="109">
        <v>5.0700000000000002E-2</v>
      </c>
      <c r="F1358" s="109">
        <v>4.5100000000000001E-2</v>
      </c>
      <c r="G1358" s="208">
        <v>0</v>
      </c>
      <c r="H1358" s="109"/>
      <c r="I1358" s="109">
        <v>3.8699999999999998E-2</v>
      </c>
      <c r="J1358" s="109"/>
      <c r="K1358" s="109">
        <v>4.4299999999999999E-2</v>
      </c>
      <c r="L1358" s="109">
        <v>5.1799999999999999E-2</v>
      </c>
      <c r="M1358" s="109"/>
      <c r="N1358" s="109"/>
      <c r="O1358" s="210">
        <f t="shared" si="42"/>
        <v>40940</v>
      </c>
      <c r="Q1358" s="206">
        <f t="shared" si="43"/>
        <v>3.0000000000000165E-4</v>
      </c>
    </row>
    <row r="1359" spans="1:17">
      <c r="A1359" s="106">
        <v>40960</v>
      </c>
      <c r="B1359" t="s">
        <v>153</v>
      </c>
      <c r="C1359" s="109">
        <v>4.0899999999999999E-2</v>
      </c>
      <c r="D1359" s="109">
        <v>4.4299999999999999E-2</v>
      </c>
      <c r="E1359" s="109">
        <v>5.0999999999999997E-2</v>
      </c>
      <c r="F1359" s="109">
        <v>4.5400000000000003E-2</v>
      </c>
      <c r="G1359" s="208">
        <v>0</v>
      </c>
      <c r="H1359" s="109"/>
      <c r="I1359" s="109">
        <v>3.9E-2</v>
      </c>
      <c r="J1359" s="109"/>
      <c r="K1359" s="109">
        <v>4.4600000000000001E-2</v>
      </c>
      <c r="L1359" s="109">
        <v>5.2000000000000005E-2</v>
      </c>
      <c r="M1359" s="109"/>
      <c r="N1359" s="109"/>
      <c r="O1359" s="210">
        <f t="shared" si="42"/>
        <v>40940</v>
      </c>
      <c r="Q1359" s="206">
        <f t="shared" si="43"/>
        <v>3.0000000000000165E-4</v>
      </c>
    </row>
    <row r="1360" spans="1:17">
      <c r="A1360" s="106">
        <v>40961</v>
      </c>
      <c r="B1360" t="s">
        <v>153</v>
      </c>
      <c r="C1360" s="109">
        <v>4.0399999999999998E-2</v>
      </c>
      <c r="D1360" s="109">
        <v>4.3900000000000002E-2</v>
      </c>
      <c r="E1360" s="109">
        <v>5.0599999999999999E-2</v>
      </c>
      <c r="F1360" s="109">
        <v>4.4999999999999998E-2</v>
      </c>
      <c r="G1360" s="208">
        <v>0</v>
      </c>
      <c r="H1360" s="109"/>
      <c r="I1360" s="109">
        <v>3.8599999999999995E-2</v>
      </c>
      <c r="J1360" s="109"/>
      <c r="K1360" s="109">
        <v>4.41E-2</v>
      </c>
      <c r="L1360" s="109">
        <v>5.16E-2</v>
      </c>
      <c r="M1360" s="109"/>
      <c r="N1360" s="109"/>
      <c r="O1360" s="210">
        <f t="shared" si="42"/>
        <v>40940</v>
      </c>
      <c r="Q1360" s="206">
        <f t="shared" si="43"/>
        <v>1.9999999999999879E-4</v>
      </c>
    </row>
    <row r="1361" spans="1:17">
      <c r="A1361" s="106">
        <v>40962</v>
      </c>
      <c r="B1361" t="s">
        <v>153</v>
      </c>
      <c r="C1361" s="109">
        <v>4.02E-2</v>
      </c>
      <c r="D1361" s="109">
        <v>4.36E-2</v>
      </c>
      <c r="E1361" s="109">
        <v>5.0299999999999997E-2</v>
      </c>
      <c r="F1361" s="109">
        <v>4.4699999999999997E-2</v>
      </c>
      <c r="G1361" s="208">
        <v>0</v>
      </c>
      <c r="H1361" s="109"/>
      <c r="I1361" s="109">
        <v>3.8399999999999997E-2</v>
      </c>
      <c r="J1361" s="109"/>
      <c r="K1361" s="109">
        <v>4.3799999999999999E-2</v>
      </c>
      <c r="L1361" s="109">
        <v>5.1299999999999998E-2</v>
      </c>
      <c r="M1361" s="109"/>
      <c r="N1361" s="109"/>
      <c r="O1361" s="210">
        <f t="shared" si="42"/>
        <v>40940</v>
      </c>
      <c r="Q1361" s="206">
        <f t="shared" si="43"/>
        <v>1.9999999999999879E-4</v>
      </c>
    </row>
    <row r="1362" spans="1:17">
      <c r="A1362" s="106">
        <v>40963</v>
      </c>
      <c r="B1362" t="s">
        <v>153</v>
      </c>
      <c r="C1362" s="109">
        <v>3.9899999999999998E-2</v>
      </c>
      <c r="D1362" s="109">
        <v>4.3299999999999998E-2</v>
      </c>
      <c r="E1362" s="109">
        <v>0.05</v>
      </c>
      <c r="F1362" s="109">
        <v>4.4400000000000002E-2</v>
      </c>
      <c r="G1362" s="208">
        <v>0</v>
      </c>
      <c r="H1362" s="109"/>
      <c r="I1362" s="109">
        <v>3.8100000000000002E-2</v>
      </c>
      <c r="J1362" s="109"/>
      <c r="K1362" s="109">
        <v>4.3499999999999997E-2</v>
      </c>
      <c r="L1362" s="109">
        <v>5.0999999999999997E-2</v>
      </c>
      <c r="M1362" s="109"/>
      <c r="N1362" s="109"/>
      <c r="O1362" s="210">
        <f t="shared" si="42"/>
        <v>40940</v>
      </c>
      <c r="Q1362" s="206">
        <f t="shared" si="43"/>
        <v>1.9999999999999879E-4</v>
      </c>
    </row>
    <row r="1363" spans="1:17">
      <c r="A1363" s="106">
        <v>40966</v>
      </c>
      <c r="B1363" t="s">
        <v>153</v>
      </c>
      <c r="C1363" s="109">
        <v>3.9100000000000003E-2</v>
      </c>
      <c r="D1363" s="109">
        <v>4.2700000000000002E-2</v>
      </c>
      <c r="E1363" s="109">
        <v>4.9399999999999999E-2</v>
      </c>
      <c r="F1363" s="109">
        <v>4.3700000000000003E-2</v>
      </c>
      <c r="G1363" s="208">
        <v>0</v>
      </c>
      <c r="H1363" s="109"/>
      <c r="I1363" s="109">
        <v>3.78E-2</v>
      </c>
      <c r="J1363" s="109"/>
      <c r="K1363" s="109">
        <v>4.2900000000000001E-2</v>
      </c>
      <c r="L1363" s="109">
        <v>5.04E-2</v>
      </c>
      <c r="M1363" s="109"/>
      <c r="N1363" s="109"/>
      <c r="O1363" s="210">
        <f t="shared" si="42"/>
        <v>40940</v>
      </c>
      <c r="Q1363" s="206">
        <f t="shared" si="43"/>
        <v>1.9999999999999879E-4</v>
      </c>
    </row>
    <row r="1364" spans="1:17">
      <c r="A1364" s="106">
        <v>40967</v>
      </c>
      <c r="B1364" t="s">
        <v>153</v>
      </c>
      <c r="C1364" s="109">
        <v>3.9300000000000002E-2</v>
      </c>
      <c r="D1364" s="109">
        <v>4.2799999999999998E-2</v>
      </c>
      <c r="E1364" s="109">
        <v>4.9599999999999998E-2</v>
      </c>
      <c r="F1364" s="109">
        <v>4.3900000000000002E-2</v>
      </c>
      <c r="G1364" s="208">
        <v>0</v>
      </c>
      <c r="H1364" s="109"/>
      <c r="I1364" s="109">
        <v>3.7999999999999999E-2</v>
      </c>
      <c r="J1364" s="109"/>
      <c r="K1364" s="109">
        <v>4.2999999999999997E-2</v>
      </c>
      <c r="L1364" s="109">
        <v>5.0599999999999999E-2</v>
      </c>
      <c r="M1364" s="109"/>
      <c r="N1364" s="109"/>
      <c r="O1364" s="210">
        <f t="shared" si="42"/>
        <v>40940</v>
      </c>
      <c r="Q1364" s="206">
        <f t="shared" si="43"/>
        <v>1.9999999999999879E-4</v>
      </c>
    </row>
    <row r="1365" spans="1:17">
      <c r="A1365" s="106">
        <v>40969</v>
      </c>
      <c r="B1365" t="s">
        <v>153</v>
      </c>
      <c r="C1365" s="109">
        <v>4.0300000000000002E-2</v>
      </c>
      <c r="D1365" s="109">
        <v>4.36E-2</v>
      </c>
      <c r="E1365" s="109">
        <v>5.0500000000000003E-2</v>
      </c>
      <c r="F1365" s="109">
        <v>4.48E-2</v>
      </c>
      <c r="G1365" s="208">
        <v>0</v>
      </c>
      <c r="H1365" s="109"/>
      <c r="I1365" s="109">
        <v>3.8699999999999998E-2</v>
      </c>
      <c r="J1365" s="109"/>
      <c r="K1365" s="109">
        <v>4.3899999999999995E-2</v>
      </c>
      <c r="L1365" s="109">
        <v>5.1299999999999998E-2</v>
      </c>
      <c r="M1365" s="109"/>
      <c r="N1365" s="109"/>
      <c r="O1365" s="210">
        <f t="shared" si="42"/>
        <v>40969</v>
      </c>
      <c r="Q1365" s="206">
        <f t="shared" si="43"/>
        <v>2.9999999999999472E-4</v>
      </c>
    </row>
    <row r="1366" spans="1:17">
      <c r="A1366" s="106">
        <v>40970</v>
      </c>
      <c r="B1366" t="s">
        <v>153</v>
      </c>
      <c r="C1366" s="109">
        <v>3.9899999999999998E-2</v>
      </c>
      <c r="D1366" s="109">
        <v>4.3200000000000002E-2</v>
      </c>
      <c r="E1366" s="109">
        <v>5.0099999999999999E-2</v>
      </c>
      <c r="F1366" s="109">
        <v>4.4400000000000002E-2</v>
      </c>
      <c r="G1366" s="208">
        <v>0</v>
      </c>
      <c r="H1366" s="109"/>
      <c r="I1366" s="109">
        <v>3.8300000000000001E-2</v>
      </c>
      <c r="J1366" s="109"/>
      <c r="K1366" s="109">
        <v>4.3400000000000001E-2</v>
      </c>
      <c r="L1366" s="109">
        <v>5.0799999999999998E-2</v>
      </c>
      <c r="M1366" s="109"/>
      <c r="N1366" s="109"/>
      <c r="O1366" s="210">
        <f t="shared" si="42"/>
        <v>40969</v>
      </c>
      <c r="Q1366" s="206">
        <f t="shared" si="43"/>
        <v>1.9999999999999879E-4</v>
      </c>
    </row>
    <row r="1367" spans="1:17">
      <c r="A1367" s="106">
        <v>40973</v>
      </c>
      <c r="B1367" t="s">
        <v>153</v>
      </c>
      <c r="C1367" s="109">
        <v>4.0099999999999997E-2</v>
      </c>
      <c r="D1367" s="109">
        <v>4.3400000000000001E-2</v>
      </c>
      <c r="E1367" s="109">
        <v>5.0299999999999997E-2</v>
      </c>
      <c r="F1367" s="109">
        <v>4.4600000000000001E-2</v>
      </c>
      <c r="G1367" s="208">
        <v>0</v>
      </c>
      <c r="H1367" s="109"/>
      <c r="I1367" s="109">
        <v>3.8599999999999995E-2</v>
      </c>
      <c r="J1367" s="109"/>
      <c r="K1367" s="109">
        <v>4.36E-2</v>
      </c>
      <c r="L1367" s="109">
        <v>5.1100000000000007E-2</v>
      </c>
      <c r="M1367" s="109"/>
      <c r="N1367" s="109"/>
      <c r="O1367" s="210">
        <f t="shared" si="42"/>
        <v>40969</v>
      </c>
      <c r="Q1367" s="206">
        <f t="shared" si="43"/>
        <v>1.9999999999999879E-4</v>
      </c>
    </row>
    <row r="1368" spans="1:17">
      <c r="A1368" s="106">
        <v>40975</v>
      </c>
      <c r="B1368" t="s">
        <v>153</v>
      </c>
      <c r="C1368" s="109">
        <v>3.9899999999999998E-2</v>
      </c>
      <c r="D1368" s="109">
        <v>4.3200000000000002E-2</v>
      </c>
      <c r="E1368" s="109">
        <v>4.9799999999999997E-2</v>
      </c>
      <c r="F1368" s="109">
        <v>4.4299999999999999E-2</v>
      </c>
      <c r="G1368" s="208">
        <v>0</v>
      </c>
      <c r="H1368" s="109"/>
      <c r="I1368" s="109">
        <v>3.8599999999999995E-2</v>
      </c>
      <c r="J1368" s="109"/>
      <c r="K1368" s="109">
        <v>4.3499999999999997E-2</v>
      </c>
      <c r="L1368" s="109">
        <v>5.0900000000000001E-2</v>
      </c>
      <c r="M1368" s="109"/>
      <c r="N1368" s="109"/>
      <c r="O1368" s="210">
        <f t="shared" si="42"/>
        <v>40969</v>
      </c>
      <c r="Q1368" s="206">
        <f t="shared" si="43"/>
        <v>2.9999999999999472E-4</v>
      </c>
    </row>
    <row r="1369" spans="1:17">
      <c r="A1369" s="106">
        <v>40976</v>
      </c>
      <c r="B1369" t="s">
        <v>153</v>
      </c>
      <c r="C1369" s="109">
        <v>4.0399999999999998E-2</v>
      </c>
      <c r="D1369" s="109">
        <v>4.3799999999999999E-2</v>
      </c>
      <c r="E1369" s="109">
        <v>5.0299999999999997E-2</v>
      </c>
      <c r="F1369" s="109">
        <v>4.48E-2</v>
      </c>
      <c r="G1369" s="208">
        <v>0</v>
      </c>
      <c r="H1369" s="109"/>
      <c r="I1369" s="109">
        <v>3.9100000000000003E-2</v>
      </c>
      <c r="J1369" s="109"/>
      <c r="K1369" s="109">
        <v>4.41E-2</v>
      </c>
      <c r="L1369" s="109">
        <v>5.1399999999999994E-2</v>
      </c>
      <c r="M1369" s="109"/>
      <c r="N1369" s="109"/>
      <c r="O1369" s="210">
        <f t="shared" si="42"/>
        <v>40969</v>
      </c>
      <c r="Q1369" s="206">
        <f t="shared" si="43"/>
        <v>3.0000000000000165E-4</v>
      </c>
    </row>
    <row r="1370" spans="1:17">
      <c r="A1370" s="106">
        <v>40977</v>
      </c>
      <c r="B1370" t="s">
        <v>153</v>
      </c>
      <c r="C1370" s="109">
        <v>4.0599999999999997E-2</v>
      </c>
      <c r="D1370" s="109">
        <v>4.3900000000000002E-2</v>
      </c>
      <c r="E1370" s="109">
        <v>5.04E-2</v>
      </c>
      <c r="F1370" s="109">
        <v>4.4999999999999998E-2</v>
      </c>
      <c r="G1370" s="208">
        <v>0</v>
      </c>
      <c r="H1370" s="109"/>
      <c r="I1370" s="109">
        <v>3.9300000000000002E-2</v>
      </c>
      <c r="J1370" s="109"/>
      <c r="K1370" s="109">
        <v>4.4199999999999996E-2</v>
      </c>
      <c r="L1370" s="109">
        <v>5.1500000000000004E-2</v>
      </c>
      <c r="M1370" s="109"/>
      <c r="N1370" s="109"/>
      <c r="O1370" s="210">
        <f t="shared" si="42"/>
        <v>40969</v>
      </c>
      <c r="Q1370" s="206">
        <f t="shared" si="43"/>
        <v>2.9999999999999472E-4</v>
      </c>
    </row>
    <row r="1371" spans="1:17">
      <c r="A1371" s="106">
        <v>40980</v>
      </c>
      <c r="B1371" t="s">
        <v>153</v>
      </c>
      <c r="C1371" s="109">
        <v>4.0399999999999998E-2</v>
      </c>
      <c r="D1371" s="109">
        <v>4.3700000000000003E-2</v>
      </c>
      <c r="E1371" s="109">
        <v>5.0200000000000002E-2</v>
      </c>
      <c r="F1371" s="109">
        <v>4.48E-2</v>
      </c>
      <c r="G1371" s="208">
        <v>0</v>
      </c>
      <c r="H1371" s="109"/>
      <c r="I1371" s="109">
        <v>3.9E-2</v>
      </c>
      <c r="J1371" s="109"/>
      <c r="K1371" s="109">
        <v>4.4000000000000004E-2</v>
      </c>
      <c r="L1371" s="109">
        <v>5.1299999999999998E-2</v>
      </c>
      <c r="M1371" s="109"/>
      <c r="N1371" s="109"/>
      <c r="O1371" s="210">
        <f t="shared" si="42"/>
        <v>40969</v>
      </c>
      <c r="Q1371" s="206">
        <f t="shared" si="43"/>
        <v>3.0000000000000165E-4</v>
      </c>
    </row>
    <row r="1372" spans="1:17">
      <c r="A1372" s="106">
        <v>40982</v>
      </c>
      <c r="B1372" t="s">
        <v>153</v>
      </c>
      <c r="C1372" s="109">
        <v>4.2799999999999998E-2</v>
      </c>
      <c r="D1372" s="109">
        <v>4.5999999999999999E-2</v>
      </c>
      <c r="E1372" s="109">
        <v>5.2499999999999998E-2</v>
      </c>
      <c r="F1372" s="109">
        <v>4.7100000000000003E-2</v>
      </c>
      <c r="G1372" s="208">
        <v>0</v>
      </c>
      <c r="H1372" s="109"/>
      <c r="I1372" s="109">
        <v>4.1399999999999999E-2</v>
      </c>
      <c r="J1372" s="109"/>
      <c r="K1372" s="109">
        <v>4.6300000000000001E-2</v>
      </c>
      <c r="L1372" s="109">
        <v>5.3600000000000002E-2</v>
      </c>
      <c r="M1372" s="109"/>
      <c r="N1372" s="109"/>
      <c r="O1372" s="210">
        <f t="shared" si="42"/>
        <v>40969</v>
      </c>
      <c r="Q1372" s="206">
        <f t="shared" si="43"/>
        <v>3.0000000000000165E-4</v>
      </c>
    </row>
    <row r="1373" spans="1:17">
      <c r="A1373" s="106">
        <v>40983</v>
      </c>
      <c r="B1373" t="s">
        <v>153</v>
      </c>
      <c r="C1373" s="109">
        <v>4.2799999999999998E-2</v>
      </c>
      <c r="D1373" s="109">
        <v>4.5999999999999999E-2</v>
      </c>
      <c r="E1373" s="109">
        <v>5.2499999999999998E-2</v>
      </c>
      <c r="F1373" s="109">
        <v>4.7100000000000003E-2</v>
      </c>
      <c r="G1373" s="208">
        <v>0</v>
      </c>
      <c r="H1373" s="109"/>
      <c r="I1373" s="109">
        <v>4.1100000000000005E-2</v>
      </c>
      <c r="J1373" s="109"/>
      <c r="K1373" s="109">
        <v>4.6300000000000001E-2</v>
      </c>
      <c r="L1373" s="109">
        <v>5.3600000000000002E-2</v>
      </c>
      <c r="M1373" s="109"/>
      <c r="N1373" s="109"/>
      <c r="O1373" s="210">
        <f t="shared" si="42"/>
        <v>40969</v>
      </c>
      <c r="Q1373" s="206">
        <f t="shared" si="43"/>
        <v>3.0000000000000165E-4</v>
      </c>
    </row>
    <row r="1374" spans="1:17">
      <c r="A1374" s="106">
        <v>40987</v>
      </c>
      <c r="B1374" t="s">
        <v>153</v>
      </c>
      <c r="C1374" s="109">
        <v>4.3499999999999997E-2</v>
      </c>
      <c r="D1374" s="109">
        <v>4.6699999999999998E-2</v>
      </c>
      <c r="E1374" s="109">
        <v>5.3199999999999997E-2</v>
      </c>
      <c r="F1374" s="109">
        <v>4.7800000000000002E-2</v>
      </c>
      <c r="G1374" s="208">
        <v>0</v>
      </c>
      <c r="H1374" s="109"/>
      <c r="I1374" s="109">
        <v>4.1799999999999997E-2</v>
      </c>
      <c r="J1374" s="109"/>
      <c r="K1374" s="109">
        <v>4.7E-2</v>
      </c>
      <c r="L1374" s="109">
        <v>5.4199999999999998E-2</v>
      </c>
      <c r="M1374" s="109"/>
      <c r="N1374" s="109"/>
      <c r="O1374" s="210">
        <f t="shared" si="42"/>
        <v>40969</v>
      </c>
      <c r="Q1374" s="206">
        <f t="shared" si="43"/>
        <v>3.0000000000000165E-4</v>
      </c>
    </row>
    <row r="1375" spans="1:17">
      <c r="A1375" s="106">
        <v>40988</v>
      </c>
      <c r="B1375" t="s">
        <v>153</v>
      </c>
      <c r="C1375" s="109">
        <v>4.3299999999999998E-2</v>
      </c>
      <c r="D1375" s="109">
        <v>4.65E-2</v>
      </c>
      <c r="E1375" s="109">
        <v>5.2900000000000003E-2</v>
      </c>
      <c r="F1375" s="109">
        <v>4.7600000000000003E-2</v>
      </c>
      <c r="G1375" s="208">
        <v>0</v>
      </c>
      <c r="H1375" s="109"/>
      <c r="I1375" s="109">
        <v>4.1599999999999998E-2</v>
      </c>
      <c r="J1375" s="109"/>
      <c r="K1375" s="109">
        <v>4.6799999999999994E-2</v>
      </c>
      <c r="L1375" s="109">
        <v>5.4000000000000006E-2</v>
      </c>
      <c r="M1375" s="109"/>
      <c r="N1375" s="109"/>
      <c r="O1375" s="210">
        <f t="shared" si="42"/>
        <v>40969</v>
      </c>
      <c r="Q1375" s="206">
        <f t="shared" si="43"/>
        <v>2.9999999999999472E-4</v>
      </c>
    </row>
    <row r="1376" spans="1:17">
      <c r="A1376" s="106">
        <v>40989</v>
      </c>
      <c r="B1376" t="s">
        <v>153</v>
      </c>
      <c r="C1376" s="109">
        <v>4.2500000000000003E-2</v>
      </c>
      <c r="D1376" s="109">
        <v>4.5699999999999998E-2</v>
      </c>
      <c r="E1376" s="109">
        <v>5.21E-2</v>
      </c>
      <c r="F1376" s="109">
        <v>4.6800000000000001E-2</v>
      </c>
      <c r="G1376" s="208">
        <v>0</v>
      </c>
      <c r="H1376" s="109"/>
      <c r="I1376" s="109">
        <v>4.0599999999999997E-2</v>
      </c>
      <c r="J1376" s="109"/>
      <c r="K1376" s="109">
        <v>4.5999999999999999E-2</v>
      </c>
      <c r="L1376" s="109">
        <v>5.3099999999999994E-2</v>
      </c>
      <c r="M1376" s="109"/>
      <c r="N1376" s="109"/>
      <c r="O1376" s="210">
        <f t="shared" si="42"/>
        <v>40969</v>
      </c>
      <c r="Q1376" s="206">
        <f t="shared" si="43"/>
        <v>3.0000000000000165E-4</v>
      </c>
    </row>
    <row r="1377" spans="1:17">
      <c r="A1377" s="106">
        <v>40990</v>
      </c>
      <c r="B1377" t="s">
        <v>153</v>
      </c>
      <c r="C1377" s="109">
        <v>4.2599999999999999E-2</v>
      </c>
      <c r="D1377" s="109">
        <v>4.5600000000000002E-2</v>
      </c>
      <c r="E1377" s="109">
        <v>5.1999999999999998E-2</v>
      </c>
      <c r="F1377" s="109">
        <v>4.6699999999999998E-2</v>
      </c>
      <c r="G1377" s="208">
        <v>0</v>
      </c>
      <c r="H1377" s="109"/>
      <c r="I1377" s="109">
        <v>4.0399999999999998E-2</v>
      </c>
      <c r="J1377" s="109"/>
      <c r="K1377" s="109">
        <v>4.5899999999999996E-2</v>
      </c>
      <c r="L1377" s="109">
        <v>5.2999999999999999E-2</v>
      </c>
      <c r="M1377" s="109"/>
      <c r="N1377" s="109"/>
      <c r="O1377" s="210">
        <f t="shared" si="42"/>
        <v>40969</v>
      </c>
      <c r="Q1377" s="206">
        <f t="shared" si="43"/>
        <v>2.9999999999999472E-4</v>
      </c>
    </row>
    <row r="1378" spans="1:17">
      <c r="A1378" s="106">
        <v>40991</v>
      </c>
      <c r="B1378" t="s">
        <v>153</v>
      </c>
      <c r="C1378" s="109">
        <v>4.2099999999999999E-2</v>
      </c>
      <c r="D1378" s="109">
        <v>4.5100000000000001E-2</v>
      </c>
      <c r="E1378" s="109">
        <v>5.1499999999999997E-2</v>
      </c>
      <c r="F1378" s="109">
        <v>4.6199999999999998E-2</v>
      </c>
      <c r="G1378" s="208">
        <v>0</v>
      </c>
      <c r="H1378" s="109"/>
      <c r="I1378" s="109">
        <v>3.9900000000000005E-2</v>
      </c>
      <c r="J1378" s="109"/>
      <c r="K1378" s="109">
        <v>4.5400000000000003E-2</v>
      </c>
      <c r="L1378" s="109">
        <v>5.2600000000000001E-2</v>
      </c>
      <c r="M1378" s="109"/>
      <c r="N1378" s="109"/>
      <c r="O1378" s="210">
        <f t="shared" si="42"/>
        <v>40969</v>
      </c>
      <c r="Q1378" s="206">
        <f t="shared" si="43"/>
        <v>3.0000000000000165E-4</v>
      </c>
    </row>
    <row r="1379" spans="1:17">
      <c r="A1379" s="106">
        <v>40994</v>
      </c>
      <c r="B1379" t="s">
        <v>153</v>
      </c>
      <c r="C1379" s="109">
        <v>4.2299999999999997E-2</v>
      </c>
      <c r="D1379" s="109">
        <v>4.5199999999999997E-2</v>
      </c>
      <c r="E1379" s="109">
        <v>5.16E-2</v>
      </c>
      <c r="F1379" s="109">
        <v>4.6399999999999997E-2</v>
      </c>
      <c r="G1379" s="208">
        <v>0</v>
      </c>
      <c r="H1379" s="109"/>
      <c r="I1379" s="109">
        <v>4.0099999999999997E-2</v>
      </c>
      <c r="J1379" s="109"/>
      <c r="K1379" s="109">
        <v>4.5499999999999999E-2</v>
      </c>
      <c r="L1379" s="109">
        <v>5.2699999999999997E-2</v>
      </c>
      <c r="M1379" s="109"/>
      <c r="N1379" s="109"/>
      <c r="O1379" s="210">
        <f t="shared" si="42"/>
        <v>40969</v>
      </c>
      <c r="Q1379" s="206">
        <f t="shared" si="43"/>
        <v>3.0000000000000165E-4</v>
      </c>
    </row>
    <row r="1380" spans="1:17">
      <c r="A1380" s="106">
        <v>40995</v>
      </c>
      <c r="B1380" t="s">
        <v>153</v>
      </c>
      <c r="C1380" s="109">
        <v>4.2000000000000003E-2</v>
      </c>
      <c r="D1380" s="109">
        <v>4.4900000000000002E-2</v>
      </c>
      <c r="E1380" s="109">
        <v>5.1299999999999998E-2</v>
      </c>
      <c r="F1380" s="109">
        <v>4.6100000000000002E-2</v>
      </c>
      <c r="G1380" s="208">
        <v>0</v>
      </c>
      <c r="H1380" s="109"/>
      <c r="I1380" s="109">
        <v>3.9800000000000002E-2</v>
      </c>
      <c r="J1380" s="109"/>
      <c r="K1380" s="109">
        <v>4.5199999999999997E-2</v>
      </c>
      <c r="L1380" s="109">
        <v>5.2400000000000002E-2</v>
      </c>
      <c r="M1380" s="109"/>
      <c r="N1380" s="109"/>
      <c r="O1380" s="210">
        <f t="shared" si="42"/>
        <v>40969</v>
      </c>
      <c r="Q1380" s="206">
        <f t="shared" si="43"/>
        <v>2.9999999999999472E-4</v>
      </c>
    </row>
    <row r="1381" spans="1:17">
      <c r="A1381" s="106">
        <v>40996</v>
      </c>
      <c r="B1381" t="s">
        <v>153</v>
      </c>
      <c r="C1381" s="109">
        <v>4.2000000000000003E-2</v>
      </c>
      <c r="D1381" s="109">
        <v>4.4999999999999998E-2</v>
      </c>
      <c r="E1381" s="109">
        <v>5.1299999999999998E-2</v>
      </c>
      <c r="F1381" s="109">
        <v>4.6100000000000002E-2</v>
      </c>
      <c r="G1381" s="208">
        <v>0</v>
      </c>
      <c r="H1381" s="109"/>
      <c r="I1381" s="109">
        <v>3.9900000000000005E-2</v>
      </c>
      <c r="J1381" s="109"/>
      <c r="K1381" s="109">
        <v>4.53E-2</v>
      </c>
      <c r="L1381" s="109">
        <v>5.2400000000000002E-2</v>
      </c>
      <c r="M1381" s="109"/>
      <c r="N1381" s="109"/>
      <c r="O1381" s="210">
        <f t="shared" si="42"/>
        <v>40969</v>
      </c>
      <c r="Q1381" s="206">
        <f t="shared" si="43"/>
        <v>3.0000000000000165E-4</v>
      </c>
    </row>
    <row r="1382" spans="1:17">
      <c r="A1382" s="106">
        <v>40997</v>
      </c>
      <c r="B1382" t="s">
        <v>153</v>
      </c>
      <c r="C1382" s="109">
        <v>4.1700000000000001E-2</v>
      </c>
      <c r="D1382" s="109">
        <v>4.4699999999999997E-2</v>
      </c>
      <c r="E1382" s="109">
        <v>5.0999999999999997E-2</v>
      </c>
      <c r="F1382" s="109">
        <v>4.58E-2</v>
      </c>
      <c r="G1382" s="208">
        <v>0</v>
      </c>
      <c r="H1382" s="109"/>
      <c r="I1382" s="109">
        <v>3.9599999999999996E-2</v>
      </c>
      <c r="J1382" s="109"/>
      <c r="K1382" s="109">
        <v>4.4999999999999998E-2</v>
      </c>
      <c r="L1382" s="109">
        <v>5.21E-2</v>
      </c>
      <c r="M1382" s="109"/>
      <c r="N1382" s="109"/>
      <c r="O1382" s="210">
        <f t="shared" si="42"/>
        <v>40969</v>
      </c>
      <c r="Q1382" s="206">
        <f t="shared" si="43"/>
        <v>3.0000000000000165E-4</v>
      </c>
    </row>
    <row r="1383" spans="1:17">
      <c r="A1383" s="106">
        <v>40998</v>
      </c>
      <c r="B1383" t="s">
        <v>153</v>
      </c>
      <c r="C1383" s="109">
        <v>4.24E-2</v>
      </c>
      <c r="D1383" s="109">
        <v>4.5400000000000003E-2</v>
      </c>
      <c r="E1383" s="109">
        <v>5.1999999999999998E-2</v>
      </c>
      <c r="F1383" s="109">
        <v>4.6600000000000003E-2</v>
      </c>
      <c r="G1383" s="208">
        <v>0</v>
      </c>
      <c r="H1383" s="109"/>
      <c r="I1383" s="109">
        <v>4.0399999999999998E-2</v>
      </c>
      <c r="J1383" s="109"/>
      <c r="K1383" s="109">
        <v>4.58E-2</v>
      </c>
      <c r="L1383" s="109">
        <v>5.2999999999999999E-2</v>
      </c>
      <c r="M1383" s="109"/>
      <c r="N1383" s="109"/>
      <c r="O1383" s="210">
        <f t="shared" si="42"/>
        <v>40969</v>
      </c>
      <c r="Q1383" s="206">
        <f t="shared" si="43"/>
        <v>3.9999999999999758E-4</v>
      </c>
    </row>
    <row r="1384" spans="1:17">
      <c r="A1384" s="106">
        <v>41001</v>
      </c>
      <c r="B1384" t="s">
        <v>153</v>
      </c>
      <c r="C1384" s="109">
        <v>4.24E-2</v>
      </c>
      <c r="D1384" s="109">
        <v>4.53E-2</v>
      </c>
      <c r="E1384" s="109">
        <v>5.2200000000000003E-2</v>
      </c>
      <c r="F1384" s="109">
        <v>4.6600000000000003E-2</v>
      </c>
      <c r="G1384" s="208">
        <v>0</v>
      </c>
      <c r="H1384" s="109"/>
      <c r="I1384" s="109">
        <v>4.0300000000000002E-2</v>
      </c>
      <c r="J1384" s="109"/>
      <c r="K1384" s="109">
        <v>4.5600000000000002E-2</v>
      </c>
      <c r="L1384" s="109">
        <v>5.2999999999999999E-2</v>
      </c>
      <c r="M1384" s="109"/>
      <c r="N1384" s="109"/>
      <c r="O1384" s="210">
        <f t="shared" si="42"/>
        <v>41000</v>
      </c>
      <c r="Q1384" s="206">
        <f t="shared" si="43"/>
        <v>3.0000000000000165E-4</v>
      </c>
    </row>
    <row r="1385" spans="1:17">
      <c r="A1385" s="106">
        <v>41002</v>
      </c>
      <c r="B1385" t="s">
        <v>153</v>
      </c>
      <c r="C1385" s="109">
        <v>4.3099999999999999E-2</v>
      </c>
      <c r="D1385" s="109">
        <v>4.5999999999999999E-2</v>
      </c>
      <c r="E1385" s="109">
        <v>5.2900000000000003E-2</v>
      </c>
      <c r="F1385" s="109">
        <v>4.7300000000000002E-2</v>
      </c>
      <c r="G1385" s="208">
        <v>0</v>
      </c>
      <c r="H1385" s="109"/>
      <c r="I1385" s="109">
        <v>4.0999999999999995E-2</v>
      </c>
      <c r="J1385" s="109"/>
      <c r="K1385" s="109">
        <v>4.6300000000000001E-2</v>
      </c>
      <c r="L1385" s="109">
        <v>5.3600000000000002E-2</v>
      </c>
      <c r="M1385" s="109"/>
      <c r="N1385" s="109"/>
      <c r="O1385" s="210">
        <f t="shared" si="42"/>
        <v>41000</v>
      </c>
      <c r="Q1385" s="206">
        <f t="shared" si="43"/>
        <v>3.0000000000000165E-4</v>
      </c>
    </row>
    <row r="1386" spans="1:17">
      <c r="A1386" s="106">
        <v>41003</v>
      </c>
      <c r="B1386" t="s">
        <v>153</v>
      </c>
      <c r="C1386" s="109">
        <v>4.2799999999999998E-2</v>
      </c>
      <c r="D1386" s="109">
        <v>4.5699999999999998E-2</v>
      </c>
      <c r="E1386" s="109">
        <v>5.2600000000000001E-2</v>
      </c>
      <c r="F1386" s="109">
        <v>4.7E-2</v>
      </c>
      <c r="G1386" s="208">
        <v>0</v>
      </c>
      <c r="H1386" s="109"/>
      <c r="I1386" s="109">
        <v>4.07E-2</v>
      </c>
      <c r="J1386" s="109"/>
      <c r="K1386" s="109">
        <v>4.5999999999999999E-2</v>
      </c>
      <c r="L1386" s="109">
        <v>5.33E-2</v>
      </c>
      <c r="M1386" s="109"/>
      <c r="N1386" s="109"/>
      <c r="O1386" s="210">
        <f t="shared" si="42"/>
        <v>41000</v>
      </c>
      <c r="Q1386" s="206">
        <f t="shared" si="43"/>
        <v>3.0000000000000165E-4</v>
      </c>
    </row>
    <row r="1387" spans="1:17">
      <c r="A1387" s="106">
        <v>41004</v>
      </c>
      <c r="B1387" t="s">
        <v>153</v>
      </c>
      <c r="C1387" s="109">
        <v>4.2200000000000001E-2</v>
      </c>
      <c r="D1387" s="109">
        <v>4.5199999999999997E-2</v>
      </c>
      <c r="E1387" s="109">
        <v>5.1999999999999998E-2</v>
      </c>
      <c r="F1387" s="109">
        <v>4.65E-2</v>
      </c>
      <c r="G1387" s="208">
        <v>0</v>
      </c>
      <c r="H1387" s="109"/>
      <c r="I1387" s="109">
        <v>4.0199999999999993E-2</v>
      </c>
      <c r="J1387" s="109"/>
      <c r="K1387" s="109">
        <v>4.5499999999999999E-2</v>
      </c>
      <c r="L1387" s="109">
        <v>5.28E-2</v>
      </c>
      <c r="M1387" s="109"/>
      <c r="N1387" s="109"/>
      <c r="O1387" s="210">
        <f t="shared" si="42"/>
        <v>41000</v>
      </c>
      <c r="Q1387" s="206">
        <f t="shared" si="43"/>
        <v>3.0000000000000165E-4</v>
      </c>
    </row>
    <row r="1388" spans="1:17">
      <c r="A1388" s="106">
        <v>41005</v>
      </c>
      <c r="B1388" t="s">
        <v>153</v>
      </c>
      <c r="C1388" s="109">
        <v>4.1500000000000002E-2</v>
      </c>
      <c r="D1388" s="109">
        <v>4.4400000000000002E-2</v>
      </c>
      <c r="E1388" s="109">
        <v>5.1299999999999998E-2</v>
      </c>
      <c r="F1388" s="109">
        <v>4.5699999999999998E-2</v>
      </c>
      <c r="G1388" s="208">
        <v>0</v>
      </c>
      <c r="H1388" s="109"/>
      <c r="I1388" s="109">
        <v>3.9399999999999998E-2</v>
      </c>
      <c r="J1388" s="109"/>
      <c r="K1388" s="109">
        <v>4.4699999999999997E-2</v>
      </c>
      <c r="L1388" s="109">
        <v>5.2000000000000005E-2</v>
      </c>
      <c r="M1388" s="109"/>
      <c r="N1388" s="109"/>
      <c r="O1388" s="210">
        <f t="shared" si="42"/>
        <v>41000</v>
      </c>
      <c r="Q1388" s="206">
        <f t="shared" si="43"/>
        <v>2.9999999999999472E-4</v>
      </c>
    </row>
    <row r="1389" spans="1:17">
      <c r="A1389" s="106">
        <v>41008</v>
      </c>
      <c r="B1389" t="s">
        <v>153</v>
      </c>
      <c r="C1389" s="109">
        <v>4.1099999999999998E-2</v>
      </c>
      <c r="D1389" s="109">
        <v>4.3999999999999997E-2</v>
      </c>
      <c r="E1389" s="109">
        <v>5.0999999999999997E-2</v>
      </c>
      <c r="F1389" s="109">
        <v>4.5400000000000003E-2</v>
      </c>
      <c r="G1389" s="208">
        <v>0</v>
      </c>
      <c r="H1389" s="109"/>
      <c r="I1389" s="109">
        <v>3.9100000000000003E-2</v>
      </c>
      <c r="J1389" s="109"/>
      <c r="K1389" s="109">
        <v>4.4400000000000002E-2</v>
      </c>
      <c r="L1389" s="109">
        <v>5.1699999999999996E-2</v>
      </c>
      <c r="M1389" s="109"/>
      <c r="N1389" s="109"/>
      <c r="O1389" s="210">
        <f t="shared" si="42"/>
        <v>41000</v>
      </c>
      <c r="Q1389" s="206">
        <f t="shared" si="43"/>
        <v>4.0000000000000452E-4</v>
      </c>
    </row>
    <row r="1390" spans="1:17">
      <c r="A1390" s="106">
        <v>41009</v>
      </c>
      <c r="B1390" t="s">
        <v>153</v>
      </c>
      <c r="C1390" s="109">
        <v>4.0599999999999997E-2</v>
      </c>
      <c r="D1390" s="109">
        <v>4.36E-2</v>
      </c>
      <c r="E1390" s="109">
        <v>5.0700000000000002E-2</v>
      </c>
      <c r="F1390" s="109">
        <v>4.4999999999999998E-2</v>
      </c>
      <c r="G1390" s="208">
        <v>0</v>
      </c>
      <c r="H1390" s="109"/>
      <c r="I1390" s="109">
        <v>3.8699999999999998E-2</v>
      </c>
      <c r="J1390" s="109"/>
      <c r="K1390" s="109">
        <v>4.4000000000000004E-2</v>
      </c>
      <c r="L1390" s="109">
        <v>5.1500000000000004E-2</v>
      </c>
      <c r="M1390" s="109"/>
      <c r="N1390" s="109"/>
      <c r="O1390" s="210">
        <f t="shared" si="42"/>
        <v>41000</v>
      </c>
      <c r="Q1390" s="206">
        <f t="shared" si="43"/>
        <v>4.0000000000000452E-4</v>
      </c>
    </row>
    <row r="1391" spans="1:17">
      <c r="A1391" s="106">
        <v>41010</v>
      </c>
      <c r="B1391" t="s">
        <v>153</v>
      </c>
      <c r="C1391" s="109">
        <v>4.1000000000000002E-2</v>
      </c>
      <c r="D1391" s="109">
        <v>4.41E-2</v>
      </c>
      <c r="E1391" s="109">
        <v>5.1200000000000002E-2</v>
      </c>
      <c r="F1391" s="109">
        <v>4.5400000000000003E-2</v>
      </c>
      <c r="G1391" s="208">
        <v>0</v>
      </c>
      <c r="H1391" s="109"/>
      <c r="I1391" s="109">
        <v>3.9800000000000002E-2</v>
      </c>
      <c r="J1391" s="109"/>
      <c r="K1391" s="109">
        <v>4.4500000000000005E-2</v>
      </c>
      <c r="L1391" s="109">
        <v>5.21E-2</v>
      </c>
      <c r="M1391" s="109"/>
      <c r="N1391" s="109"/>
      <c r="O1391" s="210">
        <f t="shared" si="42"/>
        <v>41000</v>
      </c>
      <c r="Q1391" s="206">
        <f t="shared" si="43"/>
        <v>4.0000000000000452E-4</v>
      </c>
    </row>
    <row r="1392" spans="1:17">
      <c r="A1392" s="106">
        <v>41011</v>
      </c>
      <c r="B1392" t="s">
        <v>153</v>
      </c>
      <c r="C1392" s="109">
        <v>4.1200000000000001E-2</v>
      </c>
      <c r="D1392" s="109">
        <v>4.4299999999999999E-2</v>
      </c>
      <c r="E1392" s="109">
        <v>5.1400000000000001E-2</v>
      </c>
      <c r="F1392" s="109">
        <v>4.5600000000000002E-2</v>
      </c>
      <c r="G1392" s="208">
        <v>0</v>
      </c>
      <c r="H1392" s="109"/>
      <c r="I1392" s="109">
        <v>3.9900000000000005E-2</v>
      </c>
      <c r="J1392" s="109"/>
      <c r="K1392" s="109">
        <v>4.4699999999999997E-2</v>
      </c>
      <c r="L1392" s="109">
        <v>5.2300000000000006E-2</v>
      </c>
      <c r="M1392" s="109"/>
      <c r="N1392" s="109"/>
      <c r="O1392" s="210">
        <f t="shared" si="42"/>
        <v>41000</v>
      </c>
      <c r="Q1392" s="206">
        <f t="shared" si="43"/>
        <v>3.9999999999999758E-4</v>
      </c>
    </row>
    <row r="1393" spans="1:17">
      <c r="A1393" s="106">
        <v>41012</v>
      </c>
      <c r="B1393" t="s">
        <v>153</v>
      </c>
      <c r="C1393" s="109">
        <v>4.0599999999999997E-2</v>
      </c>
      <c r="D1393" s="109">
        <v>4.3700000000000003E-2</v>
      </c>
      <c r="E1393" s="109">
        <v>5.0799999999999998E-2</v>
      </c>
      <c r="F1393" s="109">
        <v>4.4999999999999998E-2</v>
      </c>
      <c r="G1393" s="208">
        <v>0</v>
      </c>
      <c r="H1393" s="109"/>
      <c r="I1393" s="109">
        <v>3.9300000000000002E-2</v>
      </c>
      <c r="J1393" s="109"/>
      <c r="K1393" s="109">
        <v>4.41E-2</v>
      </c>
      <c r="L1393" s="109">
        <v>5.1699999999999996E-2</v>
      </c>
      <c r="M1393" s="109"/>
      <c r="N1393" s="109"/>
      <c r="O1393" s="210">
        <f t="shared" si="42"/>
        <v>41000</v>
      </c>
      <c r="Q1393" s="206">
        <f t="shared" si="43"/>
        <v>3.9999999999999758E-4</v>
      </c>
    </row>
    <row r="1394" spans="1:17">
      <c r="A1394" s="106">
        <v>41015</v>
      </c>
      <c r="B1394" t="s">
        <v>153</v>
      </c>
      <c r="C1394" s="109">
        <v>4.0300000000000002E-2</v>
      </c>
      <c r="D1394" s="109">
        <v>4.3299999999999998E-2</v>
      </c>
      <c r="E1394" s="109">
        <v>5.0599999999999999E-2</v>
      </c>
      <c r="F1394" s="109">
        <v>4.4699999999999997E-2</v>
      </c>
      <c r="G1394" s="208">
        <v>0</v>
      </c>
      <c r="H1394" s="109"/>
      <c r="I1394" s="109">
        <v>3.9E-2</v>
      </c>
      <c r="J1394" s="109"/>
      <c r="K1394" s="109">
        <v>4.3700000000000003E-2</v>
      </c>
      <c r="L1394" s="109">
        <v>5.1399999999999994E-2</v>
      </c>
      <c r="M1394" s="109"/>
      <c r="N1394" s="109"/>
      <c r="O1394" s="210">
        <f t="shared" si="42"/>
        <v>41000</v>
      </c>
      <c r="Q1394" s="206">
        <f t="shared" si="43"/>
        <v>4.0000000000000452E-4</v>
      </c>
    </row>
    <row r="1395" spans="1:17">
      <c r="A1395" s="106">
        <v>41016</v>
      </c>
      <c r="B1395" t="s">
        <v>153</v>
      </c>
      <c r="C1395" s="109">
        <v>4.07E-2</v>
      </c>
      <c r="D1395" s="109">
        <v>4.3700000000000003E-2</v>
      </c>
      <c r="E1395" s="109">
        <v>5.0900000000000001E-2</v>
      </c>
      <c r="F1395" s="109">
        <v>4.5100000000000001E-2</v>
      </c>
      <c r="G1395" s="208">
        <v>0</v>
      </c>
      <c r="H1395" s="109"/>
      <c r="I1395" s="109">
        <v>3.9399999999999998E-2</v>
      </c>
      <c r="J1395" s="109"/>
      <c r="K1395" s="109">
        <v>4.41E-2</v>
      </c>
      <c r="L1395" s="109">
        <v>5.1699999999999996E-2</v>
      </c>
      <c r="M1395" s="109"/>
      <c r="N1395" s="109"/>
      <c r="O1395" s="210">
        <f t="shared" si="42"/>
        <v>41000</v>
      </c>
      <c r="Q1395" s="206">
        <f t="shared" si="43"/>
        <v>3.9999999999999758E-4</v>
      </c>
    </row>
    <row r="1396" spans="1:17">
      <c r="A1396" s="106">
        <v>41017</v>
      </c>
      <c r="B1396" t="s">
        <v>153</v>
      </c>
      <c r="C1396" s="109">
        <v>4.0399999999999998E-2</v>
      </c>
      <c r="D1396" s="109">
        <v>4.3499999999999997E-2</v>
      </c>
      <c r="E1396" s="109">
        <v>5.0700000000000002E-2</v>
      </c>
      <c r="F1396" s="109">
        <v>4.4900000000000002E-2</v>
      </c>
      <c r="G1396" s="208">
        <v>0</v>
      </c>
      <c r="H1396" s="109"/>
      <c r="I1396" s="109">
        <v>3.9100000000000003E-2</v>
      </c>
      <c r="J1396" s="109"/>
      <c r="K1396" s="109">
        <v>4.3899999999999995E-2</v>
      </c>
      <c r="L1396" s="109">
        <v>5.1500000000000004E-2</v>
      </c>
      <c r="M1396" s="109"/>
      <c r="N1396" s="109"/>
      <c r="O1396" s="210">
        <f t="shared" si="42"/>
        <v>41000</v>
      </c>
      <c r="Q1396" s="206">
        <f t="shared" si="43"/>
        <v>3.9999999999999758E-4</v>
      </c>
    </row>
    <row r="1397" spans="1:17">
      <c r="A1397" s="106">
        <v>41018</v>
      </c>
      <c r="B1397" t="s">
        <v>153</v>
      </c>
      <c r="C1397" s="109">
        <v>4.02E-2</v>
      </c>
      <c r="D1397" s="109">
        <v>4.3299999999999998E-2</v>
      </c>
      <c r="E1397" s="109">
        <v>5.0500000000000003E-2</v>
      </c>
      <c r="F1397" s="109">
        <v>4.4699999999999997E-2</v>
      </c>
      <c r="G1397" s="208">
        <v>0</v>
      </c>
      <c r="H1397" s="109"/>
      <c r="I1397" s="109">
        <v>3.9300000000000002E-2</v>
      </c>
      <c r="J1397" s="109"/>
      <c r="K1397" s="109">
        <v>4.3700000000000003E-2</v>
      </c>
      <c r="L1397" s="109">
        <v>5.1299999999999998E-2</v>
      </c>
      <c r="M1397" s="109"/>
      <c r="N1397" s="109"/>
      <c r="O1397" s="210">
        <f t="shared" si="42"/>
        <v>41000</v>
      </c>
      <c r="Q1397" s="206">
        <f t="shared" si="43"/>
        <v>4.0000000000000452E-4</v>
      </c>
    </row>
    <row r="1398" spans="1:17">
      <c r="A1398" s="106">
        <v>41019</v>
      </c>
      <c r="B1398" t="s">
        <v>153</v>
      </c>
      <c r="C1398" s="109">
        <v>4.0399999999999998E-2</v>
      </c>
      <c r="D1398" s="109">
        <v>4.3499999999999997E-2</v>
      </c>
      <c r="E1398" s="109">
        <v>5.0700000000000002E-2</v>
      </c>
      <c r="F1398" s="109">
        <v>4.4900000000000002E-2</v>
      </c>
      <c r="G1398" s="208">
        <v>0</v>
      </c>
      <c r="H1398" s="109"/>
      <c r="I1398" s="109">
        <v>3.95E-2</v>
      </c>
      <c r="J1398" s="109"/>
      <c r="K1398" s="109">
        <v>4.3899999999999995E-2</v>
      </c>
      <c r="L1398" s="109">
        <v>5.16E-2</v>
      </c>
      <c r="M1398" s="109"/>
      <c r="N1398" s="109"/>
      <c r="O1398" s="210">
        <f t="shared" si="42"/>
        <v>41000</v>
      </c>
      <c r="Q1398" s="206">
        <f t="shared" si="43"/>
        <v>3.9999999999999758E-4</v>
      </c>
    </row>
    <row r="1399" spans="1:17">
      <c r="A1399" s="106">
        <v>41022</v>
      </c>
      <c r="B1399" t="s">
        <v>153</v>
      </c>
      <c r="C1399" s="109">
        <v>0.04</v>
      </c>
      <c r="D1399" s="109">
        <v>4.2999999999999997E-2</v>
      </c>
      <c r="E1399" s="109">
        <v>5.0299999999999997E-2</v>
      </c>
      <c r="F1399" s="109">
        <v>4.4400000000000002E-2</v>
      </c>
      <c r="G1399" s="208">
        <v>0</v>
      </c>
      <c r="H1399" s="109"/>
      <c r="I1399" s="109">
        <v>3.9199999999999999E-2</v>
      </c>
      <c r="J1399" s="109"/>
      <c r="K1399" s="109">
        <v>4.3499999999999997E-2</v>
      </c>
      <c r="L1399" s="109">
        <v>5.1200000000000002E-2</v>
      </c>
      <c r="M1399" s="109"/>
      <c r="N1399" s="109"/>
      <c r="O1399" s="210">
        <f t="shared" si="42"/>
        <v>41000</v>
      </c>
      <c r="Q1399" s="206">
        <f t="shared" si="43"/>
        <v>5.0000000000000044E-4</v>
      </c>
    </row>
    <row r="1400" spans="1:17">
      <c r="A1400" s="106">
        <v>41023</v>
      </c>
      <c r="B1400" t="s">
        <v>153</v>
      </c>
      <c r="C1400" s="109">
        <v>4.0300000000000002E-2</v>
      </c>
      <c r="D1400" s="109">
        <v>4.3299999999999998E-2</v>
      </c>
      <c r="E1400" s="109">
        <v>5.0700000000000002E-2</v>
      </c>
      <c r="F1400" s="109">
        <v>4.48E-2</v>
      </c>
      <c r="G1400" s="208">
        <v>0</v>
      </c>
      <c r="H1400" s="109"/>
      <c r="I1400" s="109">
        <v>3.95E-2</v>
      </c>
      <c r="J1400" s="109"/>
      <c r="K1400" s="109">
        <v>4.3799999999999999E-2</v>
      </c>
      <c r="L1400" s="109">
        <v>5.1500000000000004E-2</v>
      </c>
      <c r="M1400" s="109"/>
      <c r="N1400" s="109"/>
      <c r="O1400" s="210">
        <f t="shared" si="42"/>
        <v>41000</v>
      </c>
      <c r="Q1400" s="206">
        <f t="shared" si="43"/>
        <v>5.0000000000000044E-4</v>
      </c>
    </row>
    <row r="1401" spans="1:17">
      <c r="A1401" s="106">
        <v>41024</v>
      </c>
      <c r="B1401" t="s">
        <v>153</v>
      </c>
      <c r="C1401" s="109">
        <v>4.0599999999999997E-2</v>
      </c>
      <c r="D1401" s="109">
        <v>4.36E-2</v>
      </c>
      <c r="E1401" s="109">
        <v>5.0900000000000001E-2</v>
      </c>
      <c r="F1401" s="109">
        <v>4.4999999999999998E-2</v>
      </c>
      <c r="G1401" s="208">
        <v>0</v>
      </c>
      <c r="H1401" s="109"/>
      <c r="I1401" s="109">
        <v>3.9800000000000002E-2</v>
      </c>
      <c r="J1401" s="109"/>
      <c r="K1401" s="109">
        <v>4.4199999999999996E-2</v>
      </c>
      <c r="L1401" s="109">
        <v>5.1799999999999999E-2</v>
      </c>
      <c r="M1401" s="109"/>
      <c r="N1401" s="109"/>
      <c r="O1401" s="210">
        <f t="shared" si="42"/>
        <v>41000</v>
      </c>
      <c r="Q1401" s="206">
        <f t="shared" si="43"/>
        <v>5.9999999999999637E-4</v>
      </c>
    </row>
    <row r="1402" spans="1:17">
      <c r="A1402" s="106">
        <v>41025</v>
      </c>
      <c r="B1402" t="s">
        <v>153</v>
      </c>
      <c r="C1402" s="109">
        <v>4.0500000000000001E-2</v>
      </c>
      <c r="D1402" s="109">
        <v>4.3499999999999997E-2</v>
      </c>
      <c r="E1402" s="109">
        <v>5.0799999999999998E-2</v>
      </c>
      <c r="F1402" s="109">
        <v>4.4900000000000002E-2</v>
      </c>
      <c r="G1402" s="208">
        <v>0</v>
      </c>
      <c r="H1402" s="109"/>
      <c r="I1402" s="109">
        <v>3.9699999999999999E-2</v>
      </c>
      <c r="J1402" s="109"/>
      <c r="K1402" s="109">
        <v>4.41E-2</v>
      </c>
      <c r="L1402" s="109">
        <v>5.1699999999999996E-2</v>
      </c>
      <c r="M1402" s="109"/>
      <c r="N1402" s="109"/>
      <c r="O1402" s="210">
        <f t="shared" si="42"/>
        <v>41000</v>
      </c>
      <c r="Q1402" s="206">
        <f t="shared" si="43"/>
        <v>6.0000000000000331E-4</v>
      </c>
    </row>
    <row r="1403" spans="1:17">
      <c r="A1403" s="106">
        <v>41026</v>
      </c>
      <c r="B1403" t="s">
        <v>153</v>
      </c>
      <c r="C1403" s="109">
        <v>4.0300000000000002E-2</v>
      </c>
      <c r="D1403" s="109">
        <v>4.3299999999999998E-2</v>
      </c>
      <c r="E1403" s="109">
        <v>5.0599999999999999E-2</v>
      </c>
      <c r="F1403" s="109">
        <v>4.4699999999999997E-2</v>
      </c>
      <c r="G1403" s="208">
        <v>0</v>
      </c>
      <c r="H1403" s="109"/>
      <c r="I1403" s="109">
        <v>3.95E-2</v>
      </c>
      <c r="J1403" s="109"/>
      <c r="K1403" s="109">
        <v>4.3899999999999995E-2</v>
      </c>
      <c r="L1403" s="109">
        <v>5.1500000000000004E-2</v>
      </c>
      <c r="M1403" s="109"/>
      <c r="N1403" s="109"/>
      <c r="O1403" s="210">
        <f t="shared" si="42"/>
        <v>41000</v>
      </c>
      <c r="Q1403" s="206">
        <f t="shared" si="43"/>
        <v>5.9999999999999637E-4</v>
      </c>
    </row>
    <row r="1404" spans="1:17">
      <c r="A1404" s="106">
        <v>41029</v>
      </c>
      <c r="B1404" t="s">
        <v>153</v>
      </c>
      <c r="C1404" s="109">
        <v>4.02E-2</v>
      </c>
      <c r="D1404" s="109">
        <v>4.3299999999999998E-2</v>
      </c>
      <c r="E1404" s="109">
        <v>5.0599999999999999E-2</v>
      </c>
      <c r="F1404" s="109">
        <v>4.4699999999999997E-2</v>
      </c>
      <c r="G1404" s="208">
        <v>0</v>
      </c>
      <c r="H1404" s="109"/>
      <c r="I1404" s="109">
        <v>3.95E-2</v>
      </c>
      <c r="J1404" s="109"/>
      <c r="K1404" s="109">
        <v>4.3899999999999995E-2</v>
      </c>
      <c r="L1404" s="109">
        <v>5.1500000000000004E-2</v>
      </c>
      <c r="M1404" s="109"/>
      <c r="N1404" s="109"/>
      <c r="O1404" s="210">
        <f t="shared" si="42"/>
        <v>41000</v>
      </c>
      <c r="Q1404" s="206">
        <f t="shared" si="43"/>
        <v>5.9999999999999637E-4</v>
      </c>
    </row>
    <row r="1405" spans="1:17">
      <c r="A1405" s="106">
        <v>41030</v>
      </c>
      <c r="B1405" t="s">
        <v>153</v>
      </c>
      <c r="C1405" s="109">
        <v>4.0800000000000003E-2</v>
      </c>
      <c r="D1405" s="109">
        <v>4.3799999999999999E-2</v>
      </c>
      <c r="E1405" s="109">
        <v>5.11E-2</v>
      </c>
      <c r="F1405" s="109">
        <v>4.5199999999999997E-2</v>
      </c>
      <c r="G1405" s="208">
        <v>0</v>
      </c>
      <c r="H1405" s="109"/>
      <c r="I1405" s="109">
        <v>0.04</v>
      </c>
      <c r="J1405" s="109"/>
      <c r="K1405" s="109">
        <v>4.4299999999999999E-2</v>
      </c>
      <c r="L1405" s="109">
        <v>5.2000000000000005E-2</v>
      </c>
      <c r="M1405" s="109"/>
      <c r="N1405" s="109"/>
      <c r="O1405" s="210">
        <f t="shared" si="42"/>
        <v>41030</v>
      </c>
      <c r="Q1405" s="206">
        <f t="shared" si="43"/>
        <v>5.0000000000000044E-4</v>
      </c>
    </row>
    <row r="1406" spans="1:17">
      <c r="A1406" s="106">
        <v>41031</v>
      </c>
      <c r="B1406" t="s">
        <v>153</v>
      </c>
      <c r="C1406" s="109">
        <v>4.0300000000000002E-2</v>
      </c>
      <c r="D1406" s="109">
        <v>4.3299999999999998E-2</v>
      </c>
      <c r="E1406" s="109">
        <v>5.0700000000000002E-2</v>
      </c>
      <c r="F1406" s="109">
        <v>4.48E-2</v>
      </c>
      <c r="G1406" s="208">
        <v>0</v>
      </c>
      <c r="H1406" s="109"/>
      <c r="I1406" s="109">
        <v>3.95E-2</v>
      </c>
      <c r="J1406" s="109"/>
      <c r="K1406" s="109">
        <v>4.3799999999999999E-2</v>
      </c>
      <c r="L1406" s="109">
        <v>5.1500000000000004E-2</v>
      </c>
      <c r="M1406" s="109"/>
      <c r="N1406" s="109"/>
      <c r="O1406" s="210">
        <f t="shared" si="42"/>
        <v>41030</v>
      </c>
      <c r="Q1406" s="206">
        <f t="shared" si="43"/>
        <v>5.0000000000000044E-4</v>
      </c>
    </row>
    <row r="1407" spans="1:17">
      <c r="A1407" s="106">
        <v>41032</v>
      </c>
      <c r="B1407" t="s">
        <v>153</v>
      </c>
      <c r="C1407" s="109">
        <v>4.0300000000000002E-2</v>
      </c>
      <c r="D1407" s="109">
        <v>4.3299999999999998E-2</v>
      </c>
      <c r="E1407" s="109">
        <v>5.0700000000000002E-2</v>
      </c>
      <c r="F1407" s="109">
        <v>4.48E-2</v>
      </c>
      <c r="G1407" s="208">
        <v>0</v>
      </c>
      <c r="H1407" s="109"/>
      <c r="I1407" s="109">
        <v>3.95E-2</v>
      </c>
      <c r="J1407" s="109"/>
      <c r="K1407" s="109">
        <v>4.3799999999999999E-2</v>
      </c>
      <c r="L1407" s="109">
        <v>5.1399999999999994E-2</v>
      </c>
      <c r="M1407" s="109"/>
      <c r="N1407" s="109"/>
      <c r="O1407" s="210">
        <f t="shared" si="42"/>
        <v>41030</v>
      </c>
      <c r="Q1407" s="206">
        <f t="shared" si="43"/>
        <v>5.0000000000000044E-4</v>
      </c>
    </row>
    <row r="1408" spans="1:17">
      <c r="A1408" s="106">
        <v>41033</v>
      </c>
      <c r="B1408" t="s">
        <v>153</v>
      </c>
      <c r="C1408" s="109">
        <v>3.9899999999999998E-2</v>
      </c>
      <c r="D1408" s="109">
        <v>4.2900000000000001E-2</v>
      </c>
      <c r="E1408" s="109">
        <v>5.0299999999999997E-2</v>
      </c>
      <c r="F1408" s="109">
        <v>4.4400000000000002E-2</v>
      </c>
      <c r="G1408" s="208">
        <v>0</v>
      </c>
      <c r="H1408" s="109"/>
      <c r="I1408" s="109">
        <v>3.9100000000000003E-2</v>
      </c>
      <c r="J1408" s="109"/>
      <c r="K1408" s="109">
        <v>4.3400000000000001E-2</v>
      </c>
      <c r="L1408" s="109">
        <v>5.0999999999999997E-2</v>
      </c>
      <c r="M1408" s="109"/>
      <c r="N1408" s="109"/>
      <c r="O1408" s="210">
        <f t="shared" si="42"/>
        <v>41030</v>
      </c>
      <c r="Q1408" s="206">
        <f t="shared" si="43"/>
        <v>5.0000000000000044E-4</v>
      </c>
    </row>
    <row r="1409" spans="1:17">
      <c r="A1409" s="106">
        <v>41036</v>
      </c>
      <c r="B1409" t="s">
        <v>153</v>
      </c>
      <c r="C1409" s="109">
        <v>3.9800000000000002E-2</v>
      </c>
      <c r="D1409" s="109">
        <v>4.2799999999999998E-2</v>
      </c>
      <c r="E1409" s="109">
        <v>5.0200000000000002E-2</v>
      </c>
      <c r="F1409" s="109">
        <v>4.4299999999999999E-2</v>
      </c>
      <c r="G1409" s="208">
        <v>0</v>
      </c>
      <c r="H1409" s="109"/>
      <c r="I1409" s="109">
        <v>3.9E-2</v>
      </c>
      <c r="J1409" s="109"/>
      <c r="K1409" s="109">
        <v>4.3299999999999998E-2</v>
      </c>
      <c r="L1409" s="109">
        <v>5.0999999999999997E-2</v>
      </c>
      <c r="M1409" s="109"/>
      <c r="N1409" s="109"/>
      <c r="O1409" s="210">
        <f t="shared" si="42"/>
        <v>41030</v>
      </c>
      <c r="Q1409" s="206">
        <f t="shared" si="43"/>
        <v>5.0000000000000044E-4</v>
      </c>
    </row>
    <row r="1410" spans="1:17">
      <c r="A1410" s="106">
        <v>41037</v>
      </c>
      <c r="B1410" t="s">
        <v>153</v>
      </c>
      <c r="C1410" s="109">
        <v>3.9399999999999998E-2</v>
      </c>
      <c r="D1410" s="109">
        <v>4.24E-2</v>
      </c>
      <c r="E1410" s="109">
        <v>4.9799999999999997E-2</v>
      </c>
      <c r="F1410" s="109">
        <v>4.3900000000000002E-2</v>
      </c>
      <c r="G1410" s="208">
        <v>0</v>
      </c>
      <c r="H1410" s="109"/>
      <c r="I1410" s="109">
        <v>3.8599999999999995E-2</v>
      </c>
      <c r="J1410" s="109"/>
      <c r="K1410" s="109">
        <v>4.2900000000000001E-2</v>
      </c>
      <c r="L1410" s="109">
        <v>5.0700000000000002E-2</v>
      </c>
      <c r="M1410" s="109"/>
      <c r="N1410" s="109"/>
      <c r="O1410" s="210">
        <f t="shared" si="42"/>
        <v>41030</v>
      </c>
      <c r="Q1410" s="206">
        <f t="shared" si="43"/>
        <v>5.0000000000000044E-4</v>
      </c>
    </row>
    <row r="1411" spans="1:17">
      <c r="A1411" s="106">
        <v>41038</v>
      </c>
      <c r="B1411" t="s">
        <v>153</v>
      </c>
      <c r="C1411" s="109">
        <v>3.9600000000000003E-2</v>
      </c>
      <c r="D1411" s="109">
        <v>4.2599999999999999E-2</v>
      </c>
      <c r="E1411" s="109">
        <v>0.05</v>
      </c>
      <c r="F1411" s="109">
        <v>4.41E-2</v>
      </c>
      <c r="G1411" s="208">
        <v>0</v>
      </c>
      <c r="H1411" s="109"/>
      <c r="I1411" s="109">
        <v>3.8699999999999998E-2</v>
      </c>
      <c r="J1411" s="109"/>
      <c r="K1411" s="109">
        <v>4.3200000000000002E-2</v>
      </c>
      <c r="L1411" s="109">
        <v>5.0900000000000001E-2</v>
      </c>
      <c r="M1411" s="109"/>
      <c r="N1411" s="109"/>
      <c r="O1411" s="210">
        <f t="shared" si="42"/>
        <v>41030</v>
      </c>
      <c r="Q1411" s="206">
        <f t="shared" si="43"/>
        <v>6.0000000000000331E-4</v>
      </c>
    </row>
    <row r="1412" spans="1:17">
      <c r="A1412" s="106">
        <v>41039</v>
      </c>
      <c r="B1412" t="s">
        <v>153</v>
      </c>
      <c r="C1412" s="109">
        <v>3.9800000000000002E-2</v>
      </c>
      <c r="D1412" s="109">
        <v>4.2700000000000002E-2</v>
      </c>
      <c r="E1412" s="109">
        <v>5.0099999999999999E-2</v>
      </c>
      <c r="F1412" s="109">
        <v>4.4200000000000003E-2</v>
      </c>
      <c r="G1412" s="208">
        <v>0</v>
      </c>
      <c r="H1412" s="109"/>
      <c r="I1412" s="109">
        <v>3.8900000000000004E-2</v>
      </c>
      <c r="J1412" s="109"/>
      <c r="K1412" s="109">
        <v>4.3299999999999998E-2</v>
      </c>
      <c r="L1412" s="109">
        <v>5.0999999999999997E-2</v>
      </c>
      <c r="M1412" s="109"/>
      <c r="N1412" s="109"/>
      <c r="O1412" s="210">
        <f t="shared" si="42"/>
        <v>41030</v>
      </c>
      <c r="Q1412" s="206">
        <f t="shared" si="43"/>
        <v>5.9999999999999637E-4</v>
      </c>
    </row>
    <row r="1413" spans="1:17">
      <c r="A1413" s="106">
        <v>41040</v>
      </c>
      <c r="B1413" t="s">
        <v>153</v>
      </c>
      <c r="C1413" s="109">
        <v>3.9300000000000002E-2</v>
      </c>
      <c r="D1413" s="109">
        <v>4.2200000000000001E-2</v>
      </c>
      <c r="E1413" s="109">
        <v>4.9599999999999998E-2</v>
      </c>
      <c r="F1413" s="109">
        <v>4.3700000000000003E-2</v>
      </c>
      <c r="G1413" s="208">
        <v>0</v>
      </c>
      <c r="H1413" s="109"/>
      <c r="I1413" s="109">
        <v>3.8399999999999997E-2</v>
      </c>
      <c r="J1413" s="109"/>
      <c r="K1413" s="109">
        <v>4.2800000000000005E-2</v>
      </c>
      <c r="L1413" s="109">
        <v>5.0599999999999999E-2</v>
      </c>
      <c r="M1413" s="109"/>
      <c r="N1413" s="109"/>
      <c r="O1413" s="210">
        <f t="shared" ref="O1413:O1476" si="44">DATE(YEAR(A1413),MONTH(A1413),1)</f>
        <v>41030</v>
      </c>
      <c r="Q1413" s="206">
        <f t="shared" ref="Q1413:Q1476" si="45">K1413-D1413</f>
        <v>6.0000000000000331E-4</v>
      </c>
    </row>
    <row r="1414" spans="1:17">
      <c r="A1414" s="106">
        <v>41043</v>
      </c>
      <c r="B1414" t="s">
        <v>153</v>
      </c>
      <c r="C1414" s="109">
        <v>3.8800000000000001E-2</v>
      </c>
      <c r="D1414" s="109">
        <v>4.1599999999999998E-2</v>
      </c>
      <c r="E1414" s="109">
        <v>4.9000000000000002E-2</v>
      </c>
      <c r="F1414" s="109">
        <v>4.3099999999999999E-2</v>
      </c>
      <c r="G1414" s="208">
        <v>0</v>
      </c>
      <c r="H1414" s="109"/>
      <c r="I1414" s="109">
        <v>3.78E-2</v>
      </c>
      <c r="J1414" s="109"/>
      <c r="K1414" s="109">
        <v>4.2300000000000004E-2</v>
      </c>
      <c r="L1414" s="109">
        <v>0.05</v>
      </c>
      <c r="M1414" s="109"/>
      <c r="N1414" s="109"/>
      <c r="O1414" s="210">
        <f t="shared" si="44"/>
        <v>41030</v>
      </c>
      <c r="Q1414" s="206">
        <f t="shared" si="45"/>
        <v>7.0000000000000617E-4</v>
      </c>
    </row>
    <row r="1415" spans="1:17">
      <c r="A1415" s="106">
        <v>41044</v>
      </c>
      <c r="B1415" t="s">
        <v>153</v>
      </c>
      <c r="C1415" s="109">
        <v>3.8600000000000002E-2</v>
      </c>
      <c r="D1415" s="109">
        <v>4.1599999999999998E-2</v>
      </c>
      <c r="E1415" s="109">
        <v>4.8899999999999999E-2</v>
      </c>
      <c r="F1415" s="109">
        <v>4.2999999999999997E-2</v>
      </c>
      <c r="G1415" s="208">
        <v>0</v>
      </c>
      <c r="H1415" s="109"/>
      <c r="I1415" s="109">
        <v>3.7599999999999995E-2</v>
      </c>
      <c r="J1415" s="109"/>
      <c r="K1415" s="109">
        <v>4.2199999999999994E-2</v>
      </c>
      <c r="L1415" s="109">
        <v>0.05</v>
      </c>
      <c r="M1415" s="109"/>
      <c r="N1415" s="109"/>
      <c r="O1415" s="210">
        <f t="shared" si="44"/>
        <v>41030</v>
      </c>
      <c r="Q1415" s="206">
        <f t="shared" si="45"/>
        <v>5.9999999999999637E-4</v>
      </c>
    </row>
    <row r="1416" spans="1:17">
      <c r="A1416" s="106">
        <v>41045</v>
      </c>
      <c r="B1416" t="s">
        <v>153</v>
      </c>
      <c r="C1416" s="109">
        <v>3.8399999999999997E-2</v>
      </c>
      <c r="D1416" s="109">
        <v>4.1599999999999998E-2</v>
      </c>
      <c r="E1416" s="109">
        <v>4.9000000000000002E-2</v>
      </c>
      <c r="F1416" s="109">
        <v>4.2999999999999997E-2</v>
      </c>
      <c r="G1416" s="208">
        <v>0</v>
      </c>
      <c r="H1416" s="109"/>
      <c r="I1416" s="109">
        <v>3.73E-2</v>
      </c>
      <c r="J1416" s="109"/>
      <c r="K1416" s="109">
        <v>4.2199999999999994E-2</v>
      </c>
      <c r="L1416" s="109">
        <v>5.0099999999999999E-2</v>
      </c>
      <c r="M1416" s="109"/>
      <c r="N1416" s="109"/>
      <c r="O1416" s="210">
        <f t="shared" si="44"/>
        <v>41030</v>
      </c>
      <c r="Q1416" s="206">
        <f t="shared" si="45"/>
        <v>5.9999999999999637E-4</v>
      </c>
    </row>
    <row r="1417" spans="1:17">
      <c r="A1417" s="106">
        <v>41046</v>
      </c>
      <c r="B1417" t="s">
        <v>153</v>
      </c>
      <c r="C1417" s="109">
        <v>3.7900000000000003E-2</v>
      </c>
      <c r="D1417" s="109">
        <v>4.07E-2</v>
      </c>
      <c r="E1417" s="109">
        <v>4.8099999999999997E-2</v>
      </c>
      <c r="F1417" s="109">
        <v>4.2200000000000001E-2</v>
      </c>
      <c r="G1417" s="208">
        <v>0</v>
      </c>
      <c r="H1417" s="109"/>
      <c r="I1417" s="109">
        <v>3.6299999999999999E-2</v>
      </c>
      <c r="J1417" s="109"/>
      <c r="K1417" s="109">
        <v>4.1299999999999996E-2</v>
      </c>
      <c r="L1417" s="109">
        <v>4.9299999999999997E-2</v>
      </c>
      <c r="M1417" s="109"/>
      <c r="N1417" s="109"/>
      <c r="O1417" s="210">
        <f t="shared" si="44"/>
        <v>41030</v>
      </c>
      <c r="Q1417" s="206">
        <f t="shared" si="45"/>
        <v>5.9999999999999637E-4</v>
      </c>
    </row>
    <row r="1418" spans="1:17">
      <c r="A1418" s="106">
        <v>41047</v>
      </c>
      <c r="B1418" t="s">
        <v>153</v>
      </c>
      <c r="C1418" s="109">
        <v>3.7999999999999999E-2</v>
      </c>
      <c r="D1418" s="109">
        <v>4.0800000000000003E-2</v>
      </c>
      <c r="E1418" s="109">
        <v>4.8500000000000001E-2</v>
      </c>
      <c r="F1418" s="109">
        <v>4.24E-2</v>
      </c>
      <c r="G1418" s="208">
        <v>0</v>
      </c>
      <c r="H1418" s="109"/>
      <c r="I1418" s="109">
        <v>3.7200000000000004E-2</v>
      </c>
      <c r="J1418" s="109"/>
      <c r="K1418" s="109">
        <v>4.1500000000000002E-2</v>
      </c>
      <c r="L1418" s="109">
        <v>4.9800000000000004E-2</v>
      </c>
      <c r="M1418" s="109"/>
      <c r="N1418" s="109"/>
      <c r="O1418" s="210">
        <f t="shared" si="44"/>
        <v>41030</v>
      </c>
      <c r="Q1418" s="206">
        <f t="shared" si="45"/>
        <v>6.9999999999999923E-4</v>
      </c>
    </row>
    <row r="1419" spans="1:17">
      <c r="A1419" s="106">
        <v>41050</v>
      </c>
      <c r="B1419" t="s">
        <v>153</v>
      </c>
      <c r="C1419" s="109">
        <v>3.8300000000000001E-2</v>
      </c>
      <c r="D1419" s="109">
        <v>4.1200000000000001E-2</v>
      </c>
      <c r="E1419" s="109">
        <v>4.8599999999999997E-2</v>
      </c>
      <c r="F1419" s="109">
        <v>4.2700000000000002E-2</v>
      </c>
      <c r="G1419" s="208">
        <v>0</v>
      </c>
      <c r="H1419" s="109"/>
      <c r="I1419" s="109">
        <v>3.73E-2</v>
      </c>
      <c r="J1419" s="109"/>
      <c r="K1419" s="109">
        <v>4.1799999999999997E-2</v>
      </c>
      <c r="L1419" s="109">
        <v>0.05</v>
      </c>
      <c r="M1419" s="109"/>
      <c r="N1419" s="109"/>
      <c r="O1419" s="210">
        <f t="shared" si="44"/>
        <v>41030</v>
      </c>
      <c r="Q1419" s="206">
        <f t="shared" si="45"/>
        <v>5.9999999999999637E-4</v>
      </c>
    </row>
    <row r="1420" spans="1:17">
      <c r="A1420" s="106">
        <v>41051</v>
      </c>
      <c r="B1420" t="s">
        <v>153</v>
      </c>
      <c r="C1420" s="109">
        <v>3.9600000000000003E-2</v>
      </c>
      <c r="D1420" s="109">
        <v>4.2299999999999997E-2</v>
      </c>
      <c r="E1420" s="109">
        <v>5.0200000000000002E-2</v>
      </c>
      <c r="F1420" s="109">
        <v>4.3999999999999997E-2</v>
      </c>
      <c r="G1420" s="208">
        <v>0</v>
      </c>
      <c r="H1420" s="109"/>
      <c r="I1420" s="109">
        <v>3.8199999999999998E-2</v>
      </c>
      <c r="J1420" s="109"/>
      <c r="K1420" s="109">
        <v>4.2900000000000001E-2</v>
      </c>
      <c r="L1420" s="109">
        <v>5.1299999999999998E-2</v>
      </c>
      <c r="M1420" s="109"/>
      <c r="N1420" s="109"/>
      <c r="O1420" s="210">
        <f t="shared" si="44"/>
        <v>41030</v>
      </c>
      <c r="Q1420" s="206">
        <f t="shared" si="45"/>
        <v>6.0000000000000331E-4</v>
      </c>
    </row>
    <row r="1421" spans="1:17">
      <c r="A1421" s="106">
        <v>41052</v>
      </c>
      <c r="B1421" t="s">
        <v>153</v>
      </c>
      <c r="C1421" s="109">
        <v>3.8899999999999997E-2</v>
      </c>
      <c r="D1421" s="109">
        <v>4.1399999999999999E-2</v>
      </c>
      <c r="E1421" s="109">
        <v>4.9399999999999999E-2</v>
      </c>
      <c r="F1421" s="109">
        <v>4.3200000000000002E-2</v>
      </c>
      <c r="G1421" s="208">
        <v>0</v>
      </c>
      <c r="H1421" s="109"/>
      <c r="I1421" s="109">
        <v>3.7100000000000001E-2</v>
      </c>
      <c r="J1421" s="109"/>
      <c r="K1421" s="109">
        <v>4.2099999999999999E-2</v>
      </c>
      <c r="L1421" s="109">
        <v>5.0599999999999999E-2</v>
      </c>
      <c r="M1421" s="109"/>
      <c r="N1421" s="109"/>
      <c r="O1421" s="210">
        <f t="shared" si="44"/>
        <v>41030</v>
      </c>
      <c r="Q1421" s="206">
        <f t="shared" si="45"/>
        <v>6.9999999999999923E-4</v>
      </c>
    </row>
    <row r="1422" spans="1:17">
      <c r="A1422" s="106">
        <v>41053</v>
      </c>
      <c r="B1422" t="s">
        <v>153</v>
      </c>
      <c r="C1422" s="109">
        <v>3.95E-2</v>
      </c>
      <c r="D1422" s="109">
        <v>4.2000000000000003E-2</v>
      </c>
      <c r="E1422" s="109">
        <v>5.0200000000000002E-2</v>
      </c>
      <c r="F1422" s="109">
        <v>4.3900000000000002E-2</v>
      </c>
      <c r="G1422" s="208">
        <v>0</v>
      </c>
      <c r="H1422" s="109"/>
      <c r="I1422" s="109">
        <v>3.7599999999999995E-2</v>
      </c>
      <c r="J1422" s="109"/>
      <c r="K1422" s="109">
        <v>4.2599999999999999E-2</v>
      </c>
      <c r="L1422" s="109">
        <v>5.1299999999999998E-2</v>
      </c>
      <c r="M1422" s="109"/>
      <c r="N1422" s="109"/>
      <c r="O1422" s="210">
        <f t="shared" si="44"/>
        <v>41030</v>
      </c>
      <c r="Q1422" s="206">
        <f t="shared" si="45"/>
        <v>5.9999999999999637E-4</v>
      </c>
    </row>
    <row r="1423" spans="1:17">
      <c r="A1423" s="106">
        <v>41054</v>
      </c>
      <c r="B1423" t="s">
        <v>153</v>
      </c>
      <c r="C1423" s="109">
        <v>3.9399999999999998E-2</v>
      </c>
      <c r="D1423" s="109">
        <v>4.2000000000000003E-2</v>
      </c>
      <c r="E1423" s="109">
        <v>5.0200000000000002E-2</v>
      </c>
      <c r="F1423" s="109">
        <v>4.3900000000000002E-2</v>
      </c>
      <c r="G1423" s="208">
        <v>0</v>
      </c>
      <c r="H1423" s="109"/>
      <c r="I1423" s="109">
        <v>3.7599999999999995E-2</v>
      </c>
      <c r="J1423" s="109"/>
      <c r="K1423" s="109">
        <v>4.2599999999999999E-2</v>
      </c>
      <c r="L1423" s="109">
        <v>5.1200000000000002E-2</v>
      </c>
      <c r="M1423" s="109"/>
      <c r="N1423" s="109"/>
      <c r="O1423" s="210">
        <f t="shared" si="44"/>
        <v>41030</v>
      </c>
      <c r="Q1423" s="206">
        <f t="shared" si="45"/>
        <v>5.9999999999999637E-4</v>
      </c>
    </row>
    <row r="1424" spans="1:17">
      <c r="A1424" s="106">
        <v>41058</v>
      </c>
      <c r="B1424" t="s">
        <v>153</v>
      </c>
      <c r="C1424" s="109">
        <v>3.9399999999999998E-2</v>
      </c>
      <c r="D1424" s="109">
        <v>4.2000000000000003E-2</v>
      </c>
      <c r="E1424" s="109">
        <v>5.0099999999999999E-2</v>
      </c>
      <c r="F1424" s="109">
        <v>4.3799999999999999E-2</v>
      </c>
      <c r="G1424" s="208">
        <v>0</v>
      </c>
      <c r="H1424" s="109"/>
      <c r="I1424" s="109">
        <v>3.7499999999999999E-2</v>
      </c>
      <c r="J1424" s="109"/>
      <c r="K1424" s="109">
        <v>4.2599999999999999E-2</v>
      </c>
      <c r="L1424" s="109">
        <v>5.1200000000000002E-2</v>
      </c>
      <c r="M1424" s="109"/>
      <c r="N1424" s="109"/>
      <c r="O1424" s="210">
        <f t="shared" si="44"/>
        <v>41030</v>
      </c>
      <c r="Q1424" s="206">
        <f t="shared" si="45"/>
        <v>5.9999999999999637E-4</v>
      </c>
    </row>
    <row r="1425" spans="1:17">
      <c r="A1425" s="106">
        <v>41060</v>
      </c>
      <c r="B1425" t="s">
        <v>153</v>
      </c>
      <c r="C1425" s="109">
        <v>3.7699999999999997E-2</v>
      </c>
      <c r="D1425" s="109">
        <v>4.0399999999999998E-2</v>
      </c>
      <c r="E1425" s="109">
        <v>4.87E-2</v>
      </c>
      <c r="F1425" s="109">
        <v>4.2299999999999997E-2</v>
      </c>
      <c r="G1425" s="208">
        <v>0</v>
      </c>
      <c r="H1425" s="109"/>
      <c r="I1425" s="109">
        <v>3.6299999999999999E-2</v>
      </c>
      <c r="J1425" s="109"/>
      <c r="K1425" s="109">
        <v>4.1100000000000005E-2</v>
      </c>
      <c r="L1425" s="109">
        <v>4.99E-2</v>
      </c>
      <c r="M1425" s="109"/>
      <c r="N1425" s="109"/>
      <c r="O1425" s="210">
        <f t="shared" si="44"/>
        <v>41030</v>
      </c>
      <c r="Q1425" s="206">
        <f t="shared" si="45"/>
        <v>7.0000000000000617E-4</v>
      </c>
    </row>
    <row r="1426" spans="1:17">
      <c r="A1426" s="106">
        <v>41061</v>
      </c>
      <c r="B1426" t="s">
        <v>153</v>
      </c>
      <c r="C1426" s="109">
        <v>3.6600000000000001E-2</v>
      </c>
      <c r="D1426" s="109">
        <v>3.9199999999999999E-2</v>
      </c>
      <c r="E1426" s="109">
        <v>4.7500000000000001E-2</v>
      </c>
      <c r="F1426" s="109">
        <v>4.1099999999999998E-2</v>
      </c>
      <c r="G1426" s="208">
        <v>0</v>
      </c>
      <c r="H1426" s="109"/>
      <c r="I1426" s="109">
        <v>3.5400000000000001E-2</v>
      </c>
      <c r="J1426" s="109"/>
      <c r="K1426" s="109">
        <v>0.04</v>
      </c>
      <c r="L1426" s="109">
        <v>4.8799999999999996E-2</v>
      </c>
      <c r="M1426" s="109"/>
      <c r="N1426" s="109"/>
      <c r="O1426" s="210">
        <f t="shared" si="44"/>
        <v>41061</v>
      </c>
      <c r="Q1426" s="206">
        <f t="shared" si="45"/>
        <v>8.000000000000021E-4</v>
      </c>
    </row>
    <row r="1427" spans="1:17">
      <c r="A1427" s="106">
        <v>41064</v>
      </c>
      <c r="B1427" t="s">
        <v>153</v>
      </c>
      <c r="C1427" s="109">
        <v>3.6999999999999998E-2</v>
      </c>
      <c r="D1427" s="109">
        <v>3.9699999999999999E-2</v>
      </c>
      <c r="E1427" s="109">
        <v>4.7800000000000002E-2</v>
      </c>
      <c r="F1427" s="109">
        <v>4.1500000000000002E-2</v>
      </c>
      <c r="G1427" s="208">
        <v>0</v>
      </c>
      <c r="H1427" s="109"/>
      <c r="I1427" s="109">
        <v>3.5799999999999998E-2</v>
      </c>
      <c r="J1427" s="109"/>
      <c r="K1427" s="109">
        <v>4.0500000000000001E-2</v>
      </c>
      <c r="L1427" s="109">
        <v>4.9299999999999997E-2</v>
      </c>
      <c r="M1427" s="109"/>
      <c r="N1427" s="109"/>
      <c r="O1427" s="210">
        <f t="shared" si="44"/>
        <v>41061</v>
      </c>
      <c r="Q1427" s="206">
        <f t="shared" si="45"/>
        <v>8.000000000000021E-4</v>
      </c>
    </row>
    <row r="1428" spans="1:17">
      <c r="A1428" s="106">
        <v>41065</v>
      </c>
      <c r="B1428" t="s">
        <v>153</v>
      </c>
      <c r="C1428" s="109">
        <v>3.7400000000000003E-2</v>
      </c>
      <c r="D1428" s="109">
        <v>4.0300000000000002E-2</v>
      </c>
      <c r="E1428" s="109">
        <v>4.8300000000000003E-2</v>
      </c>
      <c r="F1428" s="109">
        <v>4.2000000000000003E-2</v>
      </c>
      <c r="G1428" s="208">
        <v>0</v>
      </c>
      <c r="H1428" s="109"/>
      <c r="I1428" s="109">
        <v>3.6200000000000003E-2</v>
      </c>
      <c r="J1428" s="109"/>
      <c r="K1428" s="109">
        <v>4.0999999999999995E-2</v>
      </c>
      <c r="L1428" s="109">
        <v>4.9699999999999994E-2</v>
      </c>
      <c r="M1428" s="109"/>
      <c r="N1428" s="109"/>
      <c r="O1428" s="210">
        <f t="shared" si="44"/>
        <v>41061</v>
      </c>
      <c r="Q1428" s="206">
        <f t="shared" si="45"/>
        <v>6.999999999999923E-4</v>
      </c>
    </row>
    <row r="1429" spans="1:17">
      <c r="A1429" s="106">
        <v>41066</v>
      </c>
      <c r="B1429" t="s">
        <v>153</v>
      </c>
      <c r="C1429" s="109">
        <v>3.85E-2</v>
      </c>
      <c r="D1429" s="109">
        <v>4.1300000000000003E-2</v>
      </c>
      <c r="E1429" s="109">
        <v>4.9399999999999999E-2</v>
      </c>
      <c r="F1429" s="109">
        <v>4.3099999999999999E-2</v>
      </c>
      <c r="G1429" s="208">
        <v>0</v>
      </c>
      <c r="H1429" s="109"/>
      <c r="I1429" s="109">
        <v>3.7100000000000001E-2</v>
      </c>
      <c r="J1429" s="109"/>
      <c r="K1429" s="109">
        <v>4.2000000000000003E-2</v>
      </c>
      <c r="L1429" s="109">
        <v>5.0700000000000002E-2</v>
      </c>
      <c r="M1429" s="109"/>
      <c r="N1429" s="109"/>
      <c r="O1429" s="210">
        <f t="shared" si="44"/>
        <v>41061</v>
      </c>
      <c r="Q1429" s="206">
        <f t="shared" si="45"/>
        <v>6.9999999999999923E-4</v>
      </c>
    </row>
    <row r="1430" spans="1:17">
      <c r="A1430" s="106">
        <v>41067</v>
      </c>
      <c r="B1430" t="s">
        <v>153</v>
      </c>
      <c r="C1430" s="109">
        <v>3.8600000000000002E-2</v>
      </c>
      <c r="D1430" s="109">
        <v>4.1599999999999998E-2</v>
      </c>
      <c r="E1430" s="109">
        <v>4.9599999999999998E-2</v>
      </c>
      <c r="F1430" s="109">
        <v>4.3299999999999998E-2</v>
      </c>
      <c r="G1430" s="208">
        <v>0</v>
      </c>
      <c r="H1430" s="109"/>
      <c r="I1430" s="109">
        <v>3.7100000000000001E-2</v>
      </c>
      <c r="J1430" s="109"/>
      <c r="K1430" s="109">
        <v>4.2199999999999994E-2</v>
      </c>
      <c r="L1430" s="109">
        <v>5.0900000000000001E-2</v>
      </c>
      <c r="M1430" s="109"/>
      <c r="N1430" s="109"/>
      <c r="O1430" s="210">
        <f t="shared" si="44"/>
        <v>41061</v>
      </c>
      <c r="Q1430" s="206">
        <f t="shared" si="45"/>
        <v>5.9999999999999637E-4</v>
      </c>
    </row>
    <row r="1431" spans="1:17">
      <c r="A1431" s="106">
        <v>41068</v>
      </c>
      <c r="B1431" t="s">
        <v>153</v>
      </c>
      <c r="C1431" s="109">
        <v>3.8600000000000002E-2</v>
      </c>
      <c r="D1431" s="109">
        <v>4.1599999999999998E-2</v>
      </c>
      <c r="E1431" s="109">
        <v>4.9700000000000001E-2</v>
      </c>
      <c r="F1431" s="109">
        <v>4.3299999999999998E-2</v>
      </c>
      <c r="G1431" s="208">
        <v>0</v>
      </c>
      <c r="H1431" s="109"/>
      <c r="I1431" s="109">
        <v>3.7100000000000001E-2</v>
      </c>
      <c r="J1431" s="109"/>
      <c r="K1431" s="109">
        <v>4.2099999999999999E-2</v>
      </c>
      <c r="L1431" s="109">
        <v>5.0900000000000001E-2</v>
      </c>
      <c r="M1431" s="109"/>
      <c r="N1431" s="109"/>
      <c r="O1431" s="210">
        <f t="shared" si="44"/>
        <v>41061</v>
      </c>
      <c r="Q1431" s="206">
        <f t="shared" si="45"/>
        <v>5.0000000000000044E-4</v>
      </c>
    </row>
    <row r="1432" spans="1:17">
      <c r="A1432" s="106">
        <v>41071</v>
      </c>
      <c r="B1432" t="s">
        <v>153</v>
      </c>
      <c r="C1432" s="109">
        <v>3.8199999999999998E-2</v>
      </c>
      <c r="D1432" s="109">
        <v>4.1099999999999998E-2</v>
      </c>
      <c r="E1432" s="109">
        <v>4.9399999999999999E-2</v>
      </c>
      <c r="F1432" s="109">
        <v>4.2900000000000001E-2</v>
      </c>
      <c r="G1432" s="208">
        <v>0</v>
      </c>
      <c r="H1432" s="109"/>
      <c r="I1432" s="109">
        <v>3.6699999999999997E-2</v>
      </c>
      <c r="J1432" s="109"/>
      <c r="K1432" s="109">
        <v>4.1700000000000001E-2</v>
      </c>
      <c r="L1432" s="109">
        <v>5.0599999999999999E-2</v>
      </c>
      <c r="M1432" s="109"/>
      <c r="N1432" s="109"/>
      <c r="O1432" s="210">
        <f t="shared" si="44"/>
        <v>41061</v>
      </c>
      <c r="Q1432" s="206">
        <f t="shared" si="45"/>
        <v>6.0000000000000331E-4</v>
      </c>
    </row>
    <row r="1433" spans="1:17">
      <c r="A1433" s="106">
        <v>41072</v>
      </c>
      <c r="B1433" t="s">
        <v>153</v>
      </c>
      <c r="C1433" s="109">
        <v>3.8699999999999998E-2</v>
      </c>
      <c r="D1433" s="109">
        <v>4.1599999999999998E-2</v>
      </c>
      <c r="E1433" s="109">
        <v>4.9799999999999997E-2</v>
      </c>
      <c r="F1433" s="109">
        <v>4.3400000000000001E-2</v>
      </c>
      <c r="G1433" s="208">
        <v>0</v>
      </c>
      <c r="H1433" s="109"/>
      <c r="I1433" s="109">
        <v>3.7200000000000004E-2</v>
      </c>
      <c r="J1433" s="109"/>
      <c r="K1433" s="109">
        <v>4.2199999999999994E-2</v>
      </c>
      <c r="L1433" s="109">
        <v>5.0999999999999997E-2</v>
      </c>
      <c r="M1433" s="109"/>
      <c r="N1433" s="109"/>
      <c r="O1433" s="210">
        <f t="shared" si="44"/>
        <v>41061</v>
      </c>
      <c r="Q1433" s="206">
        <f t="shared" si="45"/>
        <v>5.9999999999999637E-4</v>
      </c>
    </row>
    <row r="1434" spans="1:17">
      <c r="A1434" s="106">
        <v>41073</v>
      </c>
      <c r="B1434" t="s">
        <v>153</v>
      </c>
      <c r="C1434" s="109">
        <v>3.8100000000000002E-2</v>
      </c>
      <c r="D1434" s="109">
        <v>4.1099999999999998E-2</v>
      </c>
      <c r="E1434" s="109">
        <v>4.9200000000000001E-2</v>
      </c>
      <c r="F1434" s="109">
        <v>4.2799999999999998E-2</v>
      </c>
      <c r="G1434" s="208">
        <v>0</v>
      </c>
      <c r="H1434" s="109"/>
      <c r="I1434" s="109">
        <v>3.6600000000000001E-2</v>
      </c>
      <c r="J1434" s="109"/>
      <c r="K1434" s="109">
        <v>4.1599999999999998E-2</v>
      </c>
      <c r="L1434" s="109">
        <v>5.04E-2</v>
      </c>
      <c r="M1434" s="109"/>
      <c r="N1434" s="109"/>
      <c r="O1434" s="210">
        <f t="shared" si="44"/>
        <v>41061</v>
      </c>
      <c r="Q1434" s="206">
        <f t="shared" si="45"/>
        <v>5.0000000000000044E-4</v>
      </c>
    </row>
    <row r="1435" spans="1:17">
      <c r="A1435" s="106">
        <v>41074</v>
      </c>
      <c r="B1435" t="s">
        <v>153</v>
      </c>
      <c r="C1435" s="109">
        <v>3.8100000000000002E-2</v>
      </c>
      <c r="D1435" s="109">
        <v>4.1000000000000002E-2</v>
      </c>
      <c r="E1435" s="109">
        <v>4.9200000000000001E-2</v>
      </c>
      <c r="F1435" s="109">
        <v>4.2799999999999998E-2</v>
      </c>
      <c r="G1435" s="208">
        <v>0</v>
      </c>
      <c r="H1435" s="109"/>
      <c r="I1435" s="109">
        <v>3.6600000000000001E-2</v>
      </c>
      <c r="J1435" s="109"/>
      <c r="K1435" s="109">
        <v>4.1500000000000002E-2</v>
      </c>
      <c r="L1435" s="109">
        <v>5.04E-2</v>
      </c>
      <c r="M1435" s="109"/>
      <c r="N1435" s="109"/>
      <c r="O1435" s="210">
        <f t="shared" si="44"/>
        <v>41061</v>
      </c>
      <c r="Q1435" s="206">
        <f t="shared" si="45"/>
        <v>5.0000000000000044E-4</v>
      </c>
    </row>
    <row r="1436" spans="1:17">
      <c r="A1436" s="106">
        <v>41075</v>
      </c>
      <c r="B1436" t="s">
        <v>153</v>
      </c>
      <c r="C1436" s="109">
        <v>3.7900000000000003E-2</v>
      </c>
      <c r="D1436" s="109">
        <v>4.0800000000000003E-2</v>
      </c>
      <c r="E1436" s="109">
        <v>4.9000000000000002E-2</v>
      </c>
      <c r="F1436" s="109">
        <v>4.2599999999999999E-2</v>
      </c>
      <c r="G1436" s="208">
        <v>0</v>
      </c>
      <c r="H1436" s="109"/>
      <c r="I1436" s="109">
        <v>3.6400000000000002E-2</v>
      </c>
      <c r="J1436" s="109"/>
      <c r="K1436" s="109">
        <v>4.1399999999999999E-2</v>
      </c>
      <c r="L1436" s="109">
        <v>5.0199999999999995E-2</v>
      </c>
      <c r="M1436" s="109"/>
      <c r="N1436" s="109"/>
      <c r="O1436" s="210">
        <f t="shared" si="44"/>
        <v>41061</v>
      </c>
      <c r="Q1436" s="206">
        <f t="shared" si="45"/>
        <v>5.9999999999999637E-4</v>
      </c>
    </row>
    <row r="1437" spans="1:17">
      <c r="A1437" s="106">
        <v>41078</v>
      </c>
      <c r="B1437" t="s">
        <v>153</v>
      </c>
      <c r="C1437" s="109">
        <v>3.78E-2</v>
      </c>
      <c r="D1437" s="109">
        <v>4.07E-2</v>
      </c>
      <c r="E1437" s="109">
        <v>4.9000000000000002E-2</v>
      </c>
      <c r="F1437" s="109">
        <v>4.2500000000000003E-2</v>
      </c>
      <c r="G1437" s="208">
        <v>0</v>
      </c>
      <c r="H1437" s="109"/>
      <c r="I1437" s="109">
        <v>3.6299999999999999E-2</v>
      </c>
      <c r="J1437" s="109"/>
      <c r="K1437" s="109">
        <v>4.1299999999999996E-2</v>
      </c>
      <c r="L1437" s="109">
        <v>5.0099999999999999E-2</v>
      </c>
      <c r="M1437" s="109"/>
      <c r="N1437" s="109"/>
      <c r="O1437" s="210">
        <f t="shared" si="44"/>
        <v>41061</v>
      </c>
      <c r="Q1437" s="206">
        <f t="shared" si="45"/>
        <v>5.9999999999999637E-4</v>
      </c>
    </row>
    <row r="1438" spans="1:17">
      <c r="A1438" s="106">
        <v>41079</v>
      </c>
      <c r="B1438" t="s">
        <v>153</v>
      </c>
      <c r="C1438" s="109">
        <v>3.8199999999999998E-2</v>
      </c>
      <c r="D1438" s="109">
        <v>4.1200000000000001E-2</v>
      </c>
      <c r="E1438" s="109">
        <v>4.9399999999999999E-2</v>
      </c>
      <c r="F1438" s="109">
        <v>4.2900000000000001E-2</v>
      </c>
      <c r="G1438" s="208">
        <v>0</v>
      </c>
      <c r="H1438" s="109"/>
      <c r="I1438" s="109">
        <v>3.6699999999999997E-2</v>
      </c>
      <c r="J1438" s="109"/>
      <c r="K1438" s="109">
        <v>4.1700000000000001E-2</v>
      </c>
      <c r="L1438" s="109">
        <v>5.0499999999999996E-2</v>
      </c>
      <c r="M1438" s="109"/>
      <c r="N1438" s="109"/>
      <c r="O1438" s="210">
        <f t="shared" si="44"/>
        <v>41061</v>
      </c>
      <c r="Q1438" s="206">
        <f t="shared" si="45"/>
        <v>5.0000000000000044E-4</v>
      </c>
    </row>
    <row r="1439" spans="1:17">
      <c r="A1439" s="106">
        <v>41081</v>
      </c>
      <c r="B1439" t="s">
        <v>153</v>
      </c>
      <c r="C1439" s="109">
        <v>3.7600000000000001E-2</v>
      </c>
      <c r="D1439" s="109">
        <v>4.0500000000000001E-2</v>
      </c>
      <c r="E1439" s="109">
        <v>4.8899999999999999E-2</v>
      </c>
      <c r="F1439" s="109">
        <v>4.2299999999999997E-2</v>
      </c>
      <c r="G1439" s="208">
        <v>0</v>
      </c>
      <c r="H1439" s="109"/>
      <c r="I1439" s="109">
        <v>3.61E-2</v>
      </c>
      <c r="J1439" s="109"/>
      <c r="K1439" s="109">
        <v>4.0999999999999995E-2</v>
      </c>
      <c r="L1439" s="109">
        <v>4.9800000000000004E-2</v>
      </c>
      <c r="M1439" s="109"/>
      <c r="N1439" s="109"/>
      <c r="O1439" s="210">
        <f t="shared" si="44"/>
        <v>41061</v>
      </c>
      <c r="Q1439" s="206">
        <f t="shared" si="45"/>
        <v>4.9999999999999351E-4</v>
      </c>
    </row>
    <row r="1440" spans="1:17">
      <c r="A1440" s="106">
        <v>41082</v>
      </c>
      <c r="B1440" t="s">
        <v>153</v>
      </c>
      <c r="C1440" s="109">
        <v>3.8199999999999998E-2</v>
      </c>
      <c r="D1440" s="109">
        <v>4.1300000000000003E-2</v>
      </c>
      <c r="E1440" s="109">
        <v>4.9599999999999998E-2</v>
      </c>
      <c r="F1440" s="109">
        <v>4.2999999999999997E-2</v>
      </c>
      <c r="G1440" s="208">
        <v>0</v>
      </c>
      <c r="H1440" s="109"/>
      <c r="I1440" s="109">
        <v>3.6699999999999997E-2</v>
      </c>
      <c r="J1440" s="109"/>
      <c r="K1440" s="109">
        <v>4.1700000000000001E-2</v>
      </c>
      <c r="L1440" s="109">
        <v>5.0499999999999996E-2</v>
      </c>
      <c r="M1440" s="109"/>
      <c r="N1440" s="109"/>
      <c r="O1440" s="210">
        <f t="shared" si="44"/>
        <v>41061</v>
      </c>
      <c r="Q1440" s="206">
        <f t="shared" si="45"/>
        <v>3.9999999999999758E-4</v>
      </c>
    </row>
    <row r="1441" spans="1:17">
      <c r="A1441" s="106">
        <v>41085</v>
      </c>
      <c r="B1441" t="s">
        <v>153</v>
      </c>
      <c r="C1441" s="109">
        <v>3.7499999999999999E-2</v>
      </c>
      <c r="D1441" s="109">
        <v>4.0500000000000001E-2</v>
      </c>
      <c r="E1441" s="109">
        <v>4.8899999999999999E-2</v>
      </c>
      <c r="F1441" s="109">
        <v>4.2299999999999997E-2</v>
      </c>
      <c r="G1441" s="208">
        <v>0</v>
      </c>
      <c r="H1441" s="109"/>
      <c r="I1441" s="109">
        <v>3.6000000000000004E-2</v>
      </c>
      <c r="J1441" s="109"/>
      <c r="K1441" s="109">
        <v>4.0899999999999999E-2</v>
      </c>
      <c r="L1441" s="109">
        <v>4.99E-2</v>
      </c>
      <c r="M1441" s="109"/>
      <c r="N1441" s="109"/>
      <c r="O1441" s="210">
        <f t="shared" si="44"/>
        <v>41061</v>
      </c>
      <c r="Q1441" s="206">
        <f t="shared" si="45"/>
        <v>3.9999999999999758E-4</v>
      </c>
    </row>
    <row r="1442" spans="1:17">
      <c r="A1442" s="106">
        <v>41086</v>
      </c>
      <c r="B1442" t="s">
        <v>153</v>
      </c>
      <c r="C1442" s="109">
        <v>3.7699999999999997E-2</v>
      </c>
      <c r="D1442" s="109">
        <v>4.0599999999999997E-2</v>
      </c>
      <c r="E1442" s="109">
        <v>4.9099999999999998E-2</v>
      </c>
      <c r="F1442" s="109">
        <v>4.2500000000000003E-2</v>
      </c>
      <c r="G1442" s="208">
        <v>0</v>
      </c>
      <c r="H1442" s="109"/>
      <c r="I1442" s="109">
        <v>3.5900000000000001E-2</v>
      </c>
      <c r="J1442" s="109"/>
      <c r="K1442" s="109">
        <v>4.0999999999999995E-2</v>
      </c>
      <c r="L1442" s="109">
        <v>0.05</v>
      </c>
      <c r="M1442" s="109"/>
      <c r="N1442" s="109"/>
      <c r="O1442" s="210">
        <f t="shared" si="44"/>
        <v>41061</v>
      </c>
      <c r="Q1442" s="206">
        <f t="shared" si="45"/>
        <v>3.9999999999999758E-4</v>
      </c>
    </row>
    <row r="1443" spans="1:17">
      <c r="A1443" s="106">
        <v>41087</v>
      </c>
      <c r="B1443" t="s">
        <v>153</v>
      </c>
      <c r="C1443" s="109">
        <v>3.7600000000000001E-2</v>
      </c>
      <c r="D1443" s="109">
        <v>4.0599999999999997E-2</v>
      </c>
      <c r="E1443" s="109">
        <v>4.9099999999999998E-2</v>
      </c>
      <c r="F1443" s="109">
        <v>4.24E-2</v>
      </c>
      <c r="G1443" s="208">
        <v>0</v>
      </c>
      <c r="H1443" s="109"/>
      <c r="I1443" s="109">
        <v>3.5900000000000001E-2</v>
      </c>
      <c r="J1443" s="109"/>
      <c r="K1443" s="109">
        <v>4.0999999999999995E-2</v>
      </c>
      <c r="L1443" s="109">
        <v>0.05</v>
      </c>
      <c r="M1443" s="109"/>
      <c r="N1443" s="109"/>
      <c r="O1443" s="210">
        <f t="shared" si="44"/>
        <v>41061</v>
      </c>
      <c r="Q1443" s="206">
        <f t="shared" si="45"/>
        <v>3.9999999999999758E-4</v>
      </c>
    </row>
    <row r="1444" spans="1:17">
      <c r="A1444" s="106">
        <v>41088</v>
      </c>
      <c r="B1444" t="s">
        <v>153</v>
      </c>
      <c r="C1444" s="109">
        <v>3.7400000000000003E-2</v>
      </c>
      <c r="D1444" s="109">
        <v>4.0300000000000002E-2</v>
      </c>
      <c r="E1444" s="109">
        <v>4.8800000000000003E-2</v>
      </c>
      <c r="F1444" s="109">
        <v>4.2200000000000001E-2</v>
      </c>
      <c r="G1444" s="208">
        <v>0</v>
      </c>
      <c r="H1444" s="109"/>
      <c r="I1444" s="109">
        <v>3.56E-2</v>
      </c>
      <c r="J1444" s="109"/>
      <c r="K1444" s="109">
        <v>4.07E-2</v>
      </c>
      <c r="L1444" s="109">
        <v>4.9699999999999994E-2</v>
      </c>
      <c r="M1444" s="109"/>
      <c r="N1444" s="109"/>
      <c r="O1444" s="210">
        <f t="shared" si="44"/>
        <v>41061</v>
      </c>
      <c r="Q1444" s="206">
        <f t="shared" si="45"/>
        <v>3.9999999999999758E-4</v>
      </c>
    </row>
    <row r="1445" spans="1:17">
      <c r="A1445" s="106">
        <v>41089</v>
      </c>
      <c r="B1445" t="s">
        <v>153</v>
      </c>
      <c r="C1445" s="109">
        <v>3.8100000000000002E-2</v>
      </c>
      <c r="D1445" s="109">
        <v>4.1300000000000003E-2</v>
      </c>
      <c r="E1445" s="109">
        <v>4.99E-2</v>
      </c>
      <c r="F1445" s="109">
        <v>4.3099999999999999E-2</v>
      </c>
      <c r="G1445" s="208">
        <v>0</v>
      </c>
      <c r="H1445" s="109"/>
      <c r="I1445" s="109">
        <v>3.6600000000000001E-2</v>
      </c>
      <c r="J1445" s="109"/>
      <c r="K1445" s="109">
        <v>4.1599999999999998E-2</v>
      </c>
      <c r="L1445" s="109">
        <v>5.0599999999999999E-2</v>
      </c>
      <c r="M1445" s="109"/>
      <c r="N1445" s="109"/>
      <c r="O1445" s="210">
        <f t="shared" si="44"/>
        <v>41061</v>
      </c>
      <c r="Q1445" s="206">
        <f t="shared" si="45"/>
        <v>2.9999999999999472E-4</v>
      </c>
    </row>
    <row r="1446" spans="1:17">
      <c r="A1446" s="106">
        <v>41092</v>
      </c>
      <c r="B1446" t="s">
        <v>153</v>
      </c>
      <c r="C1446" s="109">
        <v>3.73E-2</v>
      </c>
      <c r="D1446" s="109">
        <v>4.0500000000000001E-2</v>
      </c>
      <c r="E1446" s="109">
        <v>4.9700000000000001E-2</v>
      </c>
      <c r="F1446" s="109">
        <v>4.2500000000000003E-2</v>
      </c>
      <c r="G1446" s="208">
        <v>0</v>
      </c>
      <c r="H1446" s="109"/>
      <c r="I1446" s="109">
        <v>3.5799999999999998E-2</v>
      </c>
      <c r="J1446" s="109"/>
      <c r="K1446" s="109">
        <v>4.07E-2</v>
      </c>
      <c r="L1446" s="109">
        <v>5.0099999999999999E-2</v>
      </c>
      <c r="M1446" s="109"/>
      <c r="N1446" s="109"/>
      <c r="O1446" s="210">
        <f t="shared" si="44"/>
        <v>41091</v>
      </c>
      <c r="Q1446" s="206">
        <f t="shared" si="45"/>
        <v>1.9999999999999879E-4</v>
      </c>
    </row>
    <row r="1447" spans="1:17">
      <c r="A1447" s="106">
        <v>41093</v>
      </c>
      <c r="B1447" t="s">
        <v>153</v>
      </c>
      <c r="C1447" s="109">
        <v>3.78E-2</v>
      </c>
      <c r="D1447" s="109">
        <v>4.1099999999999998E-2</v>
      </c>
      <c r="E1447" s="109">
        <v>5.0299999999999997E-2</v>
      </c>
      <c r="F1447" s="109">
        <v>4.3099999999999999E-2</v>
      </c>
      <c r="G1447" s="208">
        <v>0</v>
      </c>
      <c r="H1447" s="109"/>
      <c r="I1447" s="109">
        <v>3.6299999999999999E-2</v>
      </c>
      <c r="J1447" s="109"/>
      <c r="K1447" s="109">
        <v>4.1299999999999996E-2</v>
      </c>
      <c r="L1447" s="109">
        <v>5.0599999999999999E-2</v>
      </c>
      <c r="M1447" s="109"/>
      <c r="N1447" s="109"/>
      <c r="O1447" s="210">
        <f t="shared" si="44"/>
        <v>41091</v>
      </c>
      <c r="Q1447" s="206">
        <f t="shared" si="45"/>
        <v>1.9999999999999879E-4</v>
      </c>
    </row>
    <row r="1448" spans="1:17">
      <c r="A1448" s="106">
        <v>41095</v>
      </c>
      <c r="B1448" t="s">
        <v>153</v>
      </c>
      <c r="C1448" s="109">
        <v>3.7600000000000001E-2</v>
      </c>
      <c r="D1448" s="109">
        <v>4.0800000000000003E-2</v>
      </c>
      <c r="E1448" s="109">
        <v>5.0200000000000002E-2</v>
      </c>
      <c r="F1448" s="109">
        <v>4.2900000000000001E-2</v>
      </c>
      <c r="G1448" s="208">
        <v>0</v>
      </c>
      <c r="H1448" s="109"/>
      <c r="I1448" s="109">
        <v>3.61E-2</v>
      </c>
      <c r="J1448" s="109"/>
      <c r="K1448" s="109">
        <v>4.0999999999999995E-2</v>
      </c>
      <c r="L1448" s="109">
        <v>5.0499999999999996E-2</v>
      </c>
      <c r="M1448" s="109"/>
      <c r="N1448" s="109"/>
      <c r="O1448" s="210">
        <f t="shared" si="44"/>
        <v>41091</v>
      </c>
      <c r="Q1448" s="206">
        <f t="shared" si="45"/>
        <v>1.9999999999999185E-4</v>
      </c>
    </row>
    <row r="1449" spans="1:17">
      <c r="A1449" s="106">
        <v>41096</v>
      </c>
      <c r="B1449" t="s">
        <v>153</v>
      </c>
      <c r="C1449" s="109">
        <v>3.7100000000000001E-2</v>
      </c>
      <c r="D1449" s="109">
        <v>4.02E-2</v>
      </c>
      <c r="E1449" s="109">
        <v>4.9500000000000002E-2</v>
      </c>
      <c r="F1449" s="109">
        <v>4.2299999999999997E-2</v>
      </c>
      <c r="G1449" s="208">
        <v>0</v>
      </c>
      <c r="H1449" s="109"/>
      <c r="I1449" s="109">
        <v>3.56E-2</v>
      </c>
      <c r="J1449" s="109"/>
      <c r="K1449" s="109">
        <v>4.0500000000000001E-2</v>
      </c>
      <c r="L1449" s="109">
        <v>4.9800000000000004E-2</v>
      </c>
      <c r="M1449" s="109"/>
      <c r="N1449" s="109"/>
      <c r="O1449" s="210">
        <f t="shared" si="44"/>
        <v>41091</v>
      </c>
      <c r="Q1449" s="206">
        <f t="shared" si="45"/>
        <v>3.0000000000000165E-4</v>
      </c>
    </row>
    <row r="1450" spans="1:17">
      <c r="A1450" s="106">
        <v>41099</v>
      </c>
      <c r="B1450" t="s">
        <v>153</v>
      </c>
      <c r="C1450" s="109">
        <v>3.6600000000000001E-2</v>
      </c>
      <c r="D1450" s="109">
        <v>3.9699999999999999E-2</v>
      </c>
      <c r="E1450" s="109">
        <v>4.9099999999999998E-2</v>
      </c>
      <c r="F1450" s="109">
        <v>4.1799999999999997E-2</v>
      </c>
      <c r="G1450" s="208">
        <v>0</v>
      </c>
      <c r="H1450" s="109"/>
      <c r="I1450" s="109">
        <v>3.4700000000000002E-2</v>
      </c>
      <c r="J1450" s="109"/>
      <c r="K1450" s="109">
        <v>0.04</v>
      </c>
      <c r="L1450" s="109">
        <v>4.9400000000000006E-2</v>
      </c>
      <c r="M1450" s="109"/>
      <c r="N1450" s="109"/>
      <c r="O1450" s="210">
        <f t="shared" si="44"/>
        <v>41091</v>
      </c>
      <c r="Q1450" s="206">
        <f t="shared" si="45"/>
        <v>3.0000000000000165E-4</v>
      </c>
    </row>
    <row r="1451" spans="1:17">
      <c r="A1451" s="106">
        <v>41100</v>
      </c>
      <c r="B1451" t="s">
        <v>153</v>
      </c>
      <c r="C1451" s="109">
        <v>3.6400000000000002E-2</v>
      </c>
      <c r="D1451" s="109">
        <v>3.95E-2</v>
      </c>
      <c r="E1451" s="109">
        <v>4.8899999999999999E-2</v>
      </c>
      <c r="F1451" s="109">
        <v>4.1599999999999998E-2</v>
      </c>
      <c r="G1451" s="208">
        <v>0</v>
      </c>
      <c r="H1451" s="109"/>
      <c r="I1451" s="109">
        <v>3.44E-2</v>
      </c>
      <c r="J1451" s="109"/>
      <c r="K1451" s="109">
        <v>3.9699999999999999E-2</v>
      </c>
      <c r="L1451" s="109">
        <v>4.9200000000000001E-2</v>
      </c>
      <c r="M1451" s="109"/>
      <c r="N1451" s="109"/>
      <c r="O1451" s="210">
        <f t="shared" si="44"/>
        <v>41091</v>
      </c>
      <c r="Q1451" s="206">
        <f t="shared" si="45"/>
        <v>1.9999999999999879E-4</v>
      </c>
    </row>
    <row r="1452" spans="1:17">
      <c r="A1452" s="106">
        <v>41101</v>
      </c>
      <c r="B1452" t="s">
        <v>153</v>
      </c>
      <c r="C1452" s="109">
        <v>3.6299999999999999E-2</v>
      </c>
      <c r="D1452" s="109">
        <v>3.95E-2</v>
      </c>
      <c r="E1452" s="109">
        <v>4.8800000000000003E-2</v>
      </c>
      <c r="F1452" s="109">
        <v>4.1500000000000002E-2</v>
      </c>
      <c r="G1452" s="208">
        <v>0</v>
      </c>
      <c r="H1452" s="109"/>
      <c r="I1452" s="109">
        <v>3.44E-2</v>
      </c>
      <c r="J1452" s="109"/>
      <c r="K1452" s="109">
        <v>3.9599999999999996E-2</v>
      </c>
      <c r="L1452" s="109">
        <v>4.9000000000000002E-2</v>
      </c>
      <c r="M1452" s="109"/>
      <c r="N1452" s="109"/>
      <c r="O1452" s="210">
        <f t="shared" si="44"/>
        <v>41091</v>
      </c>
      <c r="Q1452" s="206">
        <f t="shared" si="45"/>
        <v>9.9999999999995925E-5</v>
      </c>
    </row>
    <row r="1453" spans="1:17">
      <c r="A1453" s="106">
        <v>41102</v>
      </c>
      <c r="B1453" t="s">
        <v>153</v>
      </c>
      <c r="C1453" s="109">
        <v>3.61E-2</v>
      </c>
      <c r="D1453" s="109">
        <v>3.9199999999999999E-2</v>
      </c>
      <c r="E1453" s="109">
        <v>4.8500000000000001E-2</v>
      </c>
      <c r="F1453" s="109">
        <v>4.1300000000000003E-2</v>
      </c>
      <c r="G1453" s="208">
        <v>0</v>
      </c>
      <c r="H1453" s="109"/>
      <c r="I1453" s="109">
        <v>3.4099999999999998E-2</v>
      </c>
      <c r="J1453" s="109"/>
      <c r="K1453" s="109">
        <v>3.9399999999999998E-2</v>
      </c>
      <c r="L1453" s="109">
        <v>4.87E-2</v>
      </c>
      <c r="M1453" s="109"/>
      <c r="N1453" s="109"/>
      <c r="O1453" s="210">
        <f t="shared" si="44"/>
        <v>41091</v>
      </c>
      <c r="Q1453" s="206">
        <f t="shared" si="45"/>
        <v>1.9999999999999879E-4</v>
      </c>
    </row>
    <row r="1454" spans="1:17">
      <c r="A1454" s="106">
        <v>41103</v>
      </c>
      <c r="B1454" t="s">
        <v>153</v>
      </c>
      <c r="C1454" s="109">
        <v>3.5999999999999997E-2</v>
      </c>
      <c r="D1454" s="109">
        <v>3.9399999999999998E-2</v>
      </c>
      <c r="E1454" s="109">
        <v>4.8599999999999997E-2</v>
      </c>
      <c r="F1454" s="109">
        <v>4.1300000000000003E-2</v>
      </c>
      <c r="G1454" s="208">
        <v>0</v>
      </c>
      <c r="H1454" s="109"/>
      <c r="I1454" s="109">
        <v>3.4300000000000004E-2</v>
      </c>
      <c r="J1454" s="109"/>
      <c r="K1454" s="109">
        <v>3.95E-2</v>
      </c>
      <c r="L1454" s="109">
        <v>4.8899999999999999E-2</v>
      </c>
      <c r="M1454" s="109"/>
      <c r="N1454" s="109"/>
      <c r="O1454" s="210">
        <f t="shared" si="44"/>
        <v>41091</v>
      </c>
      <c r="Q1454" s="206">
        <f t="shared" si="45"/>
        <v>1.0000000000000286E-4</v>
      </c>
    </row>
    <row r="1455" spans="1:17">
      <c r="A1455" s="106">
        <v>41106</v>
      </c>
      <c r="B1455" t="s">
        <v>153</v>
      </c>
      <c r="C1455" s="109">
        <v>3.5400000000000001E-2</v>
      </c>
      <c r="D1455" s="109">
        <v>3.8899999999999997E-2</v>
      </c>
      <c r="E1455" s="109">
        <v>4.8300000000000003E-2</v>
      </c>
      <c r="F1455" s="109">
        <v>4.0899999999999999E-2</v>
      </c>
      <c r="G1455" s="208">
        <v>0</v>
      </c>
      <c r="H1455" s="109"/>
      <c r="I1455" s="109">
        <v>3.39E-2</v>
      </c>
      <c r="J1455" s="109"/>
      <c r="K1455" s="109">
        <v>3.9100000000000003E-2</v>
      </c>
      <c r="L1455" s="109">
        <v>4.8499999999999995E-2</v>
      </c>
      <c r="M1455" s="109"/>
      <c r="N1455" s="109"/>
      <c r="O1455" s="210">
        <f t="shared" si="44"/>
        <v>41091</v>
      </c>
      <c r="Q1455" s="206">
        <f t="shared" si="45"/>
        <v>2.0000000000000573E-4</v>
      </c>
    </row>
    <row r="1456" spans="1:17">
      <c r="A1456" s="106">
        <v>41107</v>
      </c>
      <c r="B1456" t="s">
        <v>153</v>
      </c>
      <c r="C1456" s="109">
        <v>3.5900000000000001E-2</v>
      </c>
      <c r="D1456" s="109">
        <v>3.9399999999999998E-2</v>
      </c>
      <c r="E1456" s="109">
        <v>4.8599999999999997E-2</v>
      </c>
      <c r="F1456" s="109">
        <v>4.1300000000000003E-2</v>
      </c>
      <c r="G1456" s="208">
        <v>0</v>
      </c>
      <c r="H1456" s="109"/>
      <c r="I1456" s="109">
        <v>3.4200000000000001E-2</v>
      </c>
      <c r="J1456" s="109"/>
      <c r="K1456" s="109">
        <v>3.95E-2</v>
      </c>
      <c r="L1456" s="109">
        <v>4.8799999999999996E-2</v>
      </c>
      <c r="M1456" s="109"/>
      <c r="N1456" s="109"/>
      <c r="O1456" s="210">
        <f t="shared" si="44"/>
        <v>41091</v>
      </c>
      <c r="Q1456" s="206">
        <f t="shared" si="45"/>
        <v>1.0000000000000286E-4</v>
      </c>
    </row>
    <row r="1457" spans="1:17">
      <c r="A1457" s="106">
        <v>41108</v>
      </c>
      <c r="B1457" t="s">
        <v>153</v>
      </c>
      <c r="C1457" s="109">
        <v>3.5700000000000003E-2</v>
      </c>
      <c r="D1457" s="109">
        <v>3.9199999999999999E-2</v>
      </c>
      <c r="E1457" s="109">
        <v>4.8399999999999999E-2</v>
      </c>
      <c r="F1457" s="109">
        <v>4.1099999999999998E-2</v>
      </c>
      <c r="G1457" s="208">
        <v>0</v>
      </c>
      <c r="H1457" s="109"/>
      <c r="I1457" s="109">
        <v>3.3500000000000002E-2</v>
      </c>
      <c r="J1457" s="109"/>
      <c r="K1457" s="109">
        <v>3.9100000000000003E-2</v>
      </c>
      <c r="L1457" s="109">
        <v>4.8499999999999995E-2</v>
      </c>
      <c r="M1457" s="109"/>
      <c r="N1457" s="109"/>
      <c r="O1457" s="210">
        <f t="shared" si="44"/>
        <v>41091</v>
      </c>
      <c r="Q1457" s="206">
        <f t="shared" si="45"/>
        <v>-9.9999999999995925E-5</v>
      </c>
    </row>
    <row r="1458" spans="1:17">
      <c r="A1458" s="106">
        <v>41109</v>
      </c>
      <c r="B1458" t="s">
        <v>153</v>
      </c>
      <c r="C1458" s="109">
        <v>3.5799999999999998E-2</v>
      </c>
      <c r="D1458" s="109">
        <v>3.9399999999999998E-2</v>
      </c>
      <c r="E1458" s="109">
        <v>4.8599999999999997E-2</v>
      </c>
      <c r="F1458" s="109">
        <v>4.1300000000000003E-2</v>
      </c>
      <c r="G1458" s="208">
        <v>0</v>
      </c>
      <c r="H1458" s="109"/>
      <c r="I1458" s="109">
        <v>3.3700000000000001E-2</v>
      </c>
      <c r="J1458" s="109"/>
      <c r="K1458" s="109">
        <v>3.9300000000000002E-2</v>
      </c>
      <c r="L1458" s="109">
        <v>4.8799999999999996E-2</v>
      </c>
      <c r="M1458" s="109"/>
      <c r="N1458" s="109"/>
      <c r="O1458" s="210">
        <f t="shared" si="44"/>
        <v>41091</v>
      </c>
      <c r="Q1458" s="206">
        <f t="shared" si="45"/>
        <v>-9.9999999999995925E-5</v>
      </c>
    </row>
    <row r="1459" spans="1:17">
      <c r="A1459" s="106">
        <v>41110</v>
      </c>
      <c r="B1459" t="s">
        <v>153</v>
      </c>
      <c r="C1459" s="109">
        <v>3.5099999999999999E-2</v>
      </c>
      <c r="D1459" s="109">
        <v>3.8699999999999998E-2</v>
      </c>
      <c r="E1459" s="109">
        <v>4.7899999999999998E-2</v>
      </c>
      <c r="F1459" s="109">
        <v>4.0599999999999997E-2</v>
      </c>
      <c r="G1459" s="208">
        <v>0</v>
      </c>
      <c r="H1459" s="109"/>
      <c r="I1459" s="109">
        <v>3.3000000000000002E-2</v>
      </c>
      <c r="J1459" s="109"/>
      <c r="K1459" s="109">
        <v>3.8599999999999995E-2</v>
      </c>
      <c r="L1459" s="109">
        <v>4.8000000000000001E-2</v>
      </c>
      <c r="M1459" s="109"/>
      <c r="N1459" s="109"/>
      <c r="O1459" s="210">
        <f t="shared" si="44"/>
        <v>41091</v>
      </c>
      <c r="Q1459" s="206">
        <f t="shared" si="45"/>
        <v>-1.0000000000000286E-4</v>
      </c>
    </row>
    <row r="1460" spans="1:17">
      <c r="A1460" s="106">
        <v>41113</v>
      </c>
      <c r="B1460" t="s">
        <v>153</v>
      </c>
      <c r="C1460" s="109">
        <v>3.4799999999999998E-2</v>
      </c>
      <c r="D1460" s="109">
        <v>3.8399999999999997E-2</v>
      </c>
      <c r="E1460" s="109">
        <v>4.7600000000000003E-2</v>
      </c>
      <c r="F1460" s="109">
        <v>4.0300000000000002E-2</v>
      </c>
      <c r="G1460" s="208">
        <v>0</v>
      </c>
      <c r="H1460" s="109"/>
      <c r="I1460" s="109">
        <v>3.27E-2</v>
      </c>
      <c r="J1460" s="109"/>
      <c r="K1460" s="109">
        <v>3.8300000000000001E-2</v>
      </c>
      <c r="L1460" s="109">
        <v>4.7800000000000002E-2</v>
      </c>
      <c r="M1460" s="109"/>
      <c r="N1460" s="109"/>
      <c r="O1460" s="210">
        <f t="shared" si="44"/>
        <v>41091</v>
      </c>
      <c r="Q1460" s="206">
        <f t="shared" si="45"/>
        <v>-9.9999999999995925E-5</v>
      </c>
    </row>
    <row r="1461" spans="1:17">
      <c r="A1461" s="106">
        <v>41114</v>
      </c>
      <c r="B1461" t="s">
        <v>153</v>
      </c>
      <c r="C1461" s="109">
        <v>3.44E-2</v>
      </c>
      <c r="D1461" s="109">
        <v>3.7900000000000003E-2</v>
      </c>
      <c r="E1461" s="109">
        <v>4.7100000000000003E-2</v>
      </c>
      <c r="F1461" s="109">
        <v>3.9800000000000002E-2</v>
      </c>
      <c r="G1461" s="208">
        <v>0</v>
      </c>
      <c r="H1461" s="109"/>
      <c r="I1461" s="109">
        <v>3.2300000000000002E-2</v>
      </c>
      <c r="J1461" s="109"/>
      <c r="K1461" s="109">
        <v>3.7900000000000003E-2</v>
      </c>
      <c r="L1461" s="109">
        <v>4.7300000000000002E-2</v>
      </c>
      <c r="M1461" s="109"/>
      <c r="N1461" s="109"/>
      <c r="O1461" s="210">
        <f t="shared" si="44"/>
        <v>41091</v>
      </c>
      <c r="Q1461" s="206">
        <f t="shared" si="45"/>
        <v>0</v>
      </c>
    </row>
    <row r="1462" spans="1:17">
      <c r="A1462" s="106">
        <v>41115</v>
      </c>
      <c r="B1462" t="s">
        <v>153</v>
      </c>
      <c r="C1462" s="109">
        <v>3.4299999999999997E-2</v>
      </c>
      <c r="D1462" s="109">
        <v>3.78E-2</v>
      </c>
      <c r="E1462" s="109">
        <v>4.7100000000000003E-2</v>
      </c>
      <c r="F1462" s="109">
        <v>3.9699999999999999E-2</v>
      </c>
      <c r="G1462" s="208">
        <v>0</v>
      </c>
      <c r="H1462" s="109"/>
      <c r="I1462" s="109">
        <v>3.2199999999999999E-2</v>
      </c>
      <c r="J1462" s="109"/>
      <c r="K1462" s="109">
        <v>3.78E-2</v>
      </c>
      <c r="L1462" s="109">
        <v>4.7300000000000002E-2</v>
      </c>
      <c r="M1462" s="109"/>
      <c r="N1462" s="109"/>
      <c r="O1462" s="210">
        <f t="shared" si="44"/>
        <v>41091</v>
      </c>
      <c r="Q1462" s="206">
        <f t="shared" si="45"/>
        <v>0</v>
      </c>
    </row>
    <row r="1463" spans="1:17">
      <c r="A1463" s="106">
        <v>41117</v>
      </c>
      <c r="B1463" t="s">
        <v>153</v>
      </c>
      <c r="C1463" s="109">
        <v>3.56E-2</v>
      </c>
      <c r="D1463" s="109">
        <v>3.95E-2</v>
      </c>
      <c r="E1463" s="109">
        <v>4.8599999999999997E-2</v>
      </c>
      <c r="F1463" s="109">
        <v>4.1200000000000001E-2</v>
      </c>
      <c r="G1463" s="208">
        <v>0</v>
      </c>
      <c r="H1463" s="109"/>
      <c r="I1463" s="109">
        <v>3.3500000000000002E-2</v>
      </c>
      <c r="J1463" s="109"/>
      <c r="K1463" s="109">
        <v>3.9199999999999999E-2</v>
      </c>
      <c r="L1463" s="109">
        <v>4.87E-2</v>
      </c>
      <c r="M1463" s="109"/>
      <c r="N1463" s="109"/>
      <c r="O1463" s="210">
        <f t="shared" si="44"/>
        <v>41091</v>
      </c>
      <c r="Q1463" s="206">
        <f t="shared" si="45"/>
        <v>-3.0000000000000165E-4</v>
      </c>
    </row>
    <row r="1464" spans="1:17">
      <c r="A1464" s="106">
        <v>41120</v>
      </c>
      <c r="B1464" t="s">
        <v>153</v>
      </c>
      <c r="C1464" s="109">
        <v>3.5000000000000003E-2</v>
      </c>
      <c r="D1464" s="109">
        <v>3.8899999999999997E-2</v>
      </c>
      <c r="E1464" s="109">
        <v>4.7800000000000002E-2</v>
      </c>
      <c r="F1464" s="109">
        <v>4.0599999999999997E-2</v>
      </c>
      <c r="G1464" s="208">
        <v>0</v>
      </c>
      <c r="H1464" s="109"/>
      <c r="I1464" s="109">
        <v>3.2899999999999999E-2</v>
      </c>
      <c r="J1464" s="109"/>
      <c r="K1464" s="109">
        <v>3.8599999999999995E-2</v>
      </c>
      <c r="L1464" s="109">
        <v>4.7899999999999998E-2</v>
      </c>
      <c r="M1464" s="109"/>
      <c r="N1464" s="109"/>
      <c r="O1464" s="210">
        <f t="shared" si="44"/>
        <v>41091</v>
      </c>
      <c r="Q1464" s="206">
        <f t="shared" si="45"/>
        <v>-3.0000000000000165E-4</v>
      </c>
    </row>
    <row r="1465" spans="1:17">
      <c r="A1465" s="106">
        <v>41121</v>
      </c>
      <c r="B1465" t="s">
        <v>153</v>
      </c>
      <c r="C1465" s="109">
        <v>3.5000000000000003E-2</v>
      </c>
      <c r="D1465" s="109">
        <v>3.8899999999999997E-2</v>
      </c>
      <c r="E1465" s="109">
        <v>4.7699999999999999E-2</v>
      </c>
      <c r="F1465" s="109">
        <v>4.0500000000000001E-2</v>
      </c>
      <c r="G1465" s="208">
        <v>0</v>
      </c>
      <c r="H1465" s="109"/>
      <c r="I1465" s="109">
        <v>3.2899999999999999E-2</v>
      </c>
      <c r="J1465" s="109"/>
      <c r="K1465" s="109">
        <v>3.8599999999999995E-2</v>
      </c>
      <c r="L1465" s="109">
        <v>4.7800000000000002E-2</v>
      </c>
      <c r="M1465" s="109"/>
      <c r="N1465" s="109"/>
      <c r="O1465" s="210">
        <f t="shared" si="44"/>
        <v>41091</v>
      </c>
      <c r="Q1465" s="206">
        <f t="shared" si="45"/>
        <v>-3.0000000000000165E-4</v>
      </c>
    </row>
    <row r="1466" spans="1:17">
      <c r="A1466" s="106">
        <v>41122</v>
      </c>
      <c r="B1466" t="s">
        <v>153</v>
      </c>
      <c r="C1466" s="109">
        <v>3.5299999999999998E-2</v>
      </c>
      <c r="D1466" s="109">
        <v>3.9199999999999999E-2</v>
      </c>
      <c r="E1466" s="109">
        <v>4.8099999999999997E-2</v>
      </c>
      <c r="F1466" s="109">
        <v>4.0899999999999999E-2</v>
      </c>
      <c r="G1466" s="208">
        <v>0</v>
      </c>
      <c r="H1466" s="109"/>
      <c r="I1466" s="109">
        <v>3.32E-2</v>
      </c>
      <c r="J1466" s="109"/>
      <c r="K1466" s="109">
        <v>3.8900000000000004E-2</v>
      </c>
      <c r="L1466" s="109">
        <v>4.82E-2</v>
      </c>
      <c r="M1466" s="109"/>
      <c r="N1466" s="109"/>
      <c r="O1466" s="210">
        <f t="shared" si="44"/>
        <v>41122</v>
      </c>
      <c r="Q1466" s="206">
        <f t="shared" si="45"/>
        <v>-2.9999999999999472E-4</v>
      </c>
    </row>
    <row r="1467" spans="1:17">
      <c r="A1467" s="106">
        <v>41124</v>
      </c>
      <c r="B1467" t="s">
        <v>153</v>
      </c>
      <c r="C1467" s="109">
        <v>3.5799999999999998E-2</v>
      </c>
      <c r="D1467" s="109">
        <v>3.9699999999999999E-2</v>
      </c>
      <c r="E1467" s="109">
        <v>4.8399999999999999E-2</v>
      </c>
      <c r="F1467" s="109">
        <v>4.1300000000000003E-2</v>
      </c>
      <c r="G1467" s="208">
        <v>0</v>
      </c>
      <c r="H1467" s="109"/>
      <c r="I1467" s="109">
        <v>3.39E-2</v>
      </c>
      <c r="J1467" s="109"/>
      <c r="K1467" s="109">
        <v>3.9399999999999998E-2</v>
      </c>
      <c r="L1467" s="109">
        <v>4.8600000000000004E-2</v>
      </c>
      <c r="M1467" s="109"/>
      <c r="N1467" s="109"/>
      <c r="O1467" s="210">
        <f t="shared" si="44"/>
        <v>41122</v>
      </c>
      <c r="Q1467" s="206">
        <f t="shared" si="45"/>
        <v>-3.0000000000000165E-4</v>
      </c>
    </row>
    <row r="1468" spans="1:17">
      <c r="A1468" s="106">
        <v>41127</v>
      </c>
      <c r="B1468" t="s">
        <v>153</v>
      </c>
      <c r="C1468" s="109">
        <v>3.56E-2</v>
      </c>
      <c r="D1468" s="109">
        <v>3.9300000000000002E-2</v>
      </c>
      <c r="E1468" s="109">
        <v>4.8099999999999997E-2</v>
      </c>
      <c r="F1468" s="109">
        <v>4.1000000000000002E-2</v>
      </c>
      <c r="G1468" s="208">
        <v>0</v>
      </c>
      <c r="H1468" s="109"/>
      <c r="I1468" s="109">
        <v>3.3799999999999997E-2</v>
      </c>
      <c r="J1468" s="109"/>
      <c r="K1468" s="109">
        <v>3.9100000000000003E-2</v>
      </c>
      <c r="L1468" s="109">
        <v>4.8300000000000003E-2</v>
      </c>
      <c r="M1468" s="109"/>
      <c r="N1468" s="109"/>
      <c r="O1468" s="210">
        <f t="shared" si="44"/>
        <v>41122</v>
      </c>
      <c r="Q1468" s="206">
        <f t="shared" si="45"/>
        <v>-1.9999999999999879E-4</v>
      </c>
    </row>
    <row r="1469" spans="1:17">
      <c r="A1469" s="106">
        <v>41129</v>
      </c>
      <c r="B1469" t="s">
        <v>153</v>
      </c>
      <c r="C1469" s="109">
        <v>3.6299999999999999E-2</v>
      </c>
      <c r="D1469" s="109">
        <v>3.9899999999999998E-2</v>
      </c>
      <c r="E1469" s="109">
        <v>4.8899999999999999E-2</v>
      </c>
      <c r="F1469" s="109">
        <v>4.1700000000000001E-2</v>
      </c>
      <c r="G1469" s="208">
        <v>0</v>
      </c>
      <c r="H1469" s="109"/>
      <c r="I1469" s="109">
        <v>3.4700000000000002E-2</v>
      </c>
      <c r="J1469" s="109"/>
      <c r="K1469" s="109">
        <v>3.9800000000000002E-2</v>
      </c>
      <c r="L1469" s="109">
        <v>4.9100000000000005E-2</v>
      </c>
      <c r="M1469" s="109"/>
      <c r="N1469" s="109"/>
      <c r="O1469" s="210">
        <f t="shared" si="44"/>
        <v>41122</v>
      </c>
      <c r="Q1469" s="206">
        <f t="shared" si="45"/>
        <v>-9.9999999999995925E-5</v>
      </c>
    </row>
    <row r="1470" spans="1:17">
      <c r="A1470" s="106">
        <v>41130</v>
      </c>
      <c r="B1470" t="s">
        <v>153</v>
      </c>
      <c r="C1470" s="109">
        <v>3.6400000000000002E-2</v>
      </c>
      <c r="D1470" s="109">
        <v>3.9899999999999998E-2</v>
      </c>
      <c r="E1470" s="109">
        <v>4.8899999999999999E-2</v>
      </c>
      <c r="F1470" s="109">
        <v>4.1700000000000001E-2</v>
      </c>
      <c r="G1470" s="208">
        <v>0</v>
      </c>
      <c r="H1470" s="109"/>
      <c r="I1470" s="109">
        <v>3.4799999999999998E-2</v>
      </c>
      <c r="J1470" s="109"/>
      <c r="K1470" s="109">
        <v>3.9900000000000005E-2</v>
      </c>
      <c r="L1470" s="109">
        <v>4.9200000000000001E-2</v>
      </c>
      <c r="M1470" s="109"/>
      <c r="N1470" s="109"/>
      <c r="O1470" s="210">
        <f t="shared" si="44"/>
        <v>41122</v>
      </c>
      <c r="Q1470" s="206">
        <f t="shared" si="45"/>
        <v>0</v>
      </c>
    </row>
    <row r="1471" spans="1:17">
      <c r="A1471" s="106">
        <v>41131</v>
      </c>
      <c r="B1471" t="s">
        <v>153</v>
      </c>
      <c r="C1471" s="109">
        <v>3.61E-2</v>
      </c>
      <c r="D1471" s="109">
        <v>3.9600000000000003E-2</v>
      </c>
      <c r="E1471" s="109">
        <v>4.8599999999999997E-2</v>
      </c>
      <c r="F1471" s="109">
        <v>4.1399999999999999E-2</v>
      </c>
      <c r="G1471" s="208">
        <v>0</v>
      </c>
      <c r="H1471" s="109"/>
      <c r="I1471" s="109">
        <v>3.4500000000000003E-2</v>
      </c>
      <c r="J1471" s="109"/>
      <c r="K1471" s="109">
        <v>3.9599999999999996E-2</v>
      </c>
      <c r="L1471" s="109">
        <v>4.8799999999999996E-2</v>
      </c>
      <c r="M1471" s="109"/>
      <c r="N1471" s="109"/>
      <c r="O1471" s="210">
        <f t="shared" si="44"/>
        <v>41122</v>
      </c>
      <c r="Q1471" s="206">
        <f t="shared" si="45"/>
        <v>0</v>
      </c>
    </row>
    <row r="1472" spans="1:17">
      <c r="A1472" s="106">
        <v>41134</v>
      </c>
      <c r="B1472" t="s">
        <v>153</v>
      </c>
      <c r="C1472" s="109">
        <v>3.6200000000000003E-2</v>
      </c>
      <c r="D1472" s="109">
        <v>3.9800000000000002E-2</v>
      </c>
      <c r="E1472" s="109">
        <v>4.87E-2</v>
      </c>
      <c r="F1472" s="109">
        <v>4.1599999999999998E-2</v>
      </c>
      <c r="G1472" s="208">
        <v>0</v>
      </c>
      <c r="H1472" s="109"/>
      <c r="I1472" s="109">
        <v>3.4599999999999999E-2</v>
      </c>
      <c r="J1472" s="109"/>
      <c r="K1472" s="109">
        <v>3.9699999999999999E-2</v>
      </c>
      <c r="L1472" s="109">
        <v>4.8899999999999999E-2</v>
      </c>
      <c r="M1472" s="109"/>
      <c r="N1472" s="109"/>
      <c r="O1472" s="210">
        <f t="shared" si="44"/>
        <v>41122</v>
      </c>
      <c r="Q1472" s="206">
        <f t="shared" si="45"/>
        <v>-1.0000000000000286E-4</v>
      </c>
    </row>
    <row r="1473" spans="1:17">
      <c r="A1473" s="106">
        <v>41136</v>
      </c>
      <c r="B1473" t="s">
        <v>153</v>
      </c>
      <c r="C1473" s="109">
        <v>5.0500000000000003E-2</v>
      </c>
      <c r="D1473" s="109">
        <v>4.1500000000000002E-2</v>
      </c>
      <c r="E1473" s="109">
        <v>3.7999999999999999E-2</v>
      </c>
      <c r="F1473" s="109">
        <v>4.3299999999999998E-2</v>
      </c>
      <c r="G1473" s="208">
        <v>0</v>
      </c>
      <c r="H1473" s="109"/>
      <c r="I1473" s="109">
        <v>3.6400000000000002E-2</v>
      </c>
      <c r="J1473" s="109"/>
      <c r="K1473" s="109">
        <v>4.1399999999999999E-2</v>
      </c>
      <c r="L1473" s="109">
        <v>5.0700000000000002E-2</v>
      </c>
      <c r="M1473" s="109"/>
      <c r="N1473" s="109"/>
      <c r="O1473" s="210">
        <f t="shared" si="44"/>
        <v>41122</v>
      </c>
      <c r="Q1473" s="206">
        <f t="shared" si="45"/>
        <v>-1.0000000000000286E-4</v>
      </c>
    </row>
    <row r="1474" spans="1:17">
      <c r="A1474" s="106">
        <v>41137</v>
      </c>
      <c r="B1474" t="s">
        <v>153</v>
      </c>
      <c r="C1474" s="109">
        <v>5.0599999999999999E-2</v>
      </c>
      <c r="D1474" s="109">
        <v>4.1700000000000001E-2</v>
      </c>
      <c r="E1474" s="109">
        <v>3.85E-2</v>
      </c>
      <c r="F1474" s="109">
        <v>4.36E-2</v>
      </c>
      <c r="G1474" s="208">
        <v>0</v>
      </c>
      <c r="H1474" s="109"/>
      <c r="I1474" s="109">
        <v>3.6699999999999997E-2</v>
      </c>
      <c r="J1474" s="109"/>
      <c r="K1474" s="109">
        <v>4.1700000000000001E-2</v>
      </c>
      <c r="L1474" s="109">
        <v>5.0900000000000001E-2</v>
      </c>
      <c r="M1474" s="109"/>
      <c r="N1474" s="109"/>
      <c r="O1474" s="210">
        <f t="shared" si="44"/>
        <v>41122</v>
      </c>
      <c r="Q1474" s="206">
        <f t="shared" si="45"/>
        <v>0</v>
      </c>
    </row>
    <row r="1475" spans="1:17">
      <c r="A1475" s="106">
        <v>41138</v>
      </c>
      <c r="B1475" t="s">
        <v>153</v>
      </c>
      <c r="C1475" s="109">
        <v>5.0299999999999997E-2</v>
      </c>
      <c r="D1475" s="109">
        <v>4.1399999999999999E-2</v>
      </c>
      <c r="E1475" s="109">
        <v>3.8300000000000001E-2</v>
      </c>
      <c r="F1475" s="109">
        <v>4.3299999999999998E-2</v>
      </c>
      <c r="G1475" s="208">
        <v>0</v>
      </c>
      <c r="H1475" s="109"/>
      <c r="I1475" s="109">
        <v>3.6499999999999998E-2</v>
      </c>
      <c r="J1475" s="109"/>
      <c r="K1475" s="109">
        <v>4.1399999999999999E-2</v>
      </c>
      <c r="L1475" s="109">
        <v>5.0599999999999999E-2</v>
      </c>
      <c r="M1475" s="109"/>
      <c r="N1475" s="109"/>
      <c r="O1475" s="210">
        <f t="shared" si="44"/>
        <v>41122</v>
      </c>
      <c r="Q1475" s="206">
        <f t="shared" si="45"/>
        <v>0</v>
      </c>
    </row>
    <row r="1476" spans="1:17">
      <c r="A1476" s="106">
        <v>41141</v>
      </c>
      <c r="B1476" t="s">
        <v>153</v>
      </c>
      <c r="C1476" s="109">
        <v>5.0200000000000002E-2</v>
      </c>
      <c r="D1476" s="109">
        <v>4.1300000000000003E-2</v>
      </c>
      <c r="E1476" s="109">
        <v>3.8199999999999998E-2</v>
      </c>
      <c r="F1476" s="109">
        <v>4.3200000000000002E-2</v>
      </c>
      <c r="G1476" s="208">
        <v>0</v>
      </c>
      <c r="H1476" s="109"/>
      <c r="I1476" s="109">
        <v>3.6299999999999999E-2</v>
      </c>
      <c r="J1476" s="109"/>
      <c r="K1476" s="109">
        <v>4.1299999999999996E-2</v>
      </c>
      <c r="L1476" s="109">
        <v>5.0499999999999996E-2</v>
      </c>
      <c r="M1476" s="109"/>
      <c r="N1476" s="109"/>
      <c r="O1476" s="210">
        <f t="shared" si="44"/>
        <v>41122</v>
      </c>
      <c r="Q1476" s="206">
        <f t="shared" si="45"/>
        <v>0</v>
      </c>
    </row>
    <row r="1477" spans="1:17">
      <c r="A1477" s="106">
        <v>41142</v>
      </c>
      <c r="B1477" t="s">
        <v>153</v>
      </c>
      <c r="C1477" s="109">
        <v>0.05</v>
      </c>
      <c r="D1477" s="109">
        <v>4.1099999999999998E-2</v>
      </c>
      <c r="E1477" s="109">
        <v>3.8100000000000002E-2</v>
      </c>
      <c r="F1477" s="109">
        <v>4.3099999999999999E-2</v>
      </c>
      <c r="G1477" s="208">
        <v>0</v>
      </c>
      <c r="H1477" s="109"/>
      <c r="I1477" s="109">
        <v>3.61E-2</v>
      </c>
      <c r="J1477" s="109"/>
      <c r="K1477" s="109">
        <v>4.1100000000000005E-2</v>
      </c>
      <c r="L1477" s="109">
        <v>5.0300000000000004E-2</v>
      </c>
      <c r="M1477" s="109"/>
      <c r="N1477" s="109"/>
      <c r="O1477" s="210">
        <f t="shared" ref="O1477:O1540" si="46">DATE(YEAR(A1477),MONTH(A1477),1)</f>
        <v>41122</v>
      </c>
      <c r="Q1477" s="206">
        <f t="shared" ref="Q1477:Q1540" si="47">K1477-D1477</f>
        <v>0</v>
      </c>
    </row>
    <row r="1478" spans="1:17">
      <c r="A1478" s="106">
        <v>41143</v>
      </c>
      <c r="B1478" t="s">
        <v>153</v>
      </c>
      <c r="C1478" s="109">
        <v>4.8899999999999999E-2</v>
      </c>
      <c r="D1478" s="109">
        <v>4.02E-2</v>
      </c>
      <c r="E1478" s="109">
        <v>3.73E-2</v>
      </c>
      <c r="F1478" s="109">
        <v>4.2099999999999999E-2</v>
      </c>
      <c r="G1478" s="208">
        <v>0</v>
      </c>
      <c r="H1478" s="109"/>
      <c r="I1478" s="109">
        <v>3.5099999999999999E-2</v>
      </c>
      <c r="J1478" s="109"/>
      <c r="K1478" s="109">
        <v>4.0199999999999993E-2</v>
      </c>
      <c r="L1478" s="109">
        <v>4.9299999999999997E-2</v>
      </c>
      <c r="M1478" s="109"/>
      <c r="N1478" s="109"/>
      <c r="O1478" s="210">
        <f t="shared" si="46"/>
        <v>41122</v>
      </c>
      <c r="Q1478" s="206">
        <f t="shared" si="47"/>
        <v>0</v>
      </c>
    </row>
    <row r="1479" spans="1:17">
      <c r="A1479" s="106">
        <v>41144</v>
      </c>
      <c r="B1479" t="s">
        <v>153</v>
      </c>
      <c r="C1479" s="109">
        <v>3.6900000000000002E-2</v>
      </c>
      <c r="D1479" s="109">
        <v>3.9800000000000002E-2</v>
      </c>
      <c r="E1479" s="109">
        <v>4.8399999999999999E-2</v>
      </c>
      <c r="F1479" s="109">
        <v>4.1700000000000001E-2</v>
      </c>
      <c r="G1479" s="208">
        <v>0</v>
      </c>
      <c r="H1479" s="109"/>
      <c r="I1479" s="109">
        <v>3.4700000000000002E-2</v>
      </c>
      <c r="J1479" s="109"/>
      <c r="K1479" s="109">
        <v>3.9800000000000002E-2</v>
      </c>
      <c r="L1479" s="109">
        <v>4.8799999999999996E-2</v>
      </c>
      <c r="M1479" s="109"/>
      <c r="N1479" s="109"/>
      <c r="O1479" s="210">
        <f t="shared" si="46"/>
        <v>41122</v>
      </c>
      <c r="Q1479" s="206">
        <f t="shared" si="47"/>
        <v>0</v>
      </c>
    </row>
    <row r="1480" spans="1:17">
      <c r="A1480" s="106">
        <v>41145</v>
      </c>
      <c r="B1480" t="s">
        <v>153</v>
      </c>
      <c r="C1480" s="109">
        <v>3.6799999999999999E-2</v>
      </c>
      <c r="D1480" s="109">
        <v>3.9899999999999998E-2</v>
      </c>
      <c r="E1480" s="109">
        <v>4.8599999999999997E-2</v>
      </c>
      <c r="F1480" s="109">
        <v>4.1799999999999997E-2</v>
      </c>
      <c r="G1480" s="208">
        <v>0</v>
      </c>
      <c r="H1480" s="109"/>
      <c r="I1480" s="109">
        <v>3.4799999999999998E-2</v>
      </c>
      <c r="J1480" s="109"/>
      <c r="K1480" s="109">
        <v>3.9900000000000005E-2</v>
      </c>
      <c r="L1480" s="109">
        <v>4.8899999999999999E-2</v>
      </c>
      <c r="M1480" s="109"/>
      <c r="N1480" s="109"/>
      <c r="O1480" s="210">
        <f t="shared" si="46"/>
        <v>41122</v>
      </c>
      <c r="Q1480" s="206">
        <f t="shared" si="47"/>
        <v>0</v>
      </c>
    </row>
    <row r="1481" spans="1:17">
      <c r="A1481" s="106">
        <v>41148</v>
      </c>
      <c r="B1481" t="s">
        <v>153</v>
      </c>
      <c r="C1481" s="109">
        <v>3.6600000000000001E-2</v>
      </c>
      <c r="D1481" s="109">
        <v>3.9399999999999998E-2</v>
      </c>
      <c r="E1481" s="109">
        <v>4.8000000000000001E-2</v>
      </c>
      <c r="F1481" s="109">
        <v>4.1300000000000003E-2</v>
      </c>
      <c r="G1481" s="208">
        <v>0</v>
      </c>
      <c r="H1481" s="109"/>
      <c r="I1481" s="109">
        <v>3.4300000000000004E-2</v>
      </c>
      <c r="J1481" s="109"/>
      <c r="K1481" s="109">
        <v>3.9399999999999998E-2</v>
      </c>
      <c r="L1481" s="109">
        <v>4.8399999999999999E-2</v>
      </c>
      <c r="M1481" s="109"/>
      <c r="N1481" s="109"/>
      <c r="O1481" s="210">
        <f t="shared" si="46"/>
        <v>41122</v>
      </c>
      <c r="Q1481" s="206">
        <f t="shared" si="47"/>
        <v>0</v>
      </c>
    </row>
    <row r="1482" spans="1:17">
      <c r="A1482" s="106">
        <v>41149</v>
      </c>
      <c r="B1482" t="s">
        <v>153</v>
      </c>
      <c r="C1482" s="109">
        <v>3.56E-2</v>
      </c>
      <c r="D1482" s="109">
        <v>3.9199999999999999E-2</v>
      </c>
      <c r="E1482" s="109">
        <v>4.7899999999999998E-2</v>
      </c>
      <c r="F1482" s="109">
        <v>4.0899999999999999E-2</v>
      </c>
      <c r="G1482" s="208">
        <v>0</v>
      </c>
      <c r="H1482" s="109"/>
      <c r="I1482" s="109">
        <v>3.4099999999999998E-2</v>
      </c>
      <c r="J1482" s="109"/>
      <c r="K1482" s="109">
        <v>3.9300000000000002E-2</v>
      </c>
      <c r="L1482" s="109">
        <v>4.8300000000000003E-2</v>
      </c>
      <c r="M1482" s="109"/>
      <c r="N1482" s="109"/>
      <c r="O1482" s="210">
        <f t="shared" si="46"/>
        <v>41122</v>
      </c>
      <c r="Q1482" s="206">
        <f t="shared" si="47"/>
        <v>1.0000000000000286E-4</v>
      </c>
    </row>
    <row r="1483" spans="1:17">
      <c r="A1483" s="106">
        <v>41150</v>
      </c>
      <c r="B1483" t="s">
        <v>153</v>
      </c>
      <c r="C1483" s="109">
        <v>3.5799999999999998E-2</v>
      </c>
      <c r="D1483" s="109">
        <v>3.95E-2</v>
      </c>
      <c r="E1483" s="109">
        <v>4.8099999999999997E-2</v>
      </c>
      <c r="F1483" s="109">
        <v>4.1099999999999998E-2</v>
      </c>
      <c r="G1483" s="208">
        <v>0</v>
      </c>
      <c r="H1483" s="109"/>
      <c r="I1483" s="109">
        <v>3.4099999999999998E-2</v>
      </c>
      <c r="J1483" s="109"/>
      <c r="K1483" s="109">
        <v>3.9599999999999996E-2</v>
      </c>
      <c r="L1483" s="109">
        <v>4.8499999999999995E-2</v>
      </c>
      <c r="M1483" s="109"/>
      <c r="N1483" s="109"/>
      <c r="O1483" s="210">
        <f t="shared" si="46"/>
        <v>41122</v>
      </c>
      <c r="Q1483" s="206">
        <f t="shared" si="47"/>
        <v>9.9999999999995925E-5</v>
      </c>
    </row>
    <row r="1484" spans="1:17">
      <c r="A1484" s="106">
        <v>41151</v>
      </c>
      <c r="B1484" t="s">
        <v>153</v>
      </c>
      <c r="C1484" s="109">
        <v>3.5499999999999997E-2</v>
      </c>
      <c r="D1484" s="109">
        <v>3.9199999999999999E-2</v>
      </c>
      <c r="E1484" s="109">
        <v>4.7800000000000002E-2</v>
      </c>
      <c r="F1484" s="109">
        <v>4.0800000000000003E-2</v>
      </c>
      <c r="G1484" s="208">
        <v>0</v>
      </c>
      <c r="H1484" s="109"/>
      <c r="I1484" s="109">
        <v>3.4300000000000004E-2</v>
      </c>
      <c r="J1484" s="109"/>
      <c r="K1484" s="109">
        <v>3.9300000000000002E-2</v>
      </c>
      <c r="L1484" s="109">
        <v>4.8300000000000003E-2</v>
      </c>
      <c r="M1484" s="109"/>
      <c r="N1484" s="109"/>
      <c r="O1484" s="210">
        <f t="shared" si="46"/>
        <v>41122</v>
      </c>
      <c r="Q1484" s="206">
        <f t="shared" si="47"/>
        <v>1.0000000000000286E-4</v>
      </c>
    </row>
    <row r="1485" spans="1:17">
      <c r="A1485" s="106">
        <v>41152</v>
      </c>
      <c r="B1485" t="s">
        <v>153</v>
      </c>
      <c r="C1485" s="109">
        <v>3.5000000000000003E-2</v>
      </c>
      <c r="D1485" s="109">
        <v>3.8600000000000002E-2</v>
      </c>
      <c r="E1485" s="109">
        <v>4.7300000000000002E-2</v>
      </c>
      <c r="F1485" s="109">
        <v>4.0300000000000002E-2</v>
      </c>
      <c r="G1485" s="208">
        <v>0</v>
      </c>
      <c r="H1485" s="109"/>
      <c r="I1485" s="109">
        <v>3.3599999999999998E-2</v>
      </c>
      <c r="J1485" s="109"/>
      <c r="K1485" s="109">
        <v>3.8699999999999998E-2</v>
      </c>
      <c r="L1485" s="109">
        <v>4.7800000000000002E-2</v>
      </c>
      <c r="M1485" s="109"/>
      <c r="N1485" s="109"/>
      <c r="O1485" s="210">
        <f t="shared" si="46"/>
        <v>41122</v>
      </c>
      <c r="Q1485" s="206">
        <f t="shared" si="47"/>
        <v>9.9999999999995925E-5</v>
      </c>
    </row>
    <row r="1486" spans="1:17">
      <c r="A1486" s="106">
        <v>41156</v>
      </c>
      <c r="B1486" t="s">
        <v>153</v>
      </c>
      <c r="C1486" s="109">
        <v>3.5000000000000003E-2</v>
      </c>
      <c r="D1486" s="109">
        <v>3.8600000000000002E-2</v>
      </c>
      <c r="E1486" s="109">
        <v>4.7199999999999999E-2</v>
      </c>
      <c r="F1486" s="109">
        <v>4.0300000000000002E-2</v>
      </c>
      <c r="G1486" s="208">
        <v>0</v>
      </c>
      <c r="H1486" s="109"/>
      <c r="I1486" s="109">
        <v>3.39E-2</v>
      </c>
      <c r="J1486" s="109"/>
      <c r="K1486" s="109">
        <v>3.8800000000000001E-2</v>
      </c>
      <c r="L1486" s="109">
        <v>4.7699999999999992E-2</v>
      </c>
      <c r="M1486" s="109"/>
      <c r="N1486" s="109"/>
      <c r="O1486" s="210">
        <f t="shared" si="46"/>
        <v>41153</v>
      </c>
      <c r="Q1486" s="206">
        <f t="shared" si="47"/>
        <v>1.9999999999999879E-4</v>
      </c>
    </row>
    <row r="1487" spans="1:17">
      <c r="A1487" s="106">
        <v>41157</v>
      </c>
      <c r="B1487" t="s">
        <v>153</v>
      </c>
      <c r="C1487" s="109">
        <v>3.5200000000000002E-2</v>
      </c>
      <c r="D1487" s="109">
        <v>3.8699999999999998E-2</v>
      </c>
      <c r="E1487" s="109">
        <v>4.7300000000000002E-2</v>
      </c>
      <c r="F1487" s="109">
        <v>4.0399999999999998E-2</v>
      </c>
      <c r="G1487" s="208">
        <v>0</v>
      </c>
      <c r="H1487" s="109"/>
      <c r="I1487" s="109">
        <v>3.4000000000000002E-2</v>
      </c>
      <c r="J1487" s="109"/>
      <c r="K1487" s="109">
        <v>3.8900000000000004E-2</v>
      </c>
      <c r="L1487" s="109">
        <v>4.7800000000000002E-2</v>
      </c>
      <c r="M1487" s="109"/>
      <c r="N1487" s="109"/>
      <c r="O1487" s="210">
        <f t="shared" si="46"/>
        <v>41153</v>
      </c>
      <c r="Q1487" s="206">
        <f t="shared" si="47"/>
        <v>2.0000000000000573E-4</v>
      </c>
    </row>
    <row r="1488" spans="1:17">
      <c r="A1488" s="106">
        <v>41158</v>
      </c>
      <c r="B1488" t="s">
        <v>153</v>
      </c>
      <c r="C1488" s="109">
        <v>3.61E-2</v>
      </c>
      <c r="D1488" s="109">
        <v>3.9699999999999999E-2</v>
      </c>
      <c r="E1488" s="109">
        <v>4.82E-2</v>
      </c>
      <c r="F1488" s="109">
        <v>4.1300000000000003E-2</v>
      </c>
      <c r="G1488" s="208">
        <v>0</v>
      </c>
      <c r="H1488" s="109"/>
      <c r="I1488" s="109">
        <v>3.4599999999999999E-2</v>
      </c>
      <c r="J1488" s="109"/>
      <c r="K1488" s="109">
        <v>3.9800000000000002E-2</v>
      </c>
      <c r="L1488" s="109">
        <v>4.87E-2</v>
      </c>
      <c r="M1488" s="109"/>
      <c r="N1488" s="109"/>
      <c r="O1488" s="210">
        <f t="shared" si="46"/>
        <v>41153</v>
      </c>
      <c r="Q1488" s="206">
        <f t="shared" si="47"/>
        <v>1.0000000000000286E-4</v>
      </c>
    </row>
    <row r="1489" spans="1:17">
      <c r="A1489" s="106">
        <v>41159</v>
      </c>
      <c r="B1489" t="s">
        <v>153</v>
      </c>
      <c r="C1489" s="109">
        <v>3.6400000000000002E-2</v>
      </c>
      <c r="D1489" s="109">
        <v>3.9699999999999999E-2</v>
      </c>
      <c r="E1489" s="109">
        <v>4.8300000000000003E-2</v>
      </c>
      <c r="F1489" s="109">
        <v>4.1500000000000002E-2</v>
      </c>
      <c r="G1489" s="208">
        <v>0</v>
      </c>
      <c r="H1489" s="109"/>
      <c r="I1489" s="109">
        <v>3.4700000000000002E-2</v>
      </c>
      <c r="J1489" s="109"/>
      <c r="K1489" s="109">
        <v>3.9900000000000005E-2</v>
      </c>
      <c r="L1489" s="109">
        <v>4.87E-2</v>
      </c>
      <c r="M1489" s="109"/>
      <c r="N1489" s="109"/>
      <c r="O1489" s="210">
        <f t="shared" si="46"/>
        <v>41153</v>
      </c>
      <c r="Q1489" s="206">
        <f t="shared" si="47"/>
        <v>2.0000000000000573E-4</v>
      </c>
    </row>
    <row r="1490" spans="1:17">
      <c r="A1490" s="106">
        <v>41162</v>
      </c>
      <c r="B1490" t="s">
        <v>153</v>
      </c>
      <c r="C1490" s="109">
        <v>3.6600000000000001E-2</v>
      </c>
      <c r="D1490" s="109">
        <v>3.9899999999999998E-2</v>
      </c>
      <c r="E1490" s="109">
        <v>4.8399999999999999E-2</v>
      </c>
      <c r="F1490" s="109">
        <v>4.1599999999999998E-2</v>
      </c>
      <c r="G1490" s="208">
        <v>0</v>
      </c>
      <c r="H1490" s="109"/>
      <c r="I1490" s="109">
        <v>3.4799999999999998E-2</v>
      </c>
      <c r="J1490" s="109"/>
      <c r="K1490" s="109">
        <v>4.0099999999999997E-2</v>
      </c>
      <c r="L1490" s="109">
        <v>4.8799999999999996E-2</v>
      </c>
      <c r="M1490" s="109"/>
      <c r="N1490" s="109"/>
      <c r="O1490" s="210">
        <f t="shared" si="46"/>
        <v>41153</v>
      </c>
      <c r="Q1490" s="206">
        <f t="shared" si="47"/>
        <v>1.9999999999999879E-4</v>
      </c>
    </row>
    <row r="1491" spans="1:17">
      <c r="A1491" s="106">
        <v>41163</v>
      </c>
      <c r="B1491" t="s">
        <v>153</v>
      </c>
      <c r="C1491" s="109">
        <v>3.6400000000000002E-2</v>
      </c>
      <c r="D1491" s="109">
        <v>0.04</v>
      </c>
      <c r="E1491" s="109">
        <v>4.8399999999999999E-2</v>
      </c>
      <c r="F1491" s="109">
        <v>4.1599999999999998E-2</v>
      </c>
      <c r="G1491" s="208">
        <v>0</v>
      </c>
      <c r="H1491" s="109"/>
      <c r="I1491" s="109">
        <v>3.4700000000000002E-2</v>
      </c>
      <c r="J1491" s="109"/>
      <c r="K1491" s="109">
        <v>4.0099999999999997E-2</v>
      </c>
      <c r="L1491" s="109">
        <v>4.8799999999999996E-2</v>
      </c>
      <c r="M1491" s="109"/>
      <c r="N1491" s="109"/>
      <c r="O1491" s="210">
        <f t="shared" si="46"/>
        <v>41153</v>
      </c>
      <c r="Q1491" s="206">
        <f t="shared" si="47"/>
        <v>9.9999999999995925E-5</v>
      </c>
    </row>
    <row r="1492" spans="1:17">
      <c r="A1492" s="106">
        <v>41164</v>
      </c>
      <c r="B1492" t="s">
        <v>153</v>
      </c>
      <c r="C1492" s="109">
        <v>3.73E-2</v>
      </c>
      <c r="D1492" s="109">
        <v>4.0800000000000003E-2</v>
      </c>
      <c r="E1492" s="109">
        <v>4.9099999999999998E-2</v>
      </c>
      <c r="F1492" s="109">
        <v>4.24E-2</v>
      </c>
      <c r="G1492" s="208">
        <v>0</v>
      </c>
      <c r="H1492" s="109"/>
      <c r="I1492" s="109">
        <v>3.56E-2</v>
      </c>
      <c r="J1492" s="109"/>
      <c r="K1492" s="109">
        <v>4.0899999999999999E-2</v>
      </c>
      <c r="L1492" s="109">
        <v>4.9500000000000002E-2</v>
      </c>
      <c r="M1492" s="109"/>
      <c r="N1492" s="109"/>
      <c r="O1492" s="210">
        <f t="shared" si="46"/>
        <v>41153</v>
      </c>
      <c r="Q1492" s="206">
        <f t="shared" si="47"/>
        <v>9.9999999999995925E-5</v>
      </c>
    </row>
    <row r="1493" spans="1:17">
      <c r="A1493" s="106">
        <v>41165</v>
      </c>
      <c r="B1493" t="s">
        <v>153</v>
      </c>
      <c r="C1493" s="109">
        <v>3.7600000000000001E-2</v>
      </c>
      <c r="D1493" s="109">
        <v>4.1099999999999998E-2</v>
      </c>
      <c r="E1493" s="109">
        <v>4.9299999999999997E-2</v>
      </c>
      <c r="F1493" s="109">
        <v>4.2700000000000002E-2</v>
      </c>
      <c r="G1493" s="208">
        <v>0</v>
      </c>
      <c r="H1493" s="109"/>
      <c r="I1493" s="109">
        <v>3.5900000000000001E-2</v>
      </c>
      <c r="J1493" s="109"/>
      <c r="K1493" s="109">
        <v>4.1200000000000001E-2</v>
      </c>
      <c r="L1493" s="109">
        <v>4.9599999999999998E-2</v>
      </c>
      <c r="M1493" s="109"/>
      <c r="N1493" s="109"/>
      <c r="O1493" s="210">
        <f t="shared" si="46"/>
        <v>41153</v>
      </c>
      <c r="Q1493" s="206">
        <f t="shared" si="47"/>
        <v>1.0000000000000286E-4</v>
      </c>
    </row>
    <row r="1494" spans="1:17">
      <c r="A1494" s="106">
        <v>41169</v>
      </c>
      <c r="B1494" t="s">
        <v>153</v>
      </c>
      <c r="C1494" s="109">
        <v>3.8300000000000001E-2</v>
      </c>
      <c r="D1494" s="109">
        <v>4.1700000000000001E-2</v>
      </c>
      <c r="E1494" s="109">
        <v>4.9599999999999998E-2</v>
      </c>
      <c r="F1494" s="109">
        <v>4.3200000000000002E-2</v>
      </c>
      <c r="G1494" s="208">
        <v>0</v>
      </c>
      <c r="H1494" s="109"/>
      <c r="I1494" s="109">
        <v>3.61E-2</v>
      </c>
      <c r="J1494" s="109"/>
      <c r="K1494" s="109">
        <v>4.1399999999999999E-2</v>
      </c>
      <c r="L1494" s="109">
        <v>4.9699999999999994E-2</v>
      </c>
      <c r="M1494" s="109"/>
      <c r="N1494" s="109"/>
      <c r="O1494" s="210">
        <f t="shared" si="46"/>
        <v>41153</v>
      </c>
      <c r="Q1494" s="206">
        <f t="shared" si="47"/>
        <v>-3.0000000000000165E-4</v>
      </c>
    </row>
    <row r="1495" spans="1:17">
      <c r="A1495" s="106">
        <v>41170</v>
      </c>
      <c r="B1495" t="s">
        <v>153</v>
      </c>
      <c r="C1495" s="109">
        <v>3.8100000000000002E-2</v>
      </c>
      <c r="D1495" s="109">
        <v>4.1399999999999999E-2</v>
      </c>
      <c r="E1495" s="109">
        <v>4.9000000000000002E-2</v>
      </c>
      <c r="F1495" s="109">
        <v>4.2799999999999998E-2</v>
      </c>
      <c r="G1495" s="208">
        <v>0</v>
      </c>
      <c r="H1495" s="109"/>
      <c r="I1495" s="109">
        <v>3.5900000000000001E-2</v>
      </c>
      <c r="J1495" s="109"/>
      <c r="K1495" s="109">
        <v>4.1100000000000005E-2</v>
      </c>
      <c r="L1495" s="109">
        <v>4.9100000000000005E-2</v>
      </c>
      <c r="M1495" s="109"/>
      <c r="N1495" s="109"/>
      <c r="O1495" s="210">
        <f t="shared" si="46"/>
        <v>41153</v>
      </c>
      <c r="Q1495" s="206">
        <f t="shared" si="47"/>
        <v>-2.9999999999999472E-4</v>
      </c>
    </row>
    <row r="1496" spans="1:17">
      <c r="A1496" s="106">
        <v>41171</v>
      </c>
      <c r="B1496" t="s">
        <v>153</v>
      </c>
      <c r="C1496" s="109">
        <v>3.78E-2</v>
      </c>
      <c r="D1496" s="109">
        <v>4.1000000000000002E-2</v>
      </c>
      <c r="E1496" s="109">
        <v>4.8500000000000001E-2</v>
      </c>
      <c r="F1496" s="109">
        <v>4.24E-2</v>
      </c>
      <c r="G1496" s="208">
        <v>0</v>
      </c>
      <c r="H1496" s="109"/>
      <c r="I1496" s="109">
        <v>3.5499999999999997E-2</v>
      </c>
      <c r="J1496" s="109"/>
      <c r="K1496" s="109">
        <v>4.07E-2</v>
      </c>
      <c r="L1496" s="109">
        <v>4.8600000000000004E-2</v>
      </c>
      <c r="M1496" s="109"/>
      <c r="N1496" s="109"/>
      <c r="O1496" s="210">
        <f t="shared" si="46"/>
        <v>41153</v>
      </c>
      <c r="Q1496" s="206">
        <f t="shared" si="47"/>
        <v>-3.0000000000000165E-4</v>
      </c>
    </row>
    <row r="1497" spans="1:17">
      <c r="A1497" s="106">
        <v>41172</v>
      </c>
      <c r="B1497" t="s">
        <v>153</v>
      </c>
      <c r="C1497" s="109">
        <v>3.7499999999999999E-2</v>
      </c>
      <c r="D1497" s="109">
        <v>4.0800000000000003E-2</v>
      </c>
      <c r="E1497" s="109">
        <v>4.82E-2</v>
      </c>
      <c r="F1497" s="109">
        <v>4.2200000000000001E-2</v>
      </c>
      <c r="G1497" s="208">
        <v>0</v>
      </c>
      <c r="H1497" s="109"/>
      <c r="I1497" s="109">
        <v>3.5000000000000003E-2</v>
      </c>
      <c r="J1497" s="109"/>
      <c r="K1497" s="109">
        <v>4.0500000000000001E-2</v>
      </c>
      <c r="L1497" s="109">
        <v>4.8399999999999999E-2</v>
      </c>
      <c r="M1497" s="109"/>
      <c r="N1497" s="109"/>
      <c r="O1497" s="210">
        <f t="shared" si="46"/>
        <v>41153</v>
      </c>
      <c r="Q1497" s="206">
        <f t="shared" si="47"/>
        <v>-3.0000000000000165E-4</v>
      </c>
    </row>
    <row r="1498" spans="1:17">
      <c r="A1498" s="106">
        <v>41173</v>
      </c>
      <c r="B1498" t="s">
        <v>153</v>
      </c>
      <c r="C1498" s="109">
        <v>3.7600000000000001E-2</v>
      </c>
      <c r="D1498" s="109">
        <v>4.0800000000000003E-2</v>
      </c>
      <c r="E1498" s="109">
        <v>4.8000000000000001E-2</v>
      </c>
      <c r="F1498" s="109">
        <v>4.2099999999999999E-2</v>
      </c>
      <c r="G1498" s="208">
        <v>0</v>
      </c>
      <c r="H1498" s="109"/>
      <c r="I1498" s="109">
        <v>3.5000000000000003E-2</v>
      </c>
      <c r="J1498" s="109"/>
      <c r="K1498" s="109">
        <v>4.0500000000000001E-2</v>
      </c>
      <c r="L1498" s="109">
        <v>4.8300000000000003E-2</v>
      </c>
      <c r="M1498" s="109"/>
      <c r="N1498" s="109"/>
      <c r="O1498" s="210">
        <f t="shared" si="46"/>
        <v>41153</v>
      </c>
      <c r="Q1498" s="206">
        <f t="shared" si="47"/>
        <v>-3.0000000000000165E-4</v>
      </c>
    </row>
    <row r="1499" spans="1:17">
      <c r="A1499" s="106">
        <v>41176</v>
      </c>
      <c r="B1499" t="s">
        <v>153</v>
      </c>
      <c r="C1499" s="109">
        <v>3.7100000000000001E-2</v>
      </c>
      <c r="D1499" s="109">
        <v>4.02E-2</v>
      </c>
      <c r="E1499" s="109">
        <v>4.7300000000000002E-2</v>
      </c>
      <c r="F1499" s="109">
        <v>4.1500000000000002E-2</v>
      </c>
      <c r="G1499" s="208">
        <v>0</v>
      </c>
      <c r="H1499" s="109"/>
      <c r="I1499" s="109">
        <v>3.4500000000000003E-2</v>
      </c>
      <c r="J1499" s="109"/>
      <c r="K1499" s="109">
        <v>3.9900000000000005E-2</v>
      </c>
      <c r="L1499" s="109">
        <v>4.7599999999999996E-2</v>
      </c>
      <c r="M1499" s="109"/>
      <c r="N1499" s="109"/>
      <c r="O1499" s="210">
        <f t="shared" si="46"/>
        <v>41153</v>
      </c>
      <c r="Q1499" s="206">
        <f t="shared" si="47"/>
        <v>-2.9999999999999472E-4</v>
      </c>
    </row>
    <row r="1500" spans="1:17">
      <c r="A1500" s="106">
        <v>41177</v>
      </c>
      <c r="B1500" t="s">
        <v>153</v>
      </c>
      <c r="C1500" s="109">
        <v>3.6700000000000003E-2</v>
      </c>
      <c r="D1500" s="109">
        <v>3.9699999999999999E-2</v>
      </c>
      <c r="E1500" s="109">
        <v>4.6899999999999997E-2</v>
      </c>
      <c r="F1500" s="109">
        <v>4.1099999999999998E-2</v>
      </c>
      <c r="G1500" s="208">
        <v>0</v>
      </c>
      <c r="H1500" s="109"/>
      <c r="I1500" s="109">
        <v>3.4099999999999998E-2</v>
      </c>
      <c r="J1500" s="109"/>
      <c r="K1500" s="109">
        <v>3.95E-2</v>
      </c>
      <c r="L1500" s="109">
        <v>4.7300000000000002E-2</v>
      </c>
      <c r="M1500" s="109"/>
      <c r="N1500" s="109"/>
      <c r="O1500" s="210">
        <f t="shared" si="46"/>
        <v>41153</v>
      </c>
      <c r="Q1500" s="206">
        <f t="shared" si="47"/>
        <v>-1.9999999999999879E-4</v>
      </c>
    </row>
    <row r="1501" spans="1:17">
      <c r="A1501" s="106">
        <v>41178</v>
      </c>
      <c r="B1501" t="s">
        <v>153</v>
      </c>
      <c r="C1501" s="109">
        <v>3.5900000000000001E-2</v>
      </c>
      <c r="D1501" s="109">
        <v>3.9100000000000003E-2</v>
      </c>
      <c r="E1501" s="109">
        <v>4.6199999999999998E-2</v>
      </c>
      <c r="F1501" s="109">
        <v>4.0399999999999998E-2</v>
      </c>
      <c r="G1501" s="208">
        <v>0</v>
      </c>
      <c r="H1501" s="109"/>
      <c r="I1501" s="109">
        <v>3.3300000000000003E-2</v>
      </c>
      <c r="J1501" s="109"/>
      <c r="K1501" s="109">
        <v>3.8900000000000004E-2</v>
      </c>
      <c r="L1501" s="109">
        <v>4.6699999999999998E-2</v>
      </c>
      <c r="M1501" s="109"/>
      <c r="N1501" s="109"/>
      <c r="O1501" s="210">
        <f t="shared" si="46"/>
        <v>41153</v>
      </c>
      <c r="Q1501" s="206">
        <f t="shared" si="47"/>
        <v>-1.9999999999999879E-4</v>
      </c>
    </row>
    <row r="1502" spans="1:17">
      <c r="A1502" s="106">
        <v>41179</v>
      </c>
      <c r="B1502" t="s">
        <v>153</v>
      </c>
      <c r="C1502" s="109">
        <v>3.6200000000000003E-2</v>
      </c>
      <c r="D1502" s="109">
        <v>3.9399999999999998E-2</v>
      </c>
      <c r="E1502" s="109">
        <v>4.6600000000000003E-2</v>
      </c>
      <c r="F1502" s="109">
        <v>4.07E-2</v>
      </c>
      <c r="G1502" s="208">
        <v>0</v>
      </c>
      <c r="H1502" s="109"/>
      <c r="I1502" s="109">
        <v>3.3700000000000001E-2</v>
      </c>
      <c r="J1502" s="109"/>
      <c r="K1502" s="109">
        <v>3.9199999999999999E-2</v>
      </c>
      <c r="L1502" s="109">
        <v>4.7100000000000003E-2</v>
      </c>
      <c r="M1502" s="109"/>
      <c r="N1502" s="109"/>
      <c r="O1502" s="210">
        <f t="shared" si="46"/>
        <v>41153</v>
      </c>
      <c r="Q1502" s="206">
        <f t="shared" si="47"/>
        <v>-1.9999999999999879E-4</v>
      </c>
    </row>
    <row r="1503" spans="1:17">
      <c r="A1503" s="106">
        <v>41180</v>
      </c>
      <c r="B1503" t="s">
        <v>153</v>
      </c>
      <c r="C1503" s="109">
        <v>3.6299999999999999E-2</v>
      </c>
      <c r="D1503" s="109">
        <v>3.95E-2</v>
      </c>
      <c r="E1503" s="109">
        <v>4.6699999999999998E-2</v>
      </c>
      <c r="F1503" s="109">
        <v>4.0800000000000003E-2</v>
      </c>
      <c r="G1503" s="208">
        <v>0</v>
      </c>
      <c r="H1503" s="109"/>
      <c r="I1503" s="109">
        <v>3.4200000000000001E-2</v>
      </c>
      <c r="J1503" s="109"/>
      <c r="K1503" s="109">
        <v>3.9300000000000002E-2</v>
      </c>
      <c r="L1503" s="109">
        <v>4.7199999999999999E-2</v>
      </c>
      <c r="M1503" s="109"/>
      <c r="N1503" s="109"/>
      <c r="O1503" s="210">
        <f t="shared" si="46"/>
        <v>41153</v>
      </c>
      <c r="Q1503" s="206">
        <f t="shared" si="47"/>
        <v>-1.9999999999999879E-4</v>
      </c>
    </row>
    <row r="1504" spans="1:17">
      <c r="A1504" s="106">
        <v>41183</v>
      </c>
      <c r="B1504" t="s">
        <v>153</v>
      </c>
      <c r="C1504" s="109">
        <v>3.6200000000000003E-2</v>
      </c>
      <c r="D1504" s="109">
        <v>3.9399999999999998E-2</v>
      </c>
      <c r="E1504" s="109">
        <v>4.6600000000000003E-2</v>
      </c>
      <c r="F1504" s="109">
        <v>4.07E-2</v>
      </c>
      <c r="G1504" s="208">
        <v>0</v>
      </c>
      <c r="H1504" s="109"/>
      <c r="I1504" s="109">
        <v>3.4099999999999998E-2</v>
      </c>
      <c r="J1504" s="109"/>
      <c r="K1504" s="109">
        <v>3.9100000000000003E-2</v>
      </c>
      <c r="L1504" s="109">
        <v>4.7E-2</v>
      </c>
      <c r="M1504" s="109"/>
      <c r="N1504" s="109"/>
      <c r="O1504" s="210">
        <f t="shared" si="46"/>
        <v>41183</v>
      </c>
      <c r="Q1504" s="206">
        <f t="shared" si="47"/>
        <v>-2.9999999999999472E-4</v>
      </c>
    </row>
    <row r="1505" spans="1:17">
      <c r="A1505" s="106">
        <v>41184</v>
      </c>
      <c r="B1505" t="s">
        <v>153</v>
      </c>
      <c r="C1505" s="109">
        <v>3.61E-2</v>
      </c>
      <c r="D1505" s="109">
        <v>3.9199999999999999E-2</v>
      </c>
      <c r="E1505" s="109">
        <v>4.6300000000000001E-2</v>
      </c>
      <c r="F1505" s="109">
        <v>4.0500000000000001E-2</v>
      </c>
      <c r="G1505" s="208">
        <v>0</v>
      </c>
      <c r="H1505" s="109"/>
      <c r="I1505" s="109">
        <v>3.39E-2</v>
      </c>
      <c r="J1505" s="109"/>
      <c r="K1505" s="109">
        <v>3.8900000000000004E-2</v>
      </c>
      <c r="L1505" s="109">
        <v>4.6799999999999994E-2</v>
      </c>
      <c r="M1505" s="109"/>
      <c r="N1505" s="109"/>
      <c r="O1505" s="210">
        <f t="shared" si="46"/>
        <v>41183</v>
      </c>
      <c r="Q1505" s="206">
        <f t="shared" si="47"/>
        <v>-2.9999999999999472E-4</v>
      </c>
    </row>
    <row r="1506" spans="1:17">
      <c r="A1506" s="106">
        <v>41185</v>
      </c>
      <c r="B1506" t="s">
        <v>153</v>
      </c>
      <c r="C1506" s="109">
        <v>3.6200000000000003E-2</v>
      </c>
      <c r="D1506" s="109">
        <v>3.9199999999999999E-2</v>
      </c>
      <c r="E1506" s="109">
        <v>4.6199999999999998E-2</v>
      </c>
      <c r="F1506" s="109">
        <v>4.0500000000000001E-2</v>
      </c>
      <c r="G1506" s="208">
        <v>0</v>
      </c>
      <c r="H1506" s="109"/>
      <c r="I1506" s="109">
        <v>3.4099999999999998E-2</v>
      </c>
      <c r="J1506" s="109"/>
      <c r="K1506" s="109">
        <v>3.9E-2</v>
      </c>
      <c r="L1506" s="109">
        <v>4.6699999999999998E-2</v>
      </c>
      <c r="M1506" s="109"/>
      <c r="N1506" s="109"/>
      <c r="O1506" s="210">
        <f t="shared" si="46"/>
        <v>41183</v>
      </c>
      <c r="Q1506" s="206">
        <f t="shared" si="47"/>
        <v>-1.9999999999999879E-4</v>
      </c>
    </row>
    <row r="1507" spans="1:17">
      <c r="A1507" s="106">
        <v>41186</v>
      </c>
      <c r="B1507" t="s">
        <v>153</v>
      </c>
      <c r="C1507" s="109">
        <v>3.6799999999999999E-2</v>
      </c>
      <c r="D1507" s="109">
        <v>3.9600000000000003E-2</v>
      </c>
      <c r="E1507" s="109">
        <v>4.6399999999999997E-2</v>
      </c>
      <c r="F1507" s="109">
        <v>4.0899999999999999E-2</v>
      </c>
      <c r="G1507" s="208">
        <v>0</v>
      </c>
      <c r="H1507" s="109"/>
      <c r="I1507" s="109">
        <v>3.4700000000000002E-2</v>
      </c>
      <c r="J1507" s="109"/>
      <c r="K1507" s="109">
        <v>3.95E-2</v>
      </c>
      <c r="L1507" s="109">
        <v>4.6900000000000004E-2</v>
      </c>
      <c r="M1507" s="109"/>
      <c r="N1507" s="109"/>
      <c r="O1507" s="210">
        <f t="shared" si="46"/>
        <v>41183</v>
      </c>
      <c r="Q1507" s="206">
        <f t="shared" si="47"/>
        <v>-1.0000000000000286E-4</v>
      </c>
    </row>
    <row r="1508" spans="1:17">
      <c r="A1508" s="106">
        <v>41187</v>
      </c>
      <c r="B1508" t="s">
        <v>153</v>
      </c>
      <c r="C1508" s="109">
        <v>3.7600000000000001E-2</v>
      </c>
      <c r="D1508" s="109">
        <v>4.0300000000000002E-2</v>
      </c>
      <c r="E1508" s="109">
        <v>4.6800000000000001E-2</v>
      </c>
      <c r="F1508" s="109">
        <v>4.1599999999999998E-2</v>
      </c>
      <c r="G1508" s="208">
        <v>0</v>
      </c>
      <c r="H1508" s="109"/>
      <c r="I1508" s="109">
        <v>3.5200000000000002E-2</v>
      </c>
      <c r="J1508" s="109"/>
      <c r="K1508" s="109">
        <v>4.0199999999999993E-2</v>
      </c>
      <c r="L1508" s="109">
        <v>4.7300000000000002E-2</v>
      </c>
      <c r="M1508" s="109"/>
      <c r="N1508" s="109"/>
      <c r="O1508" s="210">
        <f t="shared" si="46"/>
        <v>41183</v>
      </c>
      <c r="Q1508" s="206">
        <f t="shared" si="47"/>
        <v>-1.000000000000098E-4</v>
      </c>
    </row>
    <row r="1509" spans="1:17">
      <c r="A1509" s="106">
        <v>41191</v>
      </c>
      <c r="B1509" t="s">
        <v>153</v>
      </c>
      <c r="C1509" s="109">
        <v>3.73E-2</v>
      </c>
      <c r="D1509" s="109">
        <v>3.9899999999999998E-2</v>
      </c>
      <c r="E1509" s="109">
        <v>4.6300000000000001E-2</v>
      </c>
      <c r="F1509" s="109">
        <v>4.1200000000000001E-2</v>
      </c>
      <c r="G1509" s="208">
        <v>0</v>
      </c>
      <c r="H1509" s="109"/>
      <c r="I1509" s="109">
        <v>3.49E-2</v>
      </c>
      <c r="J1509" s="109"/>
      <c r="K1509" s="109">
        <v>3.9800000000000002E-2</v>
      </c>
      <c r="L1509" s="109">
        <v>4.6699999999999998E-2</v>
      </c>
      <c r="M1509" s="109"/>
      <c r="N1509" s="109"/>
      <c r="O1509" s="210">
        <f t="shared" si="46"/>
        <v>41183</v>
      </c>
      <c r="Q1509" s="206">
        <f t="shared" si="47"/>
        <v>-9.9999999999995925E-5</v>
      </c>
    </row>
    <row r="1510" spans="1:17">
      <c r="A1510" s="106">
        <v>41192</v>
      </c>
      <c r="B1510" t="s">
        <v>153</v>
      </c>
      <c r="C1510" s="109">
        <v>3.6900000000000002E-2</v>
      </c>
      <c r="D1510" s="109">
        <v>3.9300000000000002E-2</v>
      </c>
      <c r="E1510" s="109">
        <v>4.5699999999999998E-2</v>
      </c>
      <c r="F1510" s="109">
        <v>4.0599999999999997E-2</v>
      </c>
      <c r="G1510" s="208">
        <v>0</v>
      </c>
      <c r="H1510" s="109"/>
      <c r="I1510" s="109">
        <v>3.44E-2</v>
      </c>
      <c r="J1510" s="109"/>
      <c r="K1510" s="109">
        <v>3.9300000000000002E-2</v>
      </c>
      <c r="L1510" s="109">
        <v>4.6199999999999998E-2</v>
      </c>
      <c r="M1510" s="109"/>
      <c r="N1510" s="109"/>
      <c r="O1510" s="210">
        <f t="shared" si="46"/>
        <v>41183</v>
      </c>
      <c r="Q1510" s="206">
        <f t="shared" si="47"/>
        <v>0</v>
      </c>
    </row>
    <row r="1511" spans="1:17">
      <c r="A1511" s="106">
        <v>41193</v>
      </c>
      <c r="B1511" t="s">
        <v>153</v>
      </c>
      <c r="C1511" s="109">
        <v>3.6499999999999998E-2</v>
      </c>
      <c r="D1511" s="109">
        <v>3.8800000000000001E-2</v>
      </c>
      <c r="E1511" s="109">
        <v>4.5199999999999997E-2</v>
      </c>
      <c r="F1511" s="109">
        <v>4.02E-2</v>
      </c>
      <c r="G1511" s="208">
        <v>0</v>
      </c>
      <c r="H1511" s="109"/>
      <c r="I1511" s="109">
        <v>3.4200000000000001E-2</v>
      </c>
      <c r="J1511" s="109"/>
      <c r="K1511" s="109">
        <v>3.8800000000000001E-2</v>
      </c>
      <c r="L1511" s="109">
        <v>4.5700000000000005E-2</v>
      </c>
      <c r="M1511" s="109"/>
      <c r="N1511" s="109"/>
      <c r="O1511" s="210">
        <f t="shared" si="46"/>
        <v>41183</v>
      </c>
      <c r="Q1511" s="206">
        <f t="shared" si="47"/>
        <v>0</v>
      </c>
    </row>
    <row r="1512" spans="1:17">
      <c r="A1512" s="106">
        <v>41194</v>
      </c>
      <c r="B1512" t="s">
        <v>153</v>
      </c>
      <c r="C1512" s="109">
        <v>3.6299999999999999E-2</v>
      </c>
      <c r="D1512" s="109">
        <v>3.85E-2</v>
      </c>
      <c r="E1512" s="109">
        <v>4.4900000000000002E-2</v>
      </c>
      <c r="F1512" s="109">
        <v>3.9899999999999998E-2</v>
      </c>
      <c r="G1512" s="208">
        <v>0</v>
      </c>
      <c r="H1512" s="109"/>
      <c r="I1512" s="109">
        <v>3.4000000000000002E-2</v>
      </c>
      <c r="J1512" s="109"/>
      <c r="K1512" s="109">
        <v>3.85E-2</v>
      </c>
      <c r="L1512" s="109">
        <v>4.5400000000000003E-2</v>
      </c>
      <c r="M1512" s="109"/>
      <c r="N1512" s="109"/>
      <c r="O1512" s="210">
        <f t="shared" si="46"/>
        <v>41183</v>
      </c>
      <c r="Q1512" s="206">
        <f t="shared" si="47"/>
        <v>0</v>
      </c>
    </row>
    <row r="1513" spans="1:17">
      <c r="A1513" s="106">
        <v>41197</v>
      </c>
      <c r="B1513" t="s">
        <v>153</v>
      </c>
      <c r="C1513" s="109">
        <v>3.6400000000000002E-2</v>
      </c>
      <c r="D1513" s="109">
        <v>3.85E-2</v>
      </c>
      <c r="E1513" s="109">
        <v>4.4900000000000002E-2</v>
      </c>
      <c r="F1513" s="109">
        <v>3.9899999999999998E-2</v>
      </c>
      <c r="G1513" s="208">
        <v>0</v>
      </c>
      <c r="H1513" s="109"/>
      <c r="I1513" s="109">
        <v>3.4099999999999998E-2</v>
      </c>
      <c r="J1513" s="109"/>
      <c r="K1513" s="109">
        <v>3.8399999999999997E-2</v>
      </c>
      <c r="L1513" s="109">
        <v>4.53E-2</v>
      </c>
      <c r="M1513" s="109"/>
      <c r="N1513" s="109"/>
      <c r="O1513" s="210">
        <f t="shared" si="46"/>
        <v>41183</v>
      </c>
      <c r="Q1513" s="206">
        <f t="shared" si="47"/>
        <v>-1.0000000000000286E-4</v>
      </c>
    </row>
    <row r="1514" spans="1:17">
      <c r="A1514" s="106">
        <v>41198</v>
      </c>
      <c r="B1514" t="s">
        <v>153</v>
      </c>
      <c r="C1514" s="109">
        <v>3.6900000000000002E-2</v>
      </c>
      <c r="D1514" s="109">
        <v>3.9199999999999999E-2</v>
      </c>
      <c r="E1514" s="109">
        <v>4.53E-2</v>
      </c>
      <c r="F1514" s="109">
        <v>4.0500000000000001E-2</v>
      </c>
      <c r="G1514" s="208">
        <v>0</v>
      </c>
      <c r="H1514" s="109"/>
      <c r="I1514" s="109">
        <v>3.4799999999999998E-2</v>
      </c>
      <c r="J1514" s="109"/>
      <c r="K1514" s="109">
        <v>3.9E-2</v>
      </c>
      <c r="L1514" s="109">
        <v>4.5499999999999999E-2</v>
      </c>
      <c r="M1514" s="109"/>
      <c r="N1514" s="109"/>
      <c r="O1514" s="210">
        <f t="shared" si="46"/>
        <v>41183</v>
      </c>
      <c r="Q1514" s="206">
        <f t="shared" si="47"/>
        <v>-1.9999999999999879E-4</v>
      </c>
    </row>
    <row r="1515" spans="1:17">
      <c r="A1515" s="106">
        <v>41199</v>
      </c>
      <c r="B1515" t="s">
        <v>153</v>
      </c>
      <c r="C1515" s="109">
        <v>3.7600000000000001E-2</v>
      </c>
      <c r="D1515" s="109">
        <v>3.9699999999999999E-2</v>
      </c>
      <c r="E1515" s="109">
        <v>4.5699999999999998E-2</v>
      </c>
      <c r="F1515" s="109">
        <v>4.1000000000000002E-2</v>
      </c>
      <c r="G1515" s="208">
        <v>0</v>
      </c>
      <c r="H1515" s="109"/>
      <c r="I1515" s="109">
        <v>3.56E-2</v>
      </c>
      <c r="J1515" s="109"/>
      <c r="K1515" s="109">
        <v>3.95E-2</v>
      </c>
      <c r="L1515" s="109">
        <v>4.5999999999999999E-2</v>
      </c>
      <c r="M1515" s="109"/>
      <c r="N1515" s="109"/>
      <c r="O1515" s="210">
        <f t="shared" si="46"/>
        <v>41183</v>
      </c>
      <c r="Q1515" s="206">
        <f t="shared" si="47"/>
        <v>-1.9999999999999879E-4</v>
      </c>
    </row>
    <row r="1516" spans="1:17">
      <c r="A1516" s="106">
        <v>41200</v>
      </c>
      <c r="B1516" t="s">
        <v>153</v>
      </c>
      <c r="C1516" s="109">
        <v>3.78E-2</v>
      </c>
      <c r="D1516" s="109">
        <v>3.9800000000000002E-2</v>
      </c>
      <c r="E1516" s="109">
        <v>4.5699999999999998E-2</v>
      </c>
      <c r="F1516" s="109">
        <v>4.1099999999999998E-2</v>
      </c>
      <c r="G1516" s="208">
        <v>0</v>
      </c>
      <c r="H1516" s="109"/>
      <c r="I1516" s="109">
        <v>3.56E-2</v>
      </c>
      <c r="J1516" s="109"/>
      <c r="K1516" s="109">
        <v>3.9599999999999996E-2</v>
      </c>
      <c r="L1516" s="109">
        <v>4.58E-2</v>
      </c>
      <c r="M1516" s="109"/>
      <c r="N1516" s="109"/>
      <c r="O1516" s="210">
        <f t="shared" si="46"/>
        <v>41183</v>
      </c>
      <c r="Q1516" s="206">
        <f t="shared" si="47"/>
        <v>-2.0000000000000573E-4</v>
      </c>
    </row>
    <row r="1517" spans="1:17">
      <c r="A1517" s="106">
        <v>41201</v>
      </c>
      <c r="B1517" t="s">
        <v>153</v>
      </c>
      <c r="C1517" s="109">
        <v>3.7100000000000001E-2</v>
      </c>
      <c r="D1517" s="109">
        <v>3.9100000000000003E-2</v>
      </c>
      <c r="E1517" s="109">
        <v>4.4900000000000002E-2</v>
      </c>
      <c r="F1517" s="109">
        <v>4.0399999999999998E-2</v>
      </c>
      <c r="G1517" s="208">
        <v>0</v>
      </c>
      <c r="H1517" s="109"/>
      <c r="I1517" s="109">
        <v>3.49E-2</v>
      </c>
      <c r="J1517" s="109"/>
      <c r="K1517" s="109">
        <v>3.8900000000000004E-2</v>
      </c>
      <c r="L1517" s="109">
        <v>4.4999999999999998E-2</v>
      </c>
      <c r="M1517" s="109"/>
      <c r="N1517" s="109"/>
      <c r="O1517" s="210">
        <f t="shared" si="46"/>
        <v>41183</v>
      </c>
      <c r="Q1517" s="206">
        <f t="shared" si="47"/>
        <v>-1.9999999999999879E-4</v>
      </c>
    </row>
    <row r="1518" spans="1:17">
      <c r="A1518" s="106">
        <v>41204</v>
      </c>
      <c r="B1518" t="s">
        <v>153</v>
      </c>
      <c r="C1518" s="109">
        <v>3.7199999999999997E-2</v>
      </c>
      <c r="D1518" s="109">
        <v>3.9E-2</v>
      </c>
      <c r="E1518" s="109">
        <v>4.4900000000000002E-2</v>
      </c>
      <c r="F1518" s="109">
        <v>4.0399999999999998E-2</v>
      </c>
      <c r="G1518" s="208">
        <v>0</v>
      </c>
      <c r="H1518" s="109"/>
      <c r="I1518" s="109">
        <v>3.5000000000000003E-2</v>
      </c>
      <c r="J1518" s="109"/>
      <c r="K1518" s="109">
        <v>3.8900000000000004E-2</v>
      </c>
      <c r="L1518" s="109">
        <v>4.5100000000000001E-2</v>
      </c>
      <c r="M1518" s="109"/>
      <c r="N1518" s="109"/>
      <c r="O1518" s="210">
        <f t="shared" si="46"/>
        <v>41183</v>
      </c>
      <c r="Q1518" s="206">
        <f t="shared" si="47"/>
        <v>-9.9999999999995925E-5</v>
      </c>
    </row>
    <row r="1519" spans="1:17">
      <c r="A1519" s="106">
        <v>41205</v>
      </c>
      <c r="B1519" t="s">
        <v>153</v>
      </c>
      <c r="C1519" s="109">
        <v>3.6799999999999999E-2</v>
      </c>
      <c r="D1519" s="109">
        <v>3.8699999999999998E-2</v>
      </c>
      <c r="E1519" s="109">
        <v>4.4699999999999997E-2</v>
      </c>
      <c r="F1519" s="109">
        <v>4.0099999999999997E-2</v>
      </c>
      <c r="G1519" s="208">
        <v>0</v>
      </c>
      <c r="H1519" s="109"/>
      <c r="I1519" s="109">
        <v>3.4700000000000002E-2</v>
      </c>
      <c r="J1519" s="109"/>
      <c r="K1519" s="109">
        <v>3.8699999999999998E-2</v>
      </c>
      <c r="L1519" s="109">
        <v>4.5199999999999997E-2</v>
      </c>
      <c r="M1519" s="109"/>
      <c r="N1519" s="109"/>
      <c r="O1519" s="210">
        <f t="shared" si="46"/>
        <v>41183</v>
      </c>
      <c r="Q1519" s="206">
        <f t="shared" si="47"/>
        <v>0</v>
      </c>
    </row>
    <row r="1520" spans="1:17">
      <c r="A1520" s="106">
        <v>41206</v>
      </c>
      <c r="B1520" t="s">
        <v>153</v>
      </c>
      <c r="C1520" s="109">
        <v>3.6900000000000002E-2</v>
      </c>
      <c r="D1520" s="109">
        <v>3.8899999999999997E-2</v>
      </c>
      <c r="E1520" s="109">
        <v>4.4999999999999998E-2</v>
      </c>
      <c r="F1520" s="109">
        <v>4.0300000000000002E-2</v>
      </c>
      <c r="G1520" s="208">
        <v>0</v>
      </c>
      <c r="H1520" s="109"/>
      <c r="I1520" s="109">
        <v>3.49E-2</v>
      </c>
      <c r="J1520" s="109"/>
      <c r="K1520" s="109">
        <v>3.8900000000000004E-2</v>
      </c>
      <c r="L1520" s="109">
        <v>4.5400000000000003E-2</v>
      </c>
      <c r="M1520" s="109"/>
      <c r="N1520" s="109"/>
      <c r="O1520" s="210">
        <f t="shared" si="46"/>
        <v>41183</v>
      </c>
      <c r="Q1520" s="206">
        <f t="shared" si="47"/>
        <v>0</v>
      </c>
    </row>
    <row r="1521" spans="1:17">
      <c r="A1521" s="106">
        <v>41207</v>
      </c>
      <c r="B1521" t="s">
        <v>153</v>
      </c>
      <c r="C1521" s="109">
        <v>3.7400000000000003E-2</v>
      </c>
      <c r="D1521" s="109">
        <v>3.9399999999999998E-2</v>
      </c>
      <c r="E1521" s="109">
        <v>4.5499999999999999E-2</v>
      </c>
      <c r="F1521" s="109">
        <v>4.0800000000000003E-2</v>
      </c>
      <c r="G1521" s="208">
        <v>0</v>
      </c>
      <c r="H1521" s="109"/>
      <c r="I1521" s="109">
        <v>3.5400000000000001E-2</v>
      </c>
      <c r="J1521" s="109"/>
      <c r="K1521" s="109">
        <v>3.9399999999999998E-2</v>
      </c>
      <c r="L1521" s="109">
        <v>4.5899999999999996E-2</v>
      </c>
      <c r="M1521" s="109"/>
      <c r="N1521" s="109"/>
      <c r="O1521" s="210">
        <f t="shared" si="46"/>
        <v>41183</v>
      </c>
      <c r="Q1521" s="206">
        <f t="shared" si="47"/>
        <v>0</v>
      </c>
    </row>
    <row r="1522" spans="1:17">
      <c r="A1522" s="106">
        <v>41215</v>
      </c>
      <c r="B1522" t="s">
        <v>153</v>
      </c>
      <c r="C1522" s="109">
        <v>3.6700000000000003E-2</v>
      </c>
      <c r="D1522" s="109">
        <v>3.8800000000000001E-2</v>
      </c>
      <c r="E1522" s="109">
        <v>4.4499999999999998E-2</v>
      </c>
      <c r="F1522" s="109">
        <v>0.04</v>
      </c>
      <c r="G1522" s="208">
        <v>0</v>
      </c>
      <c r="H1522" s="109"/>
      <c r="I1522" s="109">
        <v>3.4700000000000002E-2</v>
      </c>
      <c r="J1522" s="109"/>
      <c r="K1522" s="109">
        <v>3.8900000000000004E-2</v>
      </c>
      <c r="L1522" s="109">
        <v>4.5199999999999997E-2</v>
      </c>
      <c r="M1522" s="109"/>
      <c r="N1522" s="109"/>
      <c r="O1522" s="210">
        <f t="shared" si="46"/>
        <v>41214</v>
      </c>
      <c r="Q1522" s="206">
        <f t="shared" si="47"/>
        <v>1.0000000000000286E-4</v>
      </c>
    </row>
    <row r="1523" spans="1:17">
      <c r="A1523" s="106">
        <v>41218</v>
      </c>
      <c r="B1523" t="s">
        <v>153</v>
      </c>
      <c r="C1523" s="109">
        <v>3.6200000000000003E-2</v>
      </c>
      <c r="D1523" s="109">
        <v>3.8399999999999997E-2</v>
      </c>
      <c r="E1523" s="109">
        <v>4.3900000000000002E-2</v>
      </c>
      <c r="F1523" s="109">
        <v>3.95E-2</v>
      </c>
      <c r="G1523" s="208">
        <v>0</v>
      </c>
      <c r="H1523" s="109"/>
      <c r="I1523" s="109">
        <v>3.4200000000000001E-2</v>
      </c>
      <c r="J1523" s="109"/>
      <c r="K1523" s="109">
        <v>3.85E-2</v>
      </c>
      <c r="L1523" s="109">
        <v>4.4600000000000001E-2</v>
      </c>
      <c r="M1523" s="109"/>
      <c r="N1523" s="109"/>
      <c r="O1523" s="210">
        <f t="shared" si="46"/>
        <v>41214</v>
      </c>
      <c r="Q1523" s="206">
        <f t="shared" si="47"/>
        <v>1.0000000000000286E-4</v>
      </c>
    </row>
    <row r="1524" spans="1:17">
      <c r="A1524" s="106">
        <v>41219</v>
      </c>
      <c r="B1524" t="s">
        <v>153</v>
      </c>
      <c r="C1524" s="109">
        <v>3.6700000000000003E-2</v>
      </c>
      <c r="D1524" s="109">
        <v>3.8899999999999997E-2</v>
      </c>
      <c r="E1524" s="109">
        <v>4.4400000000000002E-2</v>
      </c>
      <c r="F1524" s="109">
        <v>0.04</v>
      </c>
      <c r="G1524" s="208">
        <v>0</v>
      </c>
      <c r="H1524" s="109"/>
      <c r="I1524" s="109">
        <v>3.4799999999999998E-2</v>
      </c>
      <c r="J1524" s="109"/>
      <c r="K1524" s="109">
        <v>3.9100000000000003E-2</v>
      </c>
      <c r="L1524" s="109">
        <v>4.5199999999999997E-2</v>
      </c>
      <c r="M1524" s="109"/>
      <c r="N1524" s="109"/>
      <c r="O1524" s="210">
        <f t="shared" si="46"/>
        <v>41214</v>
      </c>
      <c r="Q1524" s="206">
        <f t="shared" si="47"/>
        <v>2.0000000000000573E-4</v>
      </c>
    </row>
    <row r="1525" spans="1:17">
      <c r="A1525" s="106">
        <v>41220</v>
      </c>
      <c r="B1525" t="s">
        <v>153</v>
      </c>
      <c r="C1525" s="109">
        <v>3.5700000000000003E-2</v>
      </c>
      <c r="D1525" s="109">
        <v>3.8100000000000002E-2</v>
      </c>
      <c r="E1525" s="109">
        <v>4.3700000000000003E-2</v>
      </c>
      <c r="F1525" s="109">
        <v>3.9199999999999999E-2</v>
      </c>
      <c r="G1525" s="208">
        <v>0</v>
      </c>
      <c r="H1525" s="109"/>
      <c r="I1525" s="109">
        <v>3.4000000000000002E-2</v>
      </c>
      <c r="J1525" s="109"/>
      <c r="K1525" s="109">
        <v>3.8300000000000001E-2</v>
      </c>
      <c r="L1525" s="109">
        <v>4.4600000000000001E-2</v>
      </c>
      <c r="M1525" s="109"/>
      <c r="N1525" s="109"/>
      <c r="O1525" s="210">
        <f t="shared" si="46"/>
        <v>41214</v>
      </c>
      <c r="Q1525" s="206">
        <f t="shared" si="47"/>
        <v>1.9999999999999879E-4</v>
      </c>
    </row>
    <row r="1526" spans="1:17">
      <c r="A1526" s="106">
        <v>41221</v>
      </c>
      <c r="B1526" t="s">
        <v>153</v>
      </c>
      <c r="C1526" s="109">
        <v>3.5299999999999998E-2</v>
      </c>
      <c r="D1526" s="109">
        <v>3.7699999999999997E-2</v>
      </c>
      <c r="E1526" s="109">
        <v>4.3400000000000001E-2</v>
      </c>
      <c r="F1526" s="109">
        <v>3.8800000000000001E-2</v>
      </c>
      <c r="G1526" s="208">
        <v>0</v>
      </c>
      <c r="H1526" s="109"/>
      <c r="I1526" s="109">
        <v>3.4200000000000001E-2</v>
      </c>
      <c r="J1526" s="109"/>
      <c r="K1526" s="109">
        <v>3.7900000000000003E-2</v>
      </c>
      <c r="L1526" s="109">
        <v>4.4199999999999996E-2</v>
      </c>
      <c r="M1526" s="109"/>
      <c r="N1526" s="109"/>
      <c r="O1526" s="210">
        <f t="shared" si="46"/>
        <v>41214</v>
      </c>
      <c r="Q1526" s="206">
        <f t="shared" si="47"/>
        <v>2.0000000000000573E-4</v>
      </c>
    </row>
    <row r="1527" spans="1:17">
      <c r="A1527" s="106">
        <v>41222</v>
      </c>
      <c r="B1527" t="s">
        <v>153</v>
      </c>
      <c r="C1527" s="109">
        <v>3.5099999999999999E-2</v>
      </c>
      <c r="D1527" s="109">
        <v>3.7600000000000001E-2</v>
      </c>
      <c r="E1527" s="109">
        <v>4.3299999999999998E-2</v>
      </c>
      <c r="F1527" s="109">
        <v>3.8699999999999998E-2</v>
      </c>
      <c r="G1527" s="208">
        <v>0</v>
      </c>
      <c r="H1527" s="109"/>
      <c r="I1527" s="109">
        <v>3.4000000000000002E-2</v>
      </c>
      <c r="J1527" s="109"/>
      <c r="K1527" s="109">
        <v>3.7900000000000003E-2</v>
      </c>
      <c r="L1527" s="109">
        <v>4.4299999999999999E-2</v>
      </c>
      <c r="M1527" s="109"/>
      <c r="N1527" s="109"/>
      <c r="O1527" s="210">
        <f t="shared" si="46"/>
        <v>41214</v>
      </c>
      <c r="Q1527" s="206">
        <f t="shared" si="47"/>
        <v>3.0000000000000165E-4</v>
      </c>
    </row>
    <row r="1528" spans="1:17">
      <c r="A1528" s="106">
        <v>41226</v>
      </c>
      <c r="B1528" t="s">
        <v>153</v>
      </c>
      <c r="C1528" s="109">
        <v>3.5000000000000003E-2</v>
      </c>
      <c r="D1528" s="109">
        <v>3.7499999999999999E-2</v>
      </c>
      <c r="E1528" s="109">
        <v>4.3299999999999998E-2</v>
      </c>
      <c r="F1528" s="109">
        <v>3.8600000000000002E-2</v>
      </c>
      <c r="G1528" s="208">
        <v>0</v>
      </c>
      <c r="H1528" s="109"/>
      <c r="I1528" s="109">
        <v>3.4099999999999998E-2</v>
      </c>
      <c r="J1528" s="109"/>
      <c r="K1528" s="109">
        <v>3.7900000000000003E-2</v>
      </c>
      <c r="L1528" s="109">
        <v>4.4400000000000002E-2</v>
      </c>
      <c r="M1528" s="109"/>
      <c r="N1528" s="109"/>
      <c r="O1528" s="210">
        <f t="shared" si="46"/>
        <v>41214</v>
      </c>
      <c r="Q1528" s="206">
        <f t="shared" si="47"/>
        <v>4.0000000000000452E-4</v>
      </c>
    </row>
    <row r="1529" spans="1:17">
      <c r="A1529" s="106">
        <v>41227</v>
      </c>
      <c r="B1529" t="s">
        <v>153</v>
      </c>
      <c r="C1529" s="109">
        <v>3.5000000000000003E-2</v>
      </c>
      <c r="D1529" s="109">
        <v>3.7600000000000001E-2</v>
      </c>
      <c r="E1529" s="109">
        <v>4.36E-2</v>
      </c>
      <c r="F1529" s="109">
        <v>3.8699999999999998E-2</v>
      </c>
      <c r="G1529" s="208">
        <v>0</v>
      </c>
      <c r="H1529" s="109"/>
      <c r="I1529" s="109">
        <v>3.44E-2</v>
      </c>
      <c r="J1529" s="109"/>
      <c r="K1529" s="109">
        <v>3.7999999999999999E-2</v>
      </c>
      <c r="L1529" s="109">
        <v>4.4600000000000001E-2</v>
      </c>
      <c r="M1529" s="109"/>
      <c r="N1529" s="109"/>
      <c r="O1529" s="210">
        <f t="shared" si="46"/>
        <v>41214</v>
      </c>
      <c r="Q1529" s="206">
        <f t="shared" si="47"/>
        <v>3.9999999999999758E-4</v>
      </c>
    </row>
    <row r="1530" spans="1:17">
      <c r="A1530" s="106">
        <v>41228</v>
      </c>
      <c r="B1530" t="s">
        <v>153</v>
      </c>
      <c r="C1530" s="109">
        <v>3.5000000000000003E-2</v>
      </c>
      <c r="D1530" s="109">
        <v>3.7600000000000001E-2</v>
      </c>
      <c r="E1530" s="109">
        <v>4.3799999999999999E-2</v>
      </c>
      <c r="F1530" s="109">
        <v>3.8800000000000001E-2</v>
      </c>
      <c r="G1530" s="208">
        <v>0</v>
      </c>
      <c r="H1530" s="109"/>
      <c r="I1530" s="109">
        <v>3.49E-2</v>
      </c>
      <c r="J1530" s="109"/>
      <c r="K1530" s="109">
        <v>3.8100000000000002E-2</v>
      </c>
      <c r="L1530" s="109">
        <v>4.4800000000000006E-2</v>
      </c>
      <c r="M1530" s="109"/>
      <c r="N1530" s="109"/>
      <c r="O1530" s="210">
        <f t="shared" si="46"/>
        <v>41214</v>
      </c>
      <c r="Q1530" s="206">
        <f t="shared" si="47"/>
        <v>5.0000000000000044E-4</v>
      </c>
    </row>
    <row r="1531" spans="1:17">
      <c r="A1531" s="106">
        <v>41229</v>
      </c>
      <c r="B1531" t="s">
        <v>153</v>
      </c>
      <c r="C1531" s="109">
        <v>3.5299999999999998E-2</v>
      </c>
      <c r="D1531" s="109">
        <v>3.7699999999999997E-2</v>
      </c>
      <c r="E1531" s="109">
        <v>4.3700000000000003E-2</v>
      </c>
      <c r="F1531" s="109">
        <v>3.8899999999999997E-2</v>
      </c>
      <c r="G1531" s="208">
        <v>0</v>
      </c>
      <c r="H1531" s="109"/>
      <c r="I1531" s="109">
        <v>3.49E-2</v>
      </c>
      <c r="J1531" s="109"/>
      <c r="K1531" s="109">
        <v>3.8199999999999998E-2</v>
      </c>
      <c r="L1531" s="109">
        <v>4.4800000000000006E-2</v>
      </c>
      <c r="M1531" s="109"/>
      <c r="N1531" s="109"/>
      <c r="O1531" s="210">
        <f t="shared" si="46"/>
        <v>41214</v>
      </c>
      <c r="Q1531" s="206">
        <f t="shared" si="47"/>
        <v>5.0000000000000044E-4</v>
      </c>
    </row>
    <row r="1532" spans="1:17">
      <c r="A1532" s="106">
        <v>41232</v>
      </c>
      <c r="B1532" t="s">
        <v>153</v>
      </c>
      <c r="C1532" s="109">
        <v>3.5700000000000003E-2</v>
      </c>
      <c r="D1532" s="109">
        <v>3.8199999999999998E-2</v>
      </c>
      <c r="E1532" s="109">
        <v>4.41E-2</v>
      </c>
      <c r="F1532" s="109">
        <v>3.9300000000000002E-2</v>
      </c>
      <c r="G1532" s="208">
        <v>0</v>
      </c>
      <c r="H1532" s="109"/>
      <c r="I1532" s="109">
        <v>3.5299999999999998E-2</v>
      </c>
      <c r="J1532" s="109"/>
      <c r="K1532" s="109">
        <v>3.8599999999999995E-2</v>
      </c>
      <c r="L1532" s="109">
        <v>4.5199999999999997E-2</v>
      </c>
      <c r="M1532" s="109"/>
      <c r="N1532" s="109"/>
      <c r="O1532" s="210">
        <f t="shared" si="46"/>
        <v>41214</v>
      </c>
      <c r="Q1532" s="206">
        <f t="shared" si="47"/>
        <v>3.9999999999999758E-4</v>
      </c>
    </row>
    <row r="1533" spans="1:17">
      <c r="A1533" s="106">
        <v>41233</v>
      </c>
      <c r="B1533" t="s">
        <v>153</v>
      </c>
      <c r="C1533" s="109">
        <v>3.6200000000000003E-2</v>
      </c>
      <c r="D1533" s="109">
        <v>3.8699999999999998E-2</v>
      </c>
      <c r="E1533" s="109">
        <v>4.4499999999999998E-2</v>
      </c>
      <c r="F1533" s="109">
        <v>3.9800000000000002E-2</v>
      </c>
      <c r="G1533" s="208">
        <v>0</v>
      </c>
      <c r="H1533" s="109"/>
      <c r="I1533" s="109">
        <v>3.5699999999999996E-2</v>
      </c>
      <c r="J1533" s="109"/>
      <c r="K1533" s="109">
        <v>3.9100000000000003E-2</v>
      </c>
      <c r="L1533" s="109">
        <v>4.5599999999999995E-2</v>
      </c>
      <c r="M1533" s="109"/>
      <c r="N1533" s="109"/>
      <c r="O1533" s="210">
        <f t="shared" si="46"/>
        <v>41214</v>
      </c>
      <c r="Q1533" s="206">
        <f t="shared" si="47"/>
        <v>4.0000000000000452E-4</v>
      </c>
    </row>
    <row r="1534" spans="1:17">
      <c r="A1534" s="106">
        <v>41236</v>
      </c>
      <c r="B1534" t="s">
        <v>153</v>
      </c>
      <c r="C1534" s="109">
        <v>3.6700000000000003E-2</v>
      </c>
      <c r="D1534" s="109">
        <v>3.9100000000000003E-2</v>
      </c>
      <c r="E1534" s="109">
        <v>4.48E-2</v>
      </c>
      <c r="F1534" s="109">
        <v>4.02E-2</v>
      </c>
      <c r="G1534" s="208">
        <v>0</v>
      </c>
      <c r="H1534" s="109"/>
      <c r="I1534" s="109">
        <v>3.6000000000000004E-2</v>
      </c>
      <c r="J1534" s="109"/>
      <c r="K1534" s="109">
        <v>3.9399999999999998E-2</v>
      </c>
      <c r="L1534" s="109">
        <v>4.5899999999999996E-2</v>
      </c>
      <c r="M1534" s="109"/>
      <c r="N1534" s="109"/>
      <c r="O1534" s="210">
        <f t="shared" si="46"/>
        <v>41214</v>
      </c>
      <c r="Q1534" s="206">
        <f t="shared" si="47"/>
        <v>2.9999999999999472E-4</v>
      </c>
    </row>
    <row r="1535" spans="1:17">
      <c r="A1535" s="106">
        <v>41239</v>
      </c>
      <c r="B1535" t="s">
        <v>153</v>
      </c>
      <c r="C1535" s="109">
        <v>3.6499999999999998E-2</v>
      </c>
      <c r="D1535" s="109">
        <v>3.8800000000000001E-2</v>
      </c>
      <c r="E1535" s="109">
        <v>4.4499999999999998E-2</v>
      </c>
      <c r="F1535" s="109">
        <v>3.9899999999999998E-2</v>
      </c>
      <c r="G1535" s="208">
        <v>0</v>
      </c>
      <c r="H1535" s="109"/>
      <c r="I1535" s="109">
        <v>3.5699999999999996E-2</v>
      </c>
      <c r="J1535" s="109"/>
      <c r="K1535" s="109">
        <v>3.9100000000000003E-2</v>
      </c>
      <c r="L1535" s="109">
        <v>4.5599999999999995E-2</v>
      </c>
      <c r="M1535" s="109"/>
      <c r="N1535" s="109"/>
      <c r="O1535" s="210">
        <f t="shared" si="46"/>
        <v>41214</v>
      </c>
      <c r="Q1535" s="206">
        <f t="shared" si="47"/>
        <v>3.0000000000000165E-4</v>
      </c>
    </row>
    <row r="1536" spans="1:17">
      <c r="A1536" s="106">
        <v>41240</v>
      </c>
      <c r="B1536" t="s">
        <v>153</v>
      </c>
      <c r="C1536" s="109">
        <v>3.6400000000000002E-2</v>
      </c>
      <c r="D1536" s="109">
        <v>3.8699999999999998E-2</v>
      </c>
      <c r="E1536" s="109">
        <v>4.4499999999999998E-2</v>
      </c>
      <c r="F1536" s="109">
        <v>3.9899999999999998E-2</v>
      </c>
      <c r="G1536" s="208">
        <v>0</v>
      </c>
      <c r="H1536" s="109"/>
      <c r="I1536" s="109">
        <v>3.56E-2</v>
      </c>
      <c r="J1536" s="109"/>
      <c r="K1536" s="109">
        <v>3.9E-2</v>
      </c>
      <c r="L1536" s="109">
        <v>4.5499999999999999E-2</v>
      </c>
      <c r="M1536" s="109"/>
      <c r="N1536" s="109"/>
      <c r="O1536" s="210">
        <f t="shared" si="46"/>
        <v>41214</v>
      </c>
      <c r="Q1536" s="206">
        <f t="shared" si="47"/>
        <v>3.0000000000000165E-4</v>
      </c>
    </row>
    <row r="1537" spans="1:17">
      <c r="A1537" s="106">
        <v>41241</v>
      </c>
      <c r="B1537" t="s">
        <v>153</v>
      </c>
      <c r="C1537" s="109">
        <v>3.6299999999999999E-2</v>
      </c>
      <c r="D1537" s="109">
        <v>3.8600000000000002E-2</v>
      </c>
      <c r="E1537" s="109">
        <v>4.4499999999999998E-2</v>
      </c>
      <c r="F1537" s="109">
        <v>3.9800000000000002E-2</v>
      </c>
      <c r="G1537" s="208">
        <v>0</v>
      </c>
      <c r="H1537" s="109"/>
      <c r="I1537" s="109">
        <v>3.5400000000000001E-2</v>
      </c>
      <c r="J1537" s="109"/>
      <c r="K1537" s="109">
        <v>3.8900000000000004E-2</v>
      </c>
      <c r="L1537" s="109">
        <v>4.5400000000000003E-2</v>
      </c>
      <c r="M1537" s="109"/>
      <c r="N1537" s="109"/>
      <c r="O1537" s="210">
        <f t="shared" si="46"/>
        <v>41214</v>
      </c>
      <c r="Q1537" s="206">
        <f t="shared" si="47"/>
        <v>3.0000000000000165E-4</v>
      </c>
    </row>
    <row r="1538" spans="1:17">
      <c r="A1538" s="106">
        <v>41242</v>
      </c>
      <c r="B1538" t="s">
        <v>153</v>
      </c>
      <c r="C1538" s="109">
        <v>3.6499999999999998E-2</v>
      </c>
      <c r="D1538" s="109">
        <v>3.8800000000000001E-2</v>
      </c>
      <c r="E1538" s="109">
        <v>4.48E-2</v>
      </c>
      <c r="F1538" s="109">
        <v>0.04</v>
      </c>
      <c r="G1538" s="208">
        <v>0</v>
      </c>
      <c r="H1538" s="109"/>
      <c r="I1538" s="109">
        <v>3.56E-2</v>
      </c>
      <c r="J1538" s="109"/>
      <c r="K1538" s="109">
        <v>3.9100000000000003E-2</v>
      </c>
      <c r="L1538" s="109">
        <v>4.5700000000000005E-2</v>
      </c>
      <c r="M1538" s="109"/>
      <c r="N1538" s="109"/>
      <c r="O1538" s="210">
        <f t="shared" si="46"/>
        <v>41214</v>
      </c>
      <c r="Q1538" s="206">
        <f t="shared" si="47"/>
        <v>3.0000000000000165E-4</v>
      </c>
    </row>
    <row r="1539" spans="1:17">
      <c r="A1539" s="106">
        <v>41243</v>
      </c>
      <c r="B1539" t="s">
        <v>153</v>
      </c>
      <c r="C1539" s="109">
        <v>3.6600000000000001E-2</v>
      </c>
      <c r="D1539" s="109">
        <v>3.8899999999999997E-2</v>
      </c>
      <c r="E1539" s="109">
        <v>4.48E-2</v>
      </c>
      <c r="F1539" s="109">
        <v>4.0099999999999997E-2</v>
      </c>
      <c r="G1539" s="208">
        <v>0</v>
      </c>
      <c r="H1539" s="109"/>
      <c r="I1539" s="109">
        <v>3.5799999999999998E-2</v>
      </c>
      <c r="J1539" s="109"/>
      <c r="K1539" s="109">
        <v>3.9199999999999999E-2</v>
      </c>
      <c r="L1539" s="109">
        <v>4.5700000000000005E-2</v>
      </c>
      <c r="M1539" s="109"/>
      <c r="N1539" s="109"/>
      <c r="O1539" s="210">
        <f t="shared" si="46"/>
        <v>41214</v>
      </c>
      <c r="Q1539" s="206">
        <f t="shared" si="47"/>
        <v>3.0000000000000165E-4</v>
      </c>
    </row>
    <row r="1540" spans="1:17">
      <c r="A1540" s="106">
        <v>41246</v>
      </c>
      <c r="B1540" t="s">
        <v>153</v>
      </c>
      <c r="C1540" s="109">
        <v>3.6700000000000003E-2</v>
      </c>
      <c r="D1540" s="109">
        <v>3.9100000000000003E-2</v>
      </c>
      <c r="E1540" s="109">
        <v>4.4900000000000002E-2</v>
      </c>
      <c r="F1540" s="109">
        <v>4.02E-2</v>
      </c>
      <c r="G1540" s="208">
        <v>0</v>
      </c>
      <c r="H1540" s="109"/>
      <c r="I1540" s="109">
        <v>3.5900000000000001E-2</v>
      </c>
      <c r="J1540" s="109"/>
      <c r="K1540" s="109">
        <v>3.9E-2</v>
      </c>
      <c r="L1540" s="109">
        <v>4.58E-2</v>
      </c>
      <c r="M1540" s="109"/>
      <c r="N1540" s="109"/>
      <c r="O1540" s="210">
        <f t="shared" si="46"/>
        <v>41244</v>
      </c>
      <c r="Q1540" s="206">
        <f t="shared" si="47"/>
        <v>-1.0000000000000286E-4</v>
      </c>
    </row>
    <row r="1541" spans="1:17">
      <c r="A1541" s="106">
        <v>41247</v>
      </c>
      <c r="B1541" t="s">
        <v>153</v>
      </c>
      <c r="C1541" s="109">
        <v>3.6499999999999998E-2</v>
      </c>
      <c r="D1541" s="109">
        <v>3.8899999999999997E-2</v>
      </c>
      <c r="E1541" s="109">
        <v>4.4699999999999997E-2</v>
      </c>
      <c r="F1541" s="109">
        <v>0.04</v>
      </c>
      <c r="G1541" s="208">
        <v>0</v>
      </c>
      <c r="H1541" s="109"/>
      <c r="I1541" s="109">
        <v>3.56E-2</v>
      </c>
      <c r="J1541" s="109"/>
      <c r="K1541" s="109">
        <v>3.8800000000000001E-2</v>
      </c>
      <c r="L1541" s="109">
        <v>4.5599999999999995E-2</v>
      </c>
      <c r="M1541" s="109"/>
      <c r="N1541" s="109"/>
      <c r="O1541" s="210">
        <f t="shared" ref="O1541:O1604" si="48">DATE(YEAR(A1541),MONTH(A1541),1)</f>
        <v>41244</v>
      </c>
      <c r="Q1541" s="206">
        <f t="shared" ref="Q1541:Q1604" si="49">K1541-D1541</f>
        <v>-9.9999999999995925E-5</v>
      </c>
    </row>
    <row r="1542" spans="1:17">
      <c r="A1542" s="106">
        <v>41248</v>
      </c>
      <c r="B1542" t="s">
        <v>153</v>
      </c>
      <c r="C1542" s="109">
        <v>3.6499999999999998E-2</v>
      </c>
      <c r="D1542" s="109">
        <v>3.9E-2</v>
      </c>
      <c r="E1542" s="109">
        <v>4.48E-2</v>
      </c>
      <c r="F1542" s="109">
        <v>4.0099999999999997E-2</v>
      </c>
      <c r="G1542" s="208">
        <v>0</v>
      </c>
      <c r="H1542" s="109"/>
      <c r="I1542" s="109">
        <v>3.56E-2</v>
      </c>
      <c r="J1542" s="109"/>
      <c r="K1542" s="109">
        <v>3.8900000000000004E-2</v>
      </c>
      <c r="L1542" s="109">
        <v>4.5700000000000005E-2</v>
      </c>
      <c r="M1542" s="109"/>
      <c r="N1542" s="109"/>
      <c r="O1542" s="210">
        <f t="shared" si="48"/>
        <v>41244</v>
      </c>
      <c r="Q1542" s="206">
        <f t="shared" si="49"/>
        <v>-9.9999999999995925E-5</v>
      </c>
    </row>
    <row r="1543" spans="1:17">
      <c r="A1543" s="106">
        <v>41249</v>
      </c>
      <c r="B1543" t="s">
        <v>153</v>
      </c>
      <c r="C1543" s="109">
        <v>3.6299999999999999E-2</v>
      </c>
      <c r="D1543" s="109">
        <v>3.8899999999999997E-2</v>
      </c>
      <c r="E1543" s="109">
        <v>4.4699999999999997E-2</v>
      </c>
      <c r="F1543" s="109">
        <v>0.04</v>
      </c>
      <c r="G1543" s="208">
        <v>0</v>
      </c>
      <c r="H1543" s="109"/>
      <c r="I1543" s="109">
        <v>3.5499999999999997E-2</v>
      </c>
      <c r="J1543" s="109"/>
      <c r="K1543" s="109">
        <v>3.8699999999999998E-2</v>
      </c>
      <c r="L1543" s="109">
        <v>4.5499999999999999E-2</v>
      </c>
      <c r="M1543" s="109"/>
      <c r="N1543" s="109"/>
      <c r="O1543" s="210">
        <f t="shared" si="48"/>
        <v>41244</v>
      </c>
      <c r="Q1543" s="206">
        <f t="shared" si="49"/>
        <v>-1.9999999999999879E-4</v>
      </c>
    </row>
    <row r="1544" spans="1:17">
      <c r="A1544" s="106">
        <v>41250</v>
      </c>
      <c r="B1544" t="s">
        <v>153</v>
      </c>
      <c r="C1544" s="109">
        <v>3.6799999999999999E-2</v>
      </c>
      <c r="D1544" s="109">
        <v>3.9399999999999998E-2</v>
      </c>
      <c r="E1544" s="109">
        <v>4.5199999999999997E-2</v>
      </c>
      <c r="F1544" s="109">
        <v>4.0500000000000001E-2</v>
      </c>
      <c r="G1544" s="208">
        <v>0</v>
      </c>
      <c r="H1544" s="109"/>
      <c r="I1544" s="109">
        <v>3.6000000000000004E-2</v>
      </c>
      <c r="J1544" s="109"/>
      <c r="K1544" s="109">
        <v>3.9199999999999999E-2</v>
      </c>
      <c r="L1544" s="109">
        <v>4.5999999999999999E-2</v>
      </c>
      <c r="M1544" s="109"/>
      <c r="N1544" s="109"/>
      <c r="O1544" s="210">
        <f t="shared" si="48"/>
        <v>41244</v>
      </c>
      <c r="Q1544" s="206">
        <f t="shared" si="49"/>
        <v>-1.9999999999999879E-4</v>
      </c>
    </row>
    <row r="1545" spans="1:17">
      <c r="A1545" s="106">
        <v>41253</v>
      </c>
      <c r="B1545" t="s">
        <v>153</v>
      </c>
      <c r="C1545" s="109">
        <v>3.6700000000000003E-2</v>
      </c>
      <c r="D1545" s="109">
        <v>3.9300000000000002E-2</v>
      </c>
      <c r="E1545" s="109">
        <v>4.4999999999999998E-2</v>
      </c>
      <c r="F1545" s="109">
        <v>4.0300000000000002E-2</v>
      </c>
      <c r="G1545" s="208">
        <v>0</v>
      </c>
      <c r="H1545" s="109"/>
      <c r="I1545" s="109">
        <v>3.5900000000000001E-2</v>
      </c>
      <c r="J1545" s="109"/>
      <c r="K1545" s="109">
        <v>3.9100000000000003E-2</v>
      </c>
      <c r="L1545" s="109">
        <v>4.58E-2</v>
      </c>
      <c r="M1545" s="109"/>
      <c r="N1545" s="109"/>
      <c r="O1545" s="210">
        <f t="shared" si="48"/>
        <v>41244</v>
      </c>
      <c r="Q1545" s="206">
        <f t="shared" si="49"/>
        <v>-1.9999999999999879E-4</v>
      </c>
    </row>
    <row r="1546" spans="1:17">
      <c r="A1546" s="106">
        <v>41254</v>
      </c>
      <c r="B1546" t="s">
        <v>153</v>
      </c>
      <c r="C1546" s="109">
        <v>3.6999999999999998E-2</v>
      </c>
      <c r="D1546" s="109">
        <v>3.9600000000000003E-2</v>
      </c>
      <c r="E1546" s="109">
        <v>4.53E-2</v>
      </c>
      <c r="F1546" s="109">
        <v>4.0599999999999997E-2</v>
      </c>
      <c r="G1546" s="208">
        <v>0</v>
      </c>
      <c r="H1546" s="109"/>
      <c r="I1546" s="109">
        <v>3.6200000000000003E-2</v>
      </c>
      <c r="J1546" s="109"/>
      <c r="K1546" s="109">
        <v>3.9399999999999998E-2</v>
      </c>
      <c r="L1546" s="109">
        <v>4.6100000000000002E-2</v>
      </c>
      <c r="M1546" s="109"/>
      <c r="N1546" s="109"/>
      <c r="O1546" s="210">
        <f t="shared" si="48"/>
        <v>41244</v>
      </c>
      <c r="Q1546" s="206">
        <f t="shared" si="49"/>
        <v>-2.0000000000000573E-4</v>
      </c>
    </row>
    <row r="1547" spans="1:17">
      <c r="A1547" s="106">
        <v>41255</v>
      </c>
      <c r="B1547" t="s">
        <v>153</v>
      </c>
      <c r="C1547" s="109">
        <v>3.7600000000000001E-2</v>
      </c>
      <c r="D1547" s="109">
        <v>4.02E-2</v>
      </c>
      <c r="E1547" s="109">
        <v>4.58E-2</v>
      </c>
      <c r="F1547" s="109">
        <v>4.1200000000000001E-2</v>
      </c>
      <c r="G1547" s="208">
        <v>0</v>
      </c>
      <c r="H1547" s="109"/>
      <c r="I1547" s="109">
        <v>3.6799999999999999E-2</v>
      </c>
      <c r="J1547" s="109"/>
      <c r="K1547" s="109">
        <v>0.04</v>
      </c>
      <c r="L1547" s="109">
        <v>4.6600000000000003E-2</v>
      </c>
      <c r="M1547" s="109"/>
      <c r="N1547" s="109"/>
      <c r="O1547" s="210">
        <f t="shared" si="48"/>
        <v>41244</v>
      </c>
      <c r="Q1547" s="206">
        <f t="shared" si="49"/>
        <v>-1.9999999999999879E-4</v>
      </c>
    </row>
    <row r="1548" spans="1:17">
      <c r="A1548" s="106">
        <v>41256</v>
      </c>
      <c r="B1548" t="s">
        <v>153</v>
      </c>
      <c r="C1548" s="109">
        <v>3.7699999999999997E-2</v>
      </c>
      <c r="D1548" s="109">
        <v>4.0300000000000002E-2</v>
      </c>
      <c r="E1548" s="109">
        <v>4.58E-2</v>
      </c>
      <c r="F1548" s="109">
        <v>4.1300000000000003E-2</v>
      </c>
      <c r="G1548" s="208">
        <v>0</v>
      </c>
      <c r="H1548" s="109"/>
      <c r="I1548" s="109">
        <v>3.6900000000000002E-2</v>
      </c>
      <c r="J1548" s="109"/>
      <c r="K1548" s="109">
        <v>4.0099999999999997E-2</v>
      </c>
      <c r="L1548" s="109">
        <v>4.6600000000000003E-2</v>
      </c>
      <c r="M1548" s="109"/>
      <c r="N1548" s="109"/>
      <c r="O1548" s="210">
        <f t="shared" si="48"/>
        <v>41244</v>
      </c>
      <c r="Q1548" s="206">
        <f t="shared" si="49"/>
        <v>-2.0000000000000573E-4</v>
      </c>
    </row>
    <row r="1549" spans="1:17">
      <c r="A1549" s="106">
        <v>41257</v>
      </c>
      <c r="B1549" t="s">
        <v>153</v>
      </c>
      <c r="C1549" s="109">
        <v>3.7400000000000003E-2</v>
      </c>
      <c r="D1549" s="109">
        <v>0.04</v>
      </c>
      <c r="E1549" s="109">
        <v>4.5400000000000003E-2</v>
      </c>
      <c r="F1549" s="109">
        <v>4.0899999999999999E-2</v>
      </c>
      <c r="G1549" s="208">
        <v>0</v>
      </c>
      <c r="H1549" s="109"/>
      <c r="I1549" s="109">
        <v>3.6600000000000001E-2</v>
      </c>
      <c r="J1549" s="109"/>
      <c r="K1549" s="109">
        <v>3.9800000000000002E-2</v>
      </c>
      <c r="L1549" s="109">
        <v>4.6199999999999998E-2</v>
      </c>
      <c r="M1549" s="109"/>
      <c r="N1549" s="109"/>
      <c r="O1549" s="210">
        <f t="shared" si="48"/>
        <v>41244</v>
      </c>
      <c r="Q1549" s="206">
        <f t="shared" si="49"/>
        <v>-1.9999999999999879E-4</v>
      </c>
    </row>
    <row r="1550" spans="1:17">
      <c r="A1550" s="106">
        <v>41260</v>
      </c>
      <c r="B1550" t="s">
        <v>153</v>
      </c>
      <c r="C1550" s="109">
        <v>3.7900000000000003E-2</v>
      </c>
      <c r="D1550" s="109">
        <v>4.0500000000000001E-2</v>
      </c>
      <c r="E1550" s="109">
        <v>4.6100000000000002E-2</v>
      </c>
      <c r="F1550" s="109">
        <v>4.1500000000000002E-2</v>
      </c>
      <c r="G1550" s="208">
        <v>0</v>
      </c>
      <c r="H1550" s="109"/>
      <c r="I1550" s="109">
        <v>3.7100000000000001E-2</v>
      </c>
      <c r="J1550" s="109"/>
      <c r="K1550" s="109">
        <v>4.0300000000000002E-2</v>
      </c>
      <c r="L1550" s="109">
        <v>4.6799999999999994E-2</v>
      </c>
      <c r="M1550" s="109"/>
      <c r="N1550" s="109"/>
      <c r="O1550" s="210">
        <f t="shared" si="48"/>
        <v>41244</v>
      </c>
      <c r="Q1550" s="206">
        <f t="shared" si="49"/>
        <v>-1.9999999999999879E-4</v>
      </c>
    </row>
    <row r="1551" spans="1:17">
      <c r="A1551" s="106">
        <v>41261</v>
      </c>
      <c r="B1551" t="s">
        <v>153</v>
      </c>
      <c r="C1551" s="109">
        <v>3.8699999999999998E-2</v>
      </c>
      <c r="D1551" s="109">
        <v>4.1399999999999999E-2</v>
      </c>
      <c r="E1551" s="109">
        <v>4.6899999999999997E-2</v>
      </c>
      <c r="F1551" s="109">
        <v>4.2299999999999997E-2</v>
      </c>
      <c r="G1551" s="208">
        <v>0</v>
      </c>
      <c r="H1551" s="109"/>
      <c r="I1551" s="109">
        <v>3.7999999999999999E-2</v>
      </c>
      <c r="J1551" s="109"/>
      <c r="K1551" s="109">
        <v>4.1200000000000001E-2</v>
      </c>
      <c r="L1551" s="109">
        <v>4.7599999999999996E-2</v>
      </c>
      <c r="M1551" s="109"/>
      <c r="N1551" s="109"/>
      <c r="O1551" s="210">
        <f t="shared" si="48"/>
        <v>41244</v>
      </c>
      <c r="Q1551" s="206">
        <f t="shared" si="49"/>
        <v>-1.9999999999999879E-4</v>
      </c>
    </row>
    <row r="1552" spans="1:17">
      <c r="A1552" s="106">
        <v>41262</v>
      </c>
      <c r="B1552" t="s">
        <v>153</v>
      </c>
      <c r="C1552" s="109">
        <v>3.8600000000000002E-2</v>
      </c>
      <c r="D1552" s="109">
        <v>4.1000000000000002E-2</v>
      </c>
      <c r="E1552" s="109">
        <v>4.65E-2</v>
      </c>
      <c r="F1552" s="109">
        <v>4.2000000000000003E-2</v>
      </c>
      <c r="G1552" s="208">
        <v>0</v>
      </c>
      <c r="H1552" s="109"/>
      <c r="I1552" s="109">
        <v>3.7400000000000003E-2</v>
      </c>
      <c r="J1552" s="109"/>
      <c r="K1552" s="109">
        <v>4.0800000000000003E-2</v>
      </c>
      <c r="L1552" s="109">
        <v>4.7100000000000003E-2</v>
      </c>
      <c r="M1552" s="109"/>
      <c r="N1552" s="109"/>
      <c r="O1552" s="210">
        <f t="shared" si="48"/>
        <v>41244</v>
      </c>
      <c r="Q1552" s="206">
        <f t="shared" si="49"/>
        <v>-1.9999999999999879E-4</v>
      </c>
    </row>
    <row r="1553" spans="1:17">
      <c r="A1553" s="106">
        <v>41263</v>
      </c>
      <c r="B1553" t="s">
        <v>153</v>
      </c>
      <c r="C1553" s="109">
        <v>3.8600000000000002E-2</v>
      </c>
      <c r="D1553" s="109">
        <v>4.1000000000000002E-2</v>
      </c>
      <c r="E1553" s="109">
        <v>4.6399999999999997E-2</v>
      </c>
      <c r="F1553" s="109">
        <v>4.2000000000000003E-2</v>
      </c>
      <c r="G1553" s="208">
        <v>0</v>
      </c>
      <c r="H1553" s="109"/>
      <c r="I1553" s="109">
        <v>3.73E-2</v>
      </c>
      <c r="J1553" s="109"/>
      <c r="K1553" s="109">
        <v>4.07E-2</v>
      </c>
      <c r="L1553" s="109">
        <v>4.7E-2</v>
      </c>
      <c r="M1553" s="109"/>
      <c r="N1553" s="109"/>
      <c r="O1553" s="210">
        <f t="shared" si="48"/>
        <v>41244</v>
      </c>
      <c r="Q1553" s="206">
        <f t="shared" si="49"/>
        <v>-3.0000000000000165E-4</v>
      </c>
    </row>
    <row r="1554" spans="1:17">
      <c r="A1554" s="106">
        <v>41267</v>
      </c>
      <c r="B1554" t="s">
        <v>153</v>
      </c>
      <c r="C1554" s="109">
        <v>3.8100000000000002E-2</v>
      </c>
      <c r="D1554" s="109">
        <v>4.0500000000000001E-2</v>
      </c>
      <c r="E1554" s="109">
        <v>4.5900000000000003E-2</v>
      </c>
      <c r="F1554" s="109">
        <v>4.1500000000000002E-2</v>
      </c>
      <c r="G1554" s="208">
        <v>0</v>
      </c>
      <c r="H1554" s="109"/>
      <c r="I1554" s="109">
        <v>3.6799999999999999E-2</v>
      </c>
      <c r="J1554" s="109"/>
      <c r="K1554" s="109">
        <v>4.0199999999999993E-2</v>
      </c>
      <c r="L1554" s="109">
        <v>4.6500000000000007E-2</v>
      </c>
      <c r="M1554" s="109"/>
      <c r="N1554" s="109"/>
      <c r="O1554" s="210">
        <f t="shared" si="48"/>
        <v>41244</v>
      </c>
      <c r="Q1554" s="206">
        <f t="shared" si="49"/>
        <v>-3.0000000000000859E-4</v>
      </c>
    </row>
    <row r="1555" spans="1:17">
      <c r="A1555" s="106">
        <v>41269</v>
      </c>
      <c r="B1555" t="s">
        <v>153</v>
      </c>
      <c r="C1555" s="109">
        <v>3.8100000000000002E-2</v>
      </c>
      <c r="D1555" s="109">
        <v>4.0399999999999998E-2</v>
      </c>
      <c r="E1555" s="109">
        <v>4.58E-2</v>
      </c>
      <c r="F1555" s="109">
        <v>4.1399999999999999E-2</v>
      </c>
      <c r="G1555" s="208">
        <v>0</v>
      </c>
      <c r="H1555" s="109"/>
      <c r="I1555" s="109">
        <v>3.6799999999999999E-2</v>
      </c>
      <c r="J1555" s="109"/>
      <c r="K1555" s="109">
        <v>4.0199999999999993E-2</v>
      </c>
      <c r="L1555" s="109">
        <v>4.6399999999999997E-2</v>
      </c>
      <c r="M1555" s="109"/>
      <c r="N1555" s="109"/>
      <c r="O1555" s="210">
        <f t="shared" si="48"/>
        <v>41244</v>
      </c>
      <c r="Q1555" s="206">
        <f t="shared" si="49"/>
        <v>-2.0000000000000573E-4</v>
      </c>
    </row>
    <row r="1556" spans="1:17">
      <c r="A1556" s="106">
        <v>41270</v>
      </c>
      <c r="B1556" t="s">
        <v>153</v>
      </c>
      <c r="C1556" s="109">
        <v>3.7600000000000001E-2</v>
      </c>
      <c r="D1556" s="109">
        <v>3.9899999999999998E-2</v>
      </c>
      <c r="E1556" s="109">
        <v>4.5199999999999997E-2</v>
      </c>
      <c r="F1556" s="109">
        <v>4.0899999999999999E-2</v>
      </c>
      <c r="G1556" s="208">
        <v>0</v>
      </c>
      <c r="H1556" s="109"/>
      <c r="I1556" s="109">
        <v>3.6200000000000003E-2</v>
      </c>
      <c r="J1556" s="109"/>
      <c r="K1556" s="109">
        <v>3.9599999999999996E-2</v>
      </c>
      <c r="L1556" s="109">
        <v>4.58E-2</v>
      </c>
      <c r="M1556" s="109"/>
      <c r="N1556" s="109"/>
      <c r="O1556" s="210">
        <f t="shared" si="48"/>
        <v>41244</v>
      </c>
      <c r="Q1556" s="206">
        <f t="shared" si="49"/>
        <v>-3.0000000000000165E-4</v>
      </c>
    </row>
    <row r="1557" spans="1:17">
      <c r="A1557" s="106">
        <v>41274</v>
      </c>
      <c r="B1557" t="s">
        <v>153</v>
      </c>
      <c r="C1557" s="109">
        <v>3.8100000000000002E-2</v>
      </c>
      <c r="D1557" s="109">
        <v>4.0399999999999998E-2</v>
      </c>
      <c r="E1557" s="109">
        <v>4.5699999999999998E-2</v>
      </c>
      <c r="F1557" s="109">
        <v>4.1399999999999999E-2</v>
      </c>
      <c r="G1557" s="208">
        <v>0</v>
      </c>
      <c r="H1557" s="109"/>
      <c r="I1557" s="109">
        <v>3.6699999999999997E-2</v>
      </c>
      <c r="J1557" s="109"/>
      <c r="K1557" s="109">
        <v>4.0199999999999993E-2</v>
      </c>
      <c r="L1557" s="109">
        <v>4.6300000000000001E-2</v>
      </c>
      <c r="M1557" s="109"/>
      <c r="N1557" s="109"/>
      <c r="O1557" s="210">
        <f t="shared" si="48"/>
        <v>41244</v>
      </c>
      <c r="Q1557" s="206">
        <f t="shared" si="49"/>
        <v>-2.0000000000000573E-4</v>
      </c>
    </row>
    <row r="1558" spans="1:17">
      <c r="A1558" s="106">
        <v>41276</v>
      </c>
      <c r="B1558" t="s">
        <v>153</v>
      </c>
      <c r="C1558" s="109">
        <v>3.9199999999999999E-2</v>
      </c>
      <c r="D1558" s="109">
        <v>4.1599999999999998E-2</v>
      </c>
      <c r="E1558" s="109">
        <v>4.65E-2</v>
      </c>
      <c r="F1558" s="109">
        <v>4.24E-2</v>
      </c>
      <c r="G1558" s="208">
        <v>0</v>
      </c>
      <c r="H1558" s="109"/>
      <c r="I1558" s="109">
        <v>3.7699999999999997E-2</v>
      </c>
      <c r="J1558" s="109"/>
      <c r="K1558" s="109">
        <v>4.1200000000000001E-2</v>
      </c>
      <c r="L1558" s="109">
        <v>4.7100000000000003E-2</v>
      </c>
      <c r="M1558" s="109"/>
      <c r="N1558" s="109"/>
      <c r="O1558" s="210">
        <f t="shared" si="48"/>
        <v>41275</v>
      </c>
      <c r="Q1558" s="206">
        <f t="shared" si="49"/>
        <v>-3.9999999999999758E-4</v>
      </c>
    </row>
    <row r="1559" spans="1:17">
      <c r="A1559" s="106">
        <v>41277</v>
      </c>
      <c r="B1559" t="s">
        <v>153</v>
      </c>
      <c r="C1559" s="109">
        <v>3.9800000000000002E-2</v>
      </c>
      <c r="D1559" s="109">
        <v>4.2099999999999999E-2</v>
      </c>
      <c r="E1559" s="109">
        <v>4.7100000000000003E-2</v>
      </c>
      <c r="F1559" s="109">
        <v>4.2999999999999997E-2</v>
      </c>
      <c r="G1559" s="208">
        <v>0</v>
      </c>
      <c r="H1559" s="109"/>
      <c r="I1559" s="109">
        <v>3.8100000000000002E-2</v>
      </c>
      <c r="J1559" s="109"/>
      <c r="K1559" s="109">
        <v>4.1700000000000001E-2</v>
      </c>
      <c r="L1559" s="109">
        <v>4.7599999999999996E-2</v>
      </c>
      <c r="M1559" s="109"/>
      <c r="N1559" s="109"/>
      <c r="O1559" s="210">
        <f t="shared" si="48"/>
        <v>41275</v>
      </c>
      <c r="Q1559" s="206">
        <f t="shared" si="49"/>
        <v>-3.9999999999999758E-4</v>
      </c>
    </row>
    <row r="1560" spans="1:17">
      <c r="A1560" s="106">
        <v>41278</v>
      </c>
      <c r="B1560" t="s">
        <v>153</v>
      </c>
      <c r="C1560" s="109">
        <v>3.9300000000000002E-2</v>
      </c>
      <c r="D1560" s="109">
        <v>4.2099999999999999E-2</v>
      </c>
      <c r="E1560" s="109">
        <v>4.6699999999999998E-2</v>
      </c>
      <c r="F1560" s="109">
        <v>4.2700000000000002E-2</v>
      </c>
      <c r="G1560" s="208">
        <v>0</v>
      </c>
      <c r="H1560" s="109"/>
      <c r="I1560" s="109">
        <v>3.8100000000000002E-2</v>
      </c>
      <c r="J1560" s="109"/>
      <c r="K1560" s="109">
        <v>4.1700000000000001E-2</v>
      </c>
      <c r="L1560" s="109">
        <v>4.7400000000000005E-2</v>
      </c>
      <c r="M1560" s="109"/>
      <c r="N1560" s="109"/>
      <c r="O1560" s="210">
        <f t="shared" si="48"/>
        <v>41275</v>
      </c>
      <c r="Q1560" s="206">
        <f t="shared" si="49"/>
        <v>-3.9999999999999758E-4</v>
      </c>
    </row>
    <row r="1561" spans="1:17">
      <c r="A1561" s="106">
        <v>41281</v>
      </c>
      <c r="B1561" t="s">
        <v>153</v>
      </c>
      <c r="C1561" s="109">
        <v>3.9199999999999999E-2</v>
      </c>
      <c r="D1561" s="109">
        <v>4.2000000000000003E-2</v>
      </c>
      <c r="E1561" s="109">
        <v>4.6600000000000003E-2</v>
      </c>
      <c r="F1561" s="109">
        <v>4.2599999999999999E-2</v>
      </c>
      <c r="G1561" s="208">
        <v>0</v>
      </c>
      <c r="H1561" s="109"/>
      <c r="I1561" s="109">
        <v>3.7999999999999999E-2</v>
      </c>
      <c r="J1561" s="109"/>
      <c r="K1561" s="109">
        <v>4.1599999999999998E-2</v>
      </c>
      <c r="L1561" s="109">
        <v>4.7199999999999999E-2</v>
      </c>
      <c r="M1561" s="109"/>
      <c r="N1561" s="109"/>
      <c r="O1561" s="210">
        <f t="shared" si="48"/>
        <v>41275</v>
      </c>
      <c r="Q1561" s="206">
        <f t="shared" si="49"/>
        <v>-4.0000000000000452E-4</v>
      </c>
    </row>
    <row r="1562" spans="1:17">
      <c r="A1562" s="106">
        <v>41282</v>
      </c>
      <c r="B1562" t="s">
        <v>153</v>
      </c>
      <c r="C1562" s="109">
        <v>3.8899999999999997E-2</v>
      </c>
      <c r="D1562" s="109">
        <v>4.1700000000000001E-2</v>
      </c>
      <c r="E1562" s="109">
        <v>4.6399999999999997E-2</v>
      </c>
      <c r="F1562" s="109">
        <v>4.2299999999999997E-2</v>
      </c>
      <c r="G1562" s="208">
        <v>0</v>
      </c>
      <c r="H1562" s="109"/>
      <c r="I1562" s="109">
        <v>3.7699999999999997E-2</v>
      </c>
      <c r="J1562" s="109"/>
      <c r="K1562" s="109">
        <v>4.1299999999999996E-2</v>
      </c>
      <c r="L1562" s="109">
        <v>4.7E-2</v>
      </c>
      <c r="M1562" s="109"/>
      <c r="N1562" s="109"/>
      <c r="O1562" s="210">
        <f t="shared" si="48"/>
        <v>41275</v>
      </c>
      <c r="Q1562" s="206">
        <f t="shared" si="49"/>
        <v>-4.0000000000000452E-4</v>
      </c>
    </row>
    <row r="1563" spans="1:17">
      <c r="A1563" s="106">
        <v>41283</v>
      </c>
      <c r="B1563" t="s">
        <v>153</v>
      </c>
      <c r="C1563" s="109">
        <v>3.8699999999999998E-2</v>
      </c>
      <c r="D1563" s="109">
        <v>4.1500000000000002E-2</v>
      </c>
      <c r="E1563" s="109">
        <v>4.6300000000000001E-2</v>
      </c>
      <c r="F1563" s="109">
        <v>4.2200000000000001E-2</v>
      </c>
      <c r="G1563" s="208">
        <v>0</v>
      </c>
      <c r="H1563" s="109"/>
      <c r="I1563" s="109">
        <v>3.7499999999999999E-2</v>
      </c>
      <c r="J1563" s="109"/>
      <c r="K1563" s="109">
        <v>4.1100000000000005E-2</v>
      </c>
      <c r="L1563" s="109">
        <v>4.6900000000000004E-2</v>
      </c>
      <c r="M1563" s="109"/>
      <c r="N1563" s="109"/>
      <c r="O1563" s="210">
        <f t="shared" si="48"/>
        <v>41275</v>
      </c>
      <c r="Q1563" s="206">
        <f t="shared" si="49"/>
        <v>-3.9999999999999758E-4</v>
      </c>
    </row>
    <row r="1564" spans="1:17">
      <c r="A1564" s="106">
        <v>41284</v>
      </c>
      <c r="B1564" t="s">
        <v>153</v>
      </c>
      <c r="C1564" s="109">
        <v>3.8899999999999997E-2</v>
      </c>
      <c r="D1564" s="109">
        <v>4.1599999999999998E-2</v>
      </c>
      <c r="E1564" s="109">
        <v>4.65E-2</v>
      </c>
      <c r="F1564" s="109">
        <v>4.2299999999999997E-2</v>
      </c>
      <c r="G1564" s="208">
        <v>0</v>
      </c>
      <c r="H1564" s="109"/>
      <c r="I1564" s="109">
        <v>3.78E-2</v>
      </c>
      <c r="J1564" s="109"/>
      <c r="K1564" s="109">
        <v>4.1299999999999996E-2</v>
      </c>
      <c r="L1564" s="109">
        <v>4.7100000000000003E-2</v>
      </c>
      <c r="M1564" s="109"/>
      <c r="N1564" s="109"/>
      <c r="O1564" s="210">
        <f t="shared" si="48"/>
        <v>41275</v>
      </c>
      <c r="Q1564" s="206">
        <f t="shared" si="49"/>
        <v>-3.0000000000000165E-4</v>
      </c>
    </row>
    <row r="1565" spans="1:17">
      <c r="A1565" s="106">
        <v>41285</v>
      </c>
      <c r="B1565" t="s">
        <v>153</v>
      </c>
      <c r="C1565" s="109">
        <v>3.8699999999999998E-2</v>
      </c>
      <c r="D1565" s="109">
        <v>4.1200000000000001E-2</v>
      </c>
      <c r="E1565" s="109">
        <v>4.6199999999999998E-2</v>
      </c>
      <c r="F1565" s="109">
        <v>4.2000000000000003E-2</v>
      </c>
      <c r="G1565" s="208">
        <v>0</v>
      </c>
      <c r="H1565" s="109"/>
      <c r="I1565" s="109">
        <v>3.7699999999999997E-2</v>
      </c>
      <c r="J1565" s="109"/>
      <c r="K1565" s="109">
        <v>4.0999999999999995E-2</v>
      </c>
      <c r="L1565" s="109">
        <v>4.6900000000000004E-2</v>
      </c>
      <c r="M1565" s="109"/>
      <c r="N1565" s="109"/>
      <c r="O1565" s="210">
        <f t="shared" si="48"/>
        <v>41275</v>
      </c>
      <c r="Q1565" s="206">
        <f t="shared" si="49"/>
        <v>-2.0000000000000573E-4</v>
      </c>
    </row>
    <row r="1566" spans="1:17">
      <c r="A1566" s="106">
        <v>41288</v>
      </c>
      <c r="B1566" t="s">
        <v>153</v>
      </c>
      <c r="C1566" s="109">
        <v>3.8600000000000002E-2</v>
      </c>
      <c r="D1566" s="109">
        <v>4.1099999999999998E-2</v>
      </c>
      <c r="E1566" s="109">
        <v>4.6199999999999998E-2</v>
      </c>
      <c r="F1566" s="109">
        <v>4.2000000000000003E-2</v>
      </c>
      <c r="G1566" s="208">
        <v>0</v>
      </c>
      <c r="H1566" s="109"/>
      <c r="I1566" s="109">
        <v>3.7599999999999995E-2</v>
      </c>
      <c r="J1566" s="109"/>
      <c r="K1566" s="109">
        <v>4.0999999999999995E-2</v>
      </c>
      <c r="L1566" s="109">
        <v>4.6900000000000004E-2</v>
      </c>
      <c r="M1566" s="109"/>
      <c r="N1566" s="109"/>
      <c r="O1566" s="210">
        <f t="shared" si="48"/>
        <v>41275</v>
      </c>
      <c r="Q1566" s="206">
        <f t="shared" si="49"/>
        <v>-1.0000000000000286E-4</v>
      </c>
    </row>
    <row r="1567" spans="1:17">
      <c r="A1567" s="106">
        <v>41289</v>
      </c>
      <c r="B1567" t="s">
        <v>153</v>
      </c>
      <c r="C1567" s="109">
        <v>3.8300000000000001E-2</v>
      </c>
      <c r="D1567" s="109">
        <v>4.0899999999999999E-2</v>
      </c>
      <c r="E1567" s="109">
        <v>4.5999999999999999E-2</v>
      </c>
      <c r="F1567" s="109">
        <v>4.1700000000000001E-2</v>
      </c>
      <c r="G1567" s="208">
        <v>0</v>
      </c>
      <c r="H1567" s="109"/>
      <c r="I1567" s="109">
        <v>3.7400000000000003E-2</v>
      </c>
      <c r="J1567" s="109"/>
      <c r="K1567" s="109">
        <v>4.0800000000000003E-2</v>
      </c>
      <c r="L1567" s="109">
        <v>4.6699999999999998E-2</v>
      </c>
      <c r="M1567" s="109"/>
      <c r="N1567" s="109"/>
      <c r="O1567" s="210">
        <f t="shared" si="48"/>
        <v>41275</v>
      </c>
      <c r="Q1567" s="206">
        <f t="shared" si="49"/>
        <v>-9.9999999999995925E-5</v>
      </c>
    </row>
    <row r="1568" spans="1:17">
      <c r="A1568" s="106">
        <v>41290</v>
      </c>
      <c r="B1568" t="s">
        <v>153</v>
      </c>
      <c r="C1568" s="109">
        <v>3.8399999999999997E-2</v>
      </c>
      <c r="D1568" s="109">
        <v>4.0800000000000003E-2</v>
      </c>
      <c r="E1568" s="109">
        <v>4.5999999999999999E-2</v>
      </c>
      <c r="F1568" s="109">
        <v>4.1700000000000001E-2</v>
      </c>
      <c r="G1568" s="208">
        <v>0</v>
      </c>
      <c r="H1568" s="109"/>
      <c r="I1568" s="109">
        <v>3.7400000000000003E-2</v>
      </c>
      <c r="J1568" s="109"/>
      <c r="K1568" s="109">
        <v>4.0899999999999999E-2</v>
      </c>
      <c r="L1568" s="109">
        <v>4.6799999999999994E-2</v>
      </c>
      <c r="M1568" s="109"/>
      <c r="N1568" s="109"/>
      <c r="O1568" s="210">
        <f t="shared" si="48"/>
        <v>41275</v>
      </c>
      <c r="Q1568" s="206">
        <f t="shared" si="49"/>
        <v>9.9999999999995925E-5</v>
      </c>
    </row>
    <row r="1569" spans="1:17">
      <c r="A1569" s="106">
        <v>41291</v>
      </c>
      <c r="B1569" t="s">
        <v>153</v>
      </c>
      <c r="C1569" s="109">
        <v>3.8800000000000001E-2</v>
      </c>
      <c r="D1569" s="109">
        <v>4.1300000000000003E-2</v>
      </c>
      <c r="E1569" s="109">
        <v>4.65E-2</v>
      </c>
      <c r="F1569" s="109">
        <v>4.2200000000000001E-2</v>
      </c>
      <c r="G1569" s="208">
        <v>0</v>
      </c>
      <c r="H1569" s="109"/>
      <c r="I1569" s="109">
        <v>3.7900000000000003E-2</v>
      </c>
      <c r="J1569" s="109"/>
      <c r="K1569" s="109">
        <v>4.1399999999999999E-2</v>
      </c>
      <c r="L1569" s="109">
        <v>4.7300000000000002E-2</v>
      </c>
      <c r="M1569" s="109"/>
      <c r="N1569" s="109"/>
      <c r="O1569" s="210">
        <f t="shared" si="48"/>
        <v>41275</v>
      </c>
      <c r="Q1569" s="206">
        <f t="shared" si="49"/>
        <v>9.9999999999995925E-5</v>
      </c>
    </row>
    <row r="1570" spans="1:17">
      <c r="A1570" s="106">
        <v>41292</v>
      </c>
      <c r="B1570" t="s">
        <v>153</v>
      </c>
      <c r="C1570" s="109">
        <v>3.85E-2</v>
      </c>
      <c r="D1570" s="109">
        <v>4.0899999999999999E-2</v>
      </c>
      <c r="E1570" s="109">
        <v>4.6100000000000002E-2</v>
      </c>
      <c r="F1570" s="109">
        <v>4.1799999999999997E-2</v>
      </c>
      <c r="G1570" s="208">
        <v>0</v>
      </c>
      <c r="H1570" s="109"/>
      <c r="I1570" s="109">
        <v>3.7499999999999999E-2</v>
      </c>
      <c r="J1570" s="109"/>
      <c r="K1570" s="109">
        <v>4.0999999999999995E-2</v>
      </c>
      <c r="L1570" s="109">
        <v>4.6900000000000004E-2</v>
      </c>
      <c r="M1570" s="109"/>
      <c r="N1570" s="109"/>
      <c r="O1570" s="210">
        <f t="shared" si="48"/>
        <v>41275</v>
      </c>
      <c r="Q1570" s="206">
        <f t="shared" si="49"/>
        <v>9.9999999999995925E-5</v>
      </c>
    </row>
    <row r="1571" spans="1:17">
      <c r="A1571" s="106">
        <v>41296</v>
      </c>
      <c r="B1571" t="s">
        <v>153</v>
      </c>
      <c r="C1571" s="109">
        <v>3.8399999999999997E-2</v>
      </c>
      <c r="D1571" s="109">
        <v>4.07E-2</v>
      </c>
      <c r="E1571" s="109">
        <v>4.5900000000000003E-2</v>
      </c>
      <c r="F1571" s="109">
        <v>4.1700000000000001E-2</v>
      </c>
      <c r="G1571" s="208">
        <v>0</v>
      </c>
      <c r="H1571" s="109"/>
      <c r="I1571" s="109">
        <v>3.7400000000000003E-2</v>
      </c>
      <c r="J1571" s="109"/>
      <c r="K1571" s="109">
        <v>4.0899999999999999E-2</v>
      </c>
      <c r="L1571" s="109">
        <v>4.6799999999999994E-2</v>
      </c>
      <c r="M1571" s="109"/>
      <c r="N1571" s="109"/>
      <c r="O1571" s="210">
        <f t="shared" si="48"/>
        <v>41275</v>
      </c>
      <c r="Q1571" s="206">
        <f t="shared" si="49"/>
        <v>1.9999999999999879E-4</v>
      </c>
    </row>
    <row r="1572" spans="1:17">
      <c r="A1572" s="106">
        <v>41297</v>
      </c>
      <c r="B1572" t="s">
        <v>153</v>
      </c>
      <c r="C1572" s="109">
        <v>3.8399999999999997E-2</v>
      </c>
      <c r="D1572" s="109">
        <v>4.07E-2</v>
      </c>
      <c r="E1572" s="109">
        <v>4.5999999999999999E-2</v>
      </c>
      <c r="F1572" s="109">
        <v>4.1700000000000001E-2</v>
      </c>
      <c r="G1572" s="208">
        <v>0</v>
      </c>
      <c r="H1572" s="109"/>
      <c r="I1572" s="109">
        <v>3.7499999999999999E-2</v>
      </c>
      <c r="J1572" s="109"/>
      <c r="K1572" s="109">
        <v>4.0899999999999999E-2</v>
      </c>
      <c r="L1572" s="109">
        <v>4.6900000000000004E-2</v>
      </c>
      <c r="M1572" s="109"/>
      <c r="N1572" s="109"/>
      <c r="O1572" s="210">
        <f t="shared" si="48"/>
        <v>41275</v>
      </c>
      <c r="Q1572" s="206">
        <f t="shared" si="49"/>
        <v>1.9999999999999879E-4</v>
      </c>
    </row>
    <row r="1573" spans="1:17">
      <c r="A1573" s="106">
        <v>41298</v>
      </c>
      <c r="B1573" t="s">
        <v>153</v>
      </c>
      <c r="C1573" s="109">
        <v>3.85E-2</v>
      </c>
      <c r="D1573" s="109">
        <v>4.0800000000000003E-2</v>
      </c>
      <c r="E1573" s="109">
        <v>4.6100000000000002E-2</v>
      </c>
      <c r="F1573" s="109">
        <v>4.1799999999999997E-2</v>
      </c>
      <c r="G1573" s="208">
        <v>0</v>
      </c>
      <c r="H1573" s="109"/>
      <c r="I1573" s="109">
        <v>3.7599999999999995E-2</v>
      </c>
      <c r="J1573" s="109"/>
      <c r="K1573" s="109">
        <v>4.0999999999999995E-2</v>
      </c>
      <c r="L1573" s="109">
        <v>4.7E-2</v>
      </c>
      <c r="M1573" s="109"/>
      <c r="N1573" s="109"/>
      <c r="O1573" s="210">
        <f t="shared" si="48"/>
        <v>41275</v>
      </c>
      <c r="Q1573" s="206">
        <f t="shared" si="49"/>
        <v>1.9999999999999185E-4</v>
      </c>
    </row>
    <row r="1574" spans="1:17">
      <c r="A1574" s="106">
        <v>41299</v>
      </c>
      <c r="B1574" t="s">
        <v>153</v>
      </c>
      <c r="C1574" s="109">
        <v>3.95E-2</v>
      </c>
      <c r="D1574" s="109">
        <v>4.1700000000000001E-2</v>
      </c>
      <c r="E1574" s="109">
        <v>4.7100000000000003E-2</v>
      </c>
      <c r="F1574" s="109">
        <v>4.2799999999999998E-2</v>
      </c>
      <c r="G1574" s="208">
        <v>0</v>
      </c>
      <c r="H1574" s="109"/>
      <c r="I1574" s="109">
        <v>3.85E-2</v>
      </c>
      <c r="J1574" s="109"/>
      <c r="K1574" s="109">
        <v>4.1900000000000007E-2</v>
      </c>
      <c r="L1574" s="109">
        <v>4.8000000000000001E-2</v>
      </c>
      <c r="M1574" s="109"/>
      <c r="N1574" s="109"/>
      <c r="O1574" s="210">
        <f t="shared" si="48"/>
        <v>41275</v>
      </c>
      <c r="Q1574" s="206">
        <f t="shared" si="49"/>
        <v>2.0000000000000573E-4</v>
      </c>
    </row>
    <row r="1575" spans="1:17">
      <c r="A1575" s="106">
        <v>41302</v>
      </c>
      <c r="B1575" t="s">
        <v>153</v>
      </c>
      <c r="C1575" s="109">
        <v>3.9699999999999999E-2</v>
      </c>
      <c r="D1575" s="109">
        <v>4.19E-2</v>
      </c>
      <c r="E1575" s="109">
        <v>4.7300000000000002E-2</v>
      </c>
      <c r="F1575" s="109">
        <v>4.2999999999999997E-2</v>
      </c>
      <c r="G1575" s="208">
        <v>0</v>
      </c>
      <c r="H1575" s="109"/>
      <c r="I1575" s="109">
        <v>3.8699999999999998E-2</v>
      </c>
      <c r="J1575" s="109"/>
      <c r="K1575" s="109">
        <v>4.2000000000000003E-2</v>
      </c>
      <c r="L1575" s="109">
        <v>4.82E-2</v>
      </c>
      <c r="M1575" s="109"/>
      <c r="N1575" s="109"/>
      <c r="O1575" s="210">
        <f t="shared" si="48"/>
        <v>41275</v>
      </c>
      <c r="Q1575" s="206">
        <f t="shared" si="49"/>
        <v>1.0000000000000286E-4</v>
      </c>
    </row>
    <row r="1576" spans="1:17">
      <c r="A1576" s="106">
        <v>41303</v>
      </c>
      <c r="B1576" t="s">
        <v>153</v>
      </c>
      <c r="C1576" s="109">
        <v>3.9800000000000002E-2</v>
      </c>
      <c r="D1576" s="109">
        <v>4.2099999999999999E-2</v>
      </c>
      <c r="E1576" s="109">
        <v>4.7500000000000001E-2</v>
      </c>
      <c r="F1576" s="109">
        <v>4.3099999999999999E-2</v>
      </c>
      <c r="G1576" s="208">
        <v>0</v>
      </c>
      <c r="H1576" s="109"/>
      <c r="I1576" s="109">
        <v>3.9100000000000003E-2</v>
      </c>
      <c r="J1576" s="109"/>
      <c r="K1576" s="109">
        <v>4.2199999999999994E-2</v>
      </c>
      <c r="L1576" s="109">
        <v>4.8399999999999999E-2</v>
      </c>
      <c r="M1576" s="109"/>
      <c r="N1576" s="109"/>
      <c r="O1576" s="210">
        <f t="shared" si="48"/>
        <v>41275</v>
      </c>
      <c r="Q1576" s="206">
        <f t="shared" si="49"/>
        <v>9.9999999999995925E-5</v>
      </c>
    </row>
    <row r="1577" spans="1:17">
      <c r="A1577" s="106">
        <v>41304</v>
      </c>
      <c r="B1577" t="s">
        <v>153</v>
      </c>
      <c r="C1577" s="109">
        <v>4.0099999999999997E-2</v>
      </c>
      <c r="D1577" s="109">
        <v>4.2299999999999997E-2</v>
      </c>
      <c r="E1577" s="109">
        <v>4.7800000000000002E-2</v>
      </c>
      <c r="F1577" s="109">
        <v>4.3400000000000001E-2</v>
      </c>
      <c r="G1577" s="208">
        <v>0</v>
      </c>
      <c r="H1577" s="109"/>
      <c r="I1577" s="109">
        <v>3.9300000000000002E-2</v>
      </c>
      <c r="J1577" s="109"/>
      <c r="K1577" s="109">
        <v>4.2500000000000003E-2</v>
      </c>
      <c r="L1577" s="109">
        <v>4.87E-2</v>
      </c>
      <c r="M1577" s="109"/>
      <c r="N1577" s="109"/>
      <c r="O1577" s="210">
        <f t="shared" si="48"/>
        <v>41275</v>
      </c>
      <c r="Q1577" s="206">
        <f t="shared" si="49"/>
        <v>2.0000000000000573E-4</v>
      </c>
    </row>
    <row r="1578" spans="1:17">
      <c r="A1578" s="106">
        <v>41305</v>
      </c>
      <c r="B1578" t="s">
        <v>153</v>
      </c>
      <c r="C1578" s="109">
        <v>3.9800000000000002E-2</v>
      </c>
      <c r="D1578" s="109">
        <v>4.2000000000000003E-2</v>
      </c>
      <c r="E1578" s="109">
        <v>4.7500000000000001E-2</v>
      </c>
      <c r="F1578" s="109">
        <v>4.3099999999999999E-2</v>
      </c>
      <c r="G1578" s="208">
        <v>0</v>
      </c>
      <c r="H1578" s="109"/>
      <c r="I1578" s="109">
        <v>3.9E-2</v>
      </c>
      <c r="J1578" s="109"/>
      <c r="K1578" s="109">
        <v>4.2199999999999994E-2</v>
      </c>
      <c r="L1578" s="109">
        <v>4.8399999999999999E-2</v>
      </c>
      <c r="M1578" s="109"/>
      <c r="N1578" s="109"/>
      <c r="O1578" s="210">
        <f t="shared" si="48"/>
        <v>41275</v>
      </c>
      <c r="Q1578" s="206">
        <f t="shared" si="49"/>
        <v>1.9999999999999185E-4</v>
      </c>
    </row>
    <row r="1579" spans="1:17">
      <c r="A1579" s="106">
        <v>41306</v>
      </c>
      <c r="B1579" t="s">
        <v>153</v>
      </c>
      <c r="C1579" s="109">
        <v>4.02E-2</v>
      </c>
      <c r="D1579" s="109">
        <v>4.2299999999999997E-2</v>
      </c>
      <c r="E1579" s="109">
        <v>4.7899999999999998E-2</v>
      </c>
      <c r="F1579" s="109">
        <v>4.3499999999999997E-2</v>
      </c>
      <c r="G1579" s="208">
        <v>0</v>
      </c>
      <c r="H1579" s="109"/>
      <c r="I1579" s="109">
        <v>3.9300000000000002E-2</v>
      </c>
      <c r="J1579" s="109"/>
      <c r="K1579" s="109">
        <v>4.2500000000000003E-2</v>
      </c>
      <c r="L1579" s="109">
        <v>4.8799999999999996E-2</v>
      </c>
      <c r="M1579" s="109"/>
      <c r="N1579" s="109"/>
      <c r="O1579" s="210">
        <f t="shared" si="48"/>
        <v>41306</v>
      </c>
      <c r="Q1579" s="206">
        <f t="shared" si="49"/>
        <v>2.0000000000000573E-4</v>
      </c>
    </row>
    <row r="1580" spans="1:17">
      <c r="A1580" s="106">
        <v>41309</v>
      </c>
      <c r="B1580" t="s">
        <v>153</v>
      </c>
      <c r="C1580" s="109">
        <v>3.9899999999999998E-2</v>
      </c>
      <c r="D1580" s="109">
        <v>4.2000000000000003E-2</v>
      </c>
      <c r="E1580" s="109">
        <v>4.7500000000000001E-2</v>
      </c>
      <c r="F1580" s="109">
        <v>4.3099999999999999E-2</v>
      </c>
      <c r="G1580" s="208">
        <v>0</v>
      </c>
      <c r="H1580" s="109"/>
      <c r="I1580" s="109">
        <v>3.9E-2</v>
      </c>
      <c r="J1580" s="109"/>
      <c r="K1580" s="109">
        <v>4.2300000000000004E-2</v>
      </c>
      <c r="L1580" s="109">
        <v>4.8499999999999995E-2</v>
      </c>
      <c r="M1580" s="109"/>
      <c r="N1580" s="109"/>
      <c r="O1580" s="210">
        <f t="shared" si="48"/>
        <v>41306</v>
      </c>
      <c r="Q1580" s="206">
        <f t="shared" si="49"/>
        <v>3.0000000000000165E-4</v>
      </c>
    </row>
    <row r="1581" spans="1:17">
      <c r="A1581" s="106">
        <v>41310</v>
      </c>
      <c r="B1581" t="s">
        <v>153</v>
      </c>
      <c r="C1581" s="109">
        <v>4.0099999999999997E-2</v>
      </c>
      <c r="D1581" s="109">
        <v>4.24E-2</v>
      </c>
      <c r="E1581" s="109">
        <v>4.7899999999999998E-2</v>
      </c>
      <c r="F1581" s="109">
        <v>4.3499999999999997E-2</v>
      </c>
      <c r="G1581" s="208">
        <v>0</v>
      </c>
      <c r="H1581" s="109"/>
      <c r="I1581" s="109">
        <v>3.9399999999999998E-2</v>
      </c>
      <c r="J1581" s="109"/>
      <c r="K1581" s="109">
        <v>4.2699999999999995E-2</v>
      </c>
      <c r="L1581" s="109">
        <v>4.8899999999999999E-2</v>
      </c>
      <c r="M1581" s="109"/>
      <c r="N1581" s="109"/>
      <c r="O1581" s="210">
        <f t="shared" si="48"/>
        <v>41306</v>
      </c>
      <c r="Q1581" s="206">
        <f t="shared" si="49"/>
        <v>2.9999999999999472E-4</v>
      </c>
    </row>
    <row r="1582" spans="1:17">
      <c r="A1582" s="106">
        <v>41311</v>
      </c>
      <c r="B1582" t="s">
        <v>153</v>
      </c>
      <c r="C1582" s="109">
        <v>3.9800000000000002E-2</v>
      </c>
      <c r="D1582" s="109">
        <v>4.2000000000000003E-2</v>
      </c>
      <c r="E1582" s="109">
        <v>4.7600000000000003E-2</v>
      </c>
      <c r="F1582" s="109">
        <v>4.3099999999999999E-2</v>
      </c>
      <c r="G1582" s="208">
        <v>0</v>
      </c>
      <c r="H1582" s="109"/>
      <c r="I1582" s="109">
        <v>3.9E-2</v>
      </c>
      <c r="J1582" s="109"/>
      <c r="K1582" s="109">
        <v>4.1900000000000007E-2</v>
      </c>
      <c r="L1582" s="109">
        <v>4.8600000000000004E-2</v>
      </c>
      <c r="M1582" s="109"/>
      <c r="N1582" s="109"/>
      <c r="O1582" s="210">
        <f t="shared" si="48"/>
        <v>41306</v>
      </c>
      <c r="Q1582" s="206">
        <f t="shared" si="49"/>
        <v>-9.9999999999995925E-5</v>
      </c>
    </row>
    <row r="1583" spans="1:17">
      <c r="A1583" s="106">
        <v>41312</v>
      </c>
      <c r="B1583" t="s">
        <v>153</v>
      </c>
      <c r="C1583" s="109">
        <v>3.9600000000000003E-2</v>
      </c>
      <c r="D1583" s="109">
        <v>4.1799999999999997E-2</v>
      </c>
      <c r="E1583" s="109">
        <v>4.7399999999999998E-2</v>
      </c>
      <c r="F1583" s="109">
        <v>4.2900000000000001E-2</v>
      </c>
      <c r="G1583" s="208">
        <v>0</v>
      </c>
      <c r="H1583" s="109"/>
      <c r="I1583" s="109">
        <v>3.8800000000000001E-2</v>
      </c>
      <c r="J1583" s="109"/>
      <c r="K1583" s="109">
        <v>4.1799999999999997E-2</v>
      </c>
      <c r="L1583" s="109">
        <v>4.8399999999999999E-2</v>
      </c>
      <c r="M1583" s="109"/>
      <c r="N1583" s="109"/>
      <c r="O1583" s="210">
        <f t="shared" si="48"/>
        <v>41306</v>
      </c>
      <c r="Q1583" s="206">
        <f t="shared" si="49"/>
        <v>0</v>
      </c>
    </row>
    <row r="1584" spans="1:17">
      <c r="A1584" s="106">
        <v>41313</v>
      </c>
      <c r="B1584" t="s">
        <v>153</v>
      </c>
      <c r="C1584" s="109">
        <v>3.9600000000000003E-2</v>
      </c>
      <c r="D1584" s="109">
        <v>4.19E-2</v>
      </c>
      <c r="E1584" s="109">
        <v>4.7399999999999998E-2</v>
      </c>
      <c r="F1584" s="109">
        <v>4.2999999999999997E-2</v>
      </c>
      <c r="G1584" s="208">
        <v>0</v>
      </c>
      <c r="H1584" s="109"/>
      <c r="I1584" s="109">
        <v>3.8900000000000004E-2</v>
      </c>
      <c r="J1584" s="109"/>
      <c r="K1584" s="109">
        <v>4.1799999999999997E-2</v>
      </c>
      <c r="L1584" s="109">
        <v>4.8499999999999995E-2</v>
      </c>
      <c r="M1584" s="109"/>
      <c r="N1584" s="109"/>
      <c r="O1584" s="210">
        <f t="shared" si="48"/>
        <v>41306</v>
      </c>
      <c r="Q1584" s="206">
        <f t="shared" si="49"/>
        <v>-1.0000000000000286E-4</v>
      </c>
    </row>
    <row r="1585" spans="1:17">
      <c r="A1585" s="106">
        <v>41316</v>
      </c>
      <c r="B1585" t="s">
        <v>153</v>
      </c>
      <c r="C1585" s="109">
        <v>3.9100000000000003E-2</v>
      </c>
      <c r="D1585" s="109">
        <v>4.1599999999999998E-2</v>
      </c>
      <c r="E1585" s="109">
        <v>4.7300000000000002E-2</v>
      </c>
      <c r="F1585" s="109">
        <v>4.2700000000000002E-2</v>
      </c>
      <c r="G1585" s="208">
        <v>0</v>
      </c>
      <c r="H1585" s="109"/>
      <c r="I1585" s="109">
        <v>3.8699999999999998E-2</v>
      </c>
      <c r="J1585" s="109"/>
      <c r="K1585" s="109">
        <v>4.1599999999999998E-2</v>
      </c>
      <c r="L1585" s="109">
        <v>4.8300000000000003E-2</v>
      </c>
      <c r="M1585" s="109"/>
      <c r="N1585" s="109"/>
      <c r="O1585" s="210">
        <f t="shared" si="48"/>
        <v>41306</v>
      </c>
      <c r="Q1585" s="206">
        <f t="shared" si="49"/>
        <v>0</v>
      </c>
    </row>
    <row r="1586" spans="1:17">
      <c r="A1586" s="106">
        <v>41317</v>
      </c>
      <c r="B1586" t="s">
        <v>153</v>
      </c>
      <c r="C1586" s="109">
        <v>3.95E-2</v>
      </c>
      <c r="D1586" s="109">
        <v>4.2000000000000003E-2</v>
      </c>
      <c r="E1586" s="109">
        <v>4.7699999999999999E-2</v>
      </c>
      <c r="F1586" s="109">
        <v>4.3099999999999999E-2</v>
      </c>
      <c r="G1586" s="208">
        <v>0</v>
      </c>
      <c r="H1586" s="109"/>
      <c r="I1586" s="109">
        <v>3.9100000000000003E-2</v>
      </c>
      <c r="J1586" s="109"/>
      <c r="K1586" s="109">
        <v>4.2000000000000003E-2</v>
      </c>
      <c r="L1586" s="109">
        <v>4.87E-2</v>
      </c>
      <c r="M1586" s="109"/>
      <c r="N1586" s="109"/>
      <c r="O1586" s="210">
        <f t="shared" si="48"/>
        <v>41306</v>
      </c>
      <c r="Q1586" s="206">
        <f t="shared" si="49"/>
        <v>0</v>
      </c>
    </row>
    <row r="1587" spans="1:17">
      <c r="A1587" s="106">
        <v>41318</v>
      </c>
      <c r="B1587" t="s">
        <v>153</v>
      </c>
      <c r="C1587" s="109">
        <v>3.9899999999999998E-2</v>
      </c>
      <c r="D1587" s="109">
        <v>4.2299999999999997E-2</v>
      </c>
      <c r="E1587" s="109">
        <v>4.7899999999999998E-2</v>
      </c>
      <c r="F1587" s="109">
        <v>4.3400000000000001E-2</v>
      </c>
      <c r="G1587" s="208">
        <v>0</v>
      </c>
      <c r="H1587" s="109"/>
      <c r="I1587" s="109">
        <v>3.9399999999999998E-2</v>
      </c>
      <c r="J1587" s="109"/>
      <c r="K1587" s="109">
        <v>4.2300000000000004E-2</v>
      </c>
      <c r="L1587" s="109">
        <v>4.8899999999999999E-2</v>
      </c>
      <c r="M1587" s="109"/>
      <c r="N1587" s="109"/>
      <c r="O1587" s="210">
        <f t="shared" si="48"/>
        <v>41306</v>
      </c>
      <c r="Q1587" s="206">
        <f t="shared" si="49"/>
        <v>0</v>
      </c>
    </row>
    <row r="1588" spans="1:17">
      <c r="A1588" s="106">
        <v>41319</v>
      </c>
      <c r="B1588" t="s">
        <v>153</v>
      </c>
      <c r="C1588" s="109">
        <v>3.9399999999999998E-2</v>
      </c>
      <c r="D1588" s="109">
        <v>4.19E-2</v>
      </c>
      <c r="E1588" s="109">
        <v>4.7500000000000001E-2</v>
      </c>
      <c r="F1588" s="109">
        <v>4.2900000000000001E-2</v>
      </c>
      <c r="G1588" s="208">
        <v>0</v>
      </c>
      <c r="H1588" s="109"/>
      <c r="I1588" s="109">
        <v>3.9E-2</v>
      </c>
      <c r="J1588" s="109"/>
      <c r="K1588" s="109">
        <v>4.1900000000000007E-2</v>
      </c>
      <c r="L1588" s="109">
        <v>4.8499999999999995E-2</v>
      </c>
      <c r="M1588" s="109"/>
      <c r="N1588" s="109"/>
      <c r="O1588" s="210">
        <f t="shared" si="48"/>
        <v>41306</v>
      </c>
      <c r="Q1588" s="206">
        <f t="shared" si="49"/>
        <v>0</v>
      </c>
    </row>
    <row r="1589" spans="1:17">
      <c r="A1589" s="106">
        <v>41320</v>
      </c>
      <c r="B1589" t="s">
        <v>153</v>
      </c>
      <c r="C1589" s="109">
        <v>3.9600000000000003E-2</v>
      </c>
      <c r="D1589" s="109">
        <v>4.2000000000000003E-2</v>
      </c>
      <c r="E1589" s="109">
        <v>4.7600000000000003E-2</v>
      </c>
      <c r="F1589" s="109">
        <v>4.3099999999999999E-2</v>
      </c>
      <c r="G1589" s="208">
        <v>0</v>
      </c>
      <c r="H1589" s="109"/>
      <c r="I1589" s="109">
        <v>3.9100000000000003E-2</v>
      </c>
      <c r="J1589" s="109"/>
      <c r="K1589" s="109">
        <v>4.2099999999999999E-2</v>
      </c>
      <c r="L1589" s="109">
        <v>4.8600000000000004E-2</v>
      </c>
      <c r="M1589" s="109"/>
      <c r="N1589" s="109"/>
      <c r="O1589" s="210">
        <f t="shared" si="48"/>
        <v>41306</v>
      </c>
      <c r="Q1589" s="206">
        <f t="shared" si="49"/>
        <v>9.9999999999995925E-5</v>
      </c>
    </row>
    <row r="1590" spans="1:17">
      <c r="A1590" s="106">
        <v>41324</v>
      </c>
      <c r="B1590" t="s">
        <v>153</v>
      </c>
      <c r="C1590" s="109">
        <v>3.9899999999999998E-2</v>
      </c>
      <c r="D1590" s="109">
        <v>4.2299999999999997E-2</v>
      </c>
      <c r="E1590" s="109">
        <v>4.7899999999999998E-2</v>
      </c>
      <c r="F1590" s="109">
        <v>4.3400000000000001E-2</v>
      </c>
      <c r="G1590" s="208">
        <v>0</v>
      </c>
      <c r="H1590" s="109"/>
      <c r="I1590" s="109">
        <v>3.95E-2</v>
      </c>
      <c r="J1590" s="109"/>
      <c r="K1590" s="109">
        <v>4.24E-2</v>
      </c>
      <c r="L1590" s="109">
        <v>4.8899999999999999E-2</v>
      </c>
      <c r="M1590" s="109"/>
      <c r="N1590" s="109"/>
      <c r="O1590" s="210">
        <f t="shared" si="48"/>
        <v>41306</v>
      </c>
      <c r="Q1590" s="206">
        <f t="shared" si="49"/>
        <v>1.0000000000000286E-4</v>
      </c>
    </row>
    <row r="1591" spans="1:17">
      <c r="A1591" s="106">
        <v>41325</v>
      </c>
      <c r="B1591" t="s">
        <v>153</v>
      </c>
      <c r="C1591" s="109">
        <v>3.9899999999999998E-2</v>
      </c>
      <c r="D1591" s="109">
        <v>4.2299999999999997E-2</v>
      </c>
      <c r="E1591" s="109">
        <v>4.7899999999999998E-2</v>
      </c>
      <c r="F1591" s="109">
        <v>4.3400000000000001E-2</v>
      </c>
      <c r="G1591" s="208">
        <v>0</v>
      </c>
      <c r="H1591" s="109"/>
      <c r="I1591" s="109">
        <v>3.9599999999999996E-2</v>
      </c>
      <c r="J1591" s="109"/>
      <c r="K1591" s="109">
        <v>4.24E-2</v>
      </c>
      <c r="L1591" s="109">
        <v>4.8899999999999999E-2</v>
      </c>
      <c r="M1591" s="109"/>
      <c r="N1591" s="109"/>
      <c r="O1591" s="210">
        <f t="shared" si="48"/>
        <v>41306</v>
      </c>
      <c r="Q1591" s="206">
        <f t="shared" si="49"/>
        <v>1.0000000000000286E-4</v>
      </c>
    </row>
    <row r="1592" spans="1:17">
      <c r="A1592" s="106">
        <v>41326</v>
      </c>
      <c r="B1592" t="s">
        <v>153</v>
      </c>
      <c r="C1592" s="109">
        <v>3.95E-2</v>
      </c>
      <c r="D1592" s="109">
        <v>4.19E-2</v>
      </c>
      <c r="E1592" s="109">
        <v>4.7600000000000003E-2</v>
      </c>
      <c r="F1592" s="109">
        <v>4.2999999999999997E-2</v>
      </c>
      <c r="G1592" s="208">
        <v>0</v>
      </c>
      <c r="H1592" s="109"/>
      <c r="I1592" s="109">
        <v>3.9100000000000003E-2</v>
      </c>
      <c r="J1592" s="109"/>
      <c r="K1592" s="109">
        <v>4.2000000000000003E-2</v>
      </c>
      <c r="L1592" s="109">
        <v>4.8600000000000004E-2</v>
      </c>
      <c r="M1592" s="109"/>
      <c r="N1592" s="109"/>
      <c r="O1592" s="210">
        <f t="shared" si="48"/>
        <v>41306</v>
      </c>
      <c r="Q1592" s="206">
        <f t="shared" si="49"/>
        <v>1.0000000000000286E-4</v>
      </c>
    </row>
    <row r="1593" spans="1:17">
      <c r="A1593" s="106">
        <v>41327</v>
      </c>
      <c r="B1593" t="s">
        <v>153</v>
      </c>
      <c r="C1593" s="109">
        <v>3.9300000000000002E-2</v>
      </c>
      <c r="D1593" s="109">
        <v>4.1799999999999997E-2</v>
      </c>
      <c r="E1593" s="109">
        <v>4.7399999999999998E-2</v>
      </c>
      <c r="F1593" s="109">
        <v>4.2799999999999998E-2</v>
      </c>
      <c r="G1593" s="208">
        <v>0</v>
      </c>
      <c r="H1593" s="109"/>
      <c r="I1593" s="109">
        <v>3.9E-2</v>
      </c>
      <c r="J1593" s="109"/>
      <c r="K1593" s="109">
        <v>4.1900000000000007E-2</v>
      </c>
      <c r="L1593" s="109">
        <v>4.8399999999999999E-2</v>
      </c>
      <c r="M1593" s="109"/>
      <c r="N1593" s="109"/>
      <c r="O1593" s="210">
        <f t="shared" si="48"/>
        <v>41306</v>
      </c>
      <c r="Q1593" s="206">
        <f t="shared" si="49"/>
        <v>1.000000000000098E-4</v>
      </c>
    </row>
    <row r="1594" spans="1:17">
      <c r="A1594" s="106">
        <v>41330</v>
      </c>
      <c r="B1594" t="s">
        <v>153</v>
      </c>
      <c r="C1594" s="109">
        <v>3.8699999999999998E-2</v>
      </c>
      <c r="D1594" s="109">
        <v>4.1099999999999998E-2</v>
      </c>
      <c r="E1594" s="109">
        <v>4.6699999999999998E-2</v>
      </c>
      <c r="F1594" s="109">
        <v>4.2200000000000001E-2</v>
      </c>
      <c r="G1594" s="208">
        <v>0</v>
      </c>
      <c r="H1594" s="109"/>
      <c r="I1594" s="109">
        <v>3.8399999999999997E-2</v>
      </c>
      <c r="J1594" s="109"/>
      <c r="K1594" s="109">
        <v>4.1200000000000001E-2</v>
      </c>
      <c r="L1594" s="109">
        <v>4.7699999999999992E-2</v>
      </c>
      <c r="M1594" s="109"/>
      <c r="N1594" s="109"/>
      <c r="O1594" s="210">
        <f t="shared" si="48"/>
        <v>41306</v>
      </c>
      <c r="Q1594" s="206">
        <f t="shared" si="49"/>
        <v>1.0000000000000286E-4</v>
      </c>
    </row>
    <row r="1595" spans="1:17">
      <c r="A1595" s="106">
        <v>41331</v>
      </c>
      <c r="B1595" t="s">
        <v>153</v>
      </c>
      <c r="C1595" s="109">
        <v>3.85E-2</v>
      </c>
      <c r="D1595" s="109">
        <v>4.1000000000000002E-2</v>
      </c>
      <c r="E1595" s="109">
        <v>4.6699999999999998E-2</v>
      </c>
      <c r="F1595" s="109">
        <v>4.2099999999999999E-2</v>
      </c>
      <c r="G1595" s="208">
        <v>0</v>
      </c>
      <c r="H1595" s="109"/>
      <c r="I1595" s="109">
        <v>3.8199999999999998E-2</v>
      </c>
      <c r="J1595" s="109"/>
      <c r="K1595" s="109">
        <v>4.1200000000000001E-2</v>
      </c>
      <c r="L1595" s="109">
        <v>4.7800000000000002E-2</v>
      </c>
      <c r="M1595" s="109"/>
      <c r="N1595" s="109"/>
      <c r="O1595" s="210">
        <f t="shared" si="48"/>
        <v>41306</v>
      </c>
      <c r="Q1595" s="206">
        <f t="shared" si="49"/>
        <v>1.9999999999999879E-4</v>
      </c>
    </row>
    <row r="1596" spans="1:17">
      <c r="A1596" s="106">
        <v>41332</v>
      </c>
      <c r="B1596" t="s">
        <v>153</v>
      </c>
      <c r="C1596" s="109">
        <v>3.8800000000000001E-2</v>
      </c>
      <c r="D1596" s="109">
        <v>4.1300000000000003E-2</v>
      </c>
      <c r="E1596" s="109">
        <v>4.7E-2</v>
      </c>
      <c r="F1596" s="109">
        <v>4.24E-2</v>
      </c>
      <c r="G1596" s="208">
        <v>0</v>
      </c>
      <c r="H1596" s="109"/>
      <c r="I1596" s="109">
        <v>3.85E-2</v>
      </c>
      <c r="J1596" s="109"/>
      <c r="K1596" s="109">
        <v>4.1500000000000002E-2</v>
      </c>
      <c r="L1596" s="109">
        <v>4.8099999999999997E-2</v>
      </c>
      <c r="M1596" s="109"/>
      <c r="N1596" s="109"/>
      <c r="O1596" s="210">
        <f t="shared" si="48"/>
        <v>41306</v>
      </c>
      <c r="Q1596" s="206">
        <f t="shared" si="49"/>
        <v>1.9999999999999879E-4</v>
      </c>
    </row>
    <row r="1597" spans="1:17">
      <c r="A1597" s="106">
        <v>41333</v>
      </c>
      <c r="B1597" t="s">
        <v>153</v>
      </c>
      <c r="C1597" s="109">
        <v>3.8699999999999998E-2</v>
      </c>
      <c r="D1597" s="109">
        <v>4.1200000000000001E-2</v>
      </c>
      <c r="E1597" s="109">
        <v>4.6600000000000003E-2</v>
      </c>
      <c r="F1597" s="109">
        <v>4.2200000000000001E-2</v>
      </c>
      <c r="G1597" s="208">
        <v>0</v>
      </c>
      <c r="H1597" s="109"/>
      <c r="I1597" s="109">
        <v>3.8399999999999997E-2</v>
      </c>
      <c r="J1597" s="109"/>
      <c r="K1597" s="109">
        <v>4.1399999999999999E-2</v>
      </c>
      <c r="L1597" s="109">
        <v>4.7800000000000002E-2</v>
      </c>
      <c r="M1597" s="109"/>
      <c r="N1597" s="109"/>
      <c r="O1597" s="210">
        <f t="shared" si="48"/>
        <v>41306</v>
      </c>
      <c r="Q1597" s="206">
        <f t="shared" si="49"/>
        <v>1.9999999999999879E-4</v>
      </c>
    </row>
    <row r="1598" spans="1:17">
      <c r="A1598" s="106">
        <v>41334</v>
      </c>
      <c r="B1598" t="s">
        <v>153</v>
      </c>
      <c r="C1598" s="109">
        <v>3.85E-2</v>
      </c>
      <c r="D1598" s="109">
        <v>4.0899999999999999E-2</v>
      </c>
      <c r="E1598" s="109">
        <v>4.6300000000000001E-2</v>
      </c>
      <c r="F1598" s="109">
        <v>4.19E-2</v>
      </c>
      <c r="G1598" s="208">
        <v>0</v>
      </c>
      <c r="H1598" s="109"/>
      <c r="I1598" s="109">
        <v>3.8300000000000001E-2</v>
      </c>
      <c r="J1598" s="109"/>
      <c r="K1598" s="109">
        <v>4.1200000000000001E-2</v>
      </c>
      <c r="L1598" s="109">
        <v>4.7599999999999996E-2</v>
      </c>
      <c r="M1598" s="109"/>
      <c r="N1598" s="109"/>
      <c r="O1598" s="210">
        <f t="shared" si="48"/>
        <v>41334</v>
      </c>
      <c r="Q1598" s="206">
        <f t="shared" si="49"/>
        <v>3.0000000000000165E-4</v>
      </c>
    </row>
    <row r="1599" spans="1:17">
      <c r="A1599" s="106">
        <v>41337</v>
      </c>
      <c r="B1599" t="s">
        <v>153</v>
      </c>
      <c r="C1599" s="109">
        <v>3.8699999999999998E-2</v>
      </c>
      <c r="D1599" s="109">
        <v>4.1099999999999998E-2</v>
      </c>
      <c r="E1599" s="109">
        <v>4.65E-2</v>
      </c>
      <c r="F1599" s="109">
        <v>4.2099999999999999E-2</v>
      </c>
      <c r="G1599" s="208">
        <v>0</v>
      </c>
      <c r="H1599" s="109"/>
      <c r="I1599" s="109">
        <v>3.85E-2</v>
      </c>
      <c r="J1599" s="109"/>
      <c r="K1599" s="109">
        <v>4.1399999999999999E-2</v>
      </c>
      <c r="L1599" s="109">
        <v>4.7800000000000002E-2</v>
      </c>
      <c r="M1599" s="109"/>
      <c r="N1599" s="109"/>
      <c r="O1599" s="210">
        <f t="shared" si="48"/>
        <v>41334</v>
      </c>
      <c r="Q1599" s="206">
        <f t="shared" si="49"/>
        <v>3.0000000000000165E-4</v>
      </c>
    </row>
    <row r="1600" spans="1:17">
      <c r="A1600" s="106">
        <v>41338</v>
      </c>
      <c r="B1600" t="s">
        <v>153</v>
      </c>
      <c r="C1600" s="109">
        <v>3.8899999999999997E-2</v>
      </c>
      <c r="D1600" s="109">
        <v>4.1300000000000003E-2</v>
      </c>
      <c r="E1600" s="109">
        <v>4.6699999999999998E-2</v>
      </c>
      <c r="F1600" s="109">
        <v>4.2299999999999997E-2</v>
      </c>
      <c r="G1600" s="208">
        <v>0</v>
      </c>
      <c r="H1600" s="109"/>
      <c r="I1600" s="109">
        <v>3.8699999999999998E-2</v>
      </c>
      <c r="J1600" s="109"/>
      <c r="K1600" s="109">
        <v>4.1599999999999998E-2</v>
      </c>
      <c r="L1600" s="109">
        <v>4.8000000000000001E-2</v>
      </c>
      <c r="M1600" s="109"/>
      <c r="N1600" s="109"/>
      <c r="O1600" s="210">
        <f t="shared" si="48"/>
        <v>41334</v>
      </c>
      <c r="Q1600" s="206">
        <f t="shared" si="49"/>
        <v>2.9999999999999472E-4</v>
      </c>
    </row>
    <row r="1601" spans="1:17">
      <c r="A1601" s="106">
        <v>41339</v>
      </c>
      <c r="B1601" t="s">
        <v>153</v>
      </c>
      <c r="C1601" s="109">
        <v>3.9300000000000002E-2</v>
      </c>
      <c r="D1601" s="109">
        <v>4.1700000000000001E-2</v>
      </c>
      <c r="E1601" s="109">
        <v>4.7100000000000003E-2</v>
      </c>
      <c r="F1601" s="109">
        <v>4.2700000000000002E-2</v>
      </c>
      <c r="G1601" s="208">
        <v>0</v>
      </c>
      <c r="H1601" s="109"/>
      <c r="I1601" s="109">
        <v>3.9100000000000003E-2</v>
      </c>
      <c r="J1601" s="109"/>
      <c r="K1601" s="109">
        <v>4.2000000000000003E-2</v>
      </c>
      <c r="L1601" s="109">
        <v>4.8399999999999999E-2</v>
      </c>
      <c r="M1601" s="109"/>
      <c r="N1601" s="109"/>
      <c r="O1601" s="210">
        <f t="shared" si="48"/>
        <v>41334</v>
      </c>
      <c r="Q1601" s="206">
        <f t="shared" si="49"/>
        <v>3.0000000000000165E-4</v>
      </c>
    </row>
    <row r="1602" spans="1:17">
      <c r="A1602" s="106">
        <v>41340</v>
      </c>
      <c r="B1602" t="s">
        <v>153</v>
      </c>
      <c r="C1602" s="109">
        <v>3.9800000000000002E-2</v>
      </c>
      <c r="D1602" s="109">
        <v>4.2200000000000001E-2</v>
      </c>
      <c r="E1602" s="109">
        <v>4.7600000000000003E-2</v>
      </c>
      <c r="F1602" s="109">
        <v>4.3200000000000002E-2</v>
      </c>
      <c r="G1602" s="208">
        <v>0</v>
      </c>
      <c r="H1602" s="109"/>
      <c r="I1602" s="109">
        <v>3.9599999999999996E-2</v>
      </c>
      <c r="J1602" s="109"/>
      <c r="K1602" s="109">
        <v>4.2500000000000003E-2</v>
      </c>
      <c r="L1602" s="109">
        <v>4.8899999999999999E-2</v>
      </c>
      <c r="M1602" s="109"/>
      <c r="N1602" s="109"/>
      <c r="O1602" s="210">
        <f t="shared" si="48"/>
        <v>41334</v>
      </c>
      <c r="Q1602" s="206">
        <f t="shared" si="49"/>
        <v>3.0000000000000165E-4</v>
      </c>
    </row>
    <row r="1603" spans="1:17">
      <c r="A1603" s="106">
        <v>41341</v>
      </c>
      <c r="B1603" t="s">
        <v>153</v>
      </c>
      <c r="C1603" s="109">
        <v>4.0300000000000002E-2</v>
      </c>
      <c r="D1603" s="109">
        <v>4.2700000000000002E-2</v>
      </c>
      <c r="E1603" s="109">
        <v>4.8099999999999997E-2</v>
      </c>
      <c r="F1603" s="109">
        <v>4.3700000000000003E-2</v>
      </c>
      <c r="G1603" s="208">
        <v>0</v>
      </c>
      <c r="H1603" s="109"/>
      <c r="I1603" s="109">
        <v>4.0199999999999993E-2</v>
      </c>
      <c r="J1603" s="109"/>
      <c r="K1603" s="109">
        <v>4.2999999999999997E-2</v>
      </c>
      <c r="L1603" s="109">
        <v>4.9400000000000006E-2</v>
      </c>
      <c r="M1603" s="109"/>
      <c r="N1603" s="109"/>
      <c r="O1603" s="210">
        <f t="shared" si="48"/>
        <v>41334</v>
      </c>
      <c r="Q1603" s="206">
        <f t="shared" si="49"/>
        <v>2.9999999999999472E-4</v>
      </c>
    </row>
    <row r="1604" spans="1:17">
      <c r="A1604" s="106">
        <v>41344</v>
      </c>
      <c r="B1604" t="s">
        <v>153</v>
      </c>
      <c r="C1604" s="109">
        <v>4.0399999999999998E-2</v>
      </c>
      <c r="D1604" s="109">
        <v>4.2799999999999998E-2</v>
      </c>
      <c r="E1604" s="109">
        <v>4.8099999999999997E-2</v>
      </c>
      <c r="F1604" s="109">
        <v>4.3799999999999999E-2</v>
      </c>
      <c r="G1604" s="208">
        <v>0</v>
      </c>
      <c r="H1604" s="109"/>
      <c r="I1604" s="109">
        <v>4.0199999999999993E-2</v>
      </c>
      <c r="J1604" s="109"/>
      <c r="K1604" s="109">
        <v>4.2999999999999997E-2</v>
      </c>
      <c r="L1604" s="109">
        <v>4.9400000000000006E-2</v>
      </c>
      <c r="M1604" s="109"/>
      <c r="N1604" s="109"/>
      <c r="O1604" s="210">
        <f t="shared" si="48"/>
        <v>41334</v>
      </c>
      <c r="Q1604" s="206">
        <f t="shared" si="49"/>
        <v>1.9999999999999879E-4</v>
      </c>
    </row>
    <row r="1605" spans="1:17">
      <c r="A1605" s="106">
        <v>41345</v>
      </c>
      <c r="B1605" t="s">
        <v>153</v>
      </c>
      <c r="C1605" s="109">
        <v>0.04</v>
      </c>
      <c r="D1605" s="109">
        <v>4.2500000000000003E-2</v>
      </c>
      <c r="E1605" s="109">
        <v>4.7699999999999999E-2</v>
      </c>
      <c r="F1605" s="109">
        <v>4.3400000000000001E-2</v>
      </c>
      <c r="G1605" s="208">
        <v>0</v>
      </c>
      <c r="H1605" s="109"/>
      <c r="I1605" s="109">
        <v>3.9800000000000002E-2</v>
      </c>
      <c r="J1605" s="109"/>
      <c r="K1605" s="109">
        <v>4.2699999999999995E-2</v>
      </c>
      <c r="L1605" s="109">
        <v>4.9000000000000002E-2</v>
      </c>
      <c r="M1605" s="109"/>
      <c r="N1605" s="109"/>
      <c r="O1605" s="210">
        <f t="shared" ref="O1605:O1668" si="50">DATE(YEAR(A1605),MONTH(A1605),1)</f>
        <v>41334</v>
      </c>
      <c r="Q1605" s="206">
        <f t="shared" ref="Q1605:Q1668" si="51">K1605-D1605</f>
        <v>1.9999999999999185E-4</v>
      </c>
    </row>
    <row r="1606" spans="1:17">
      <c r="A1606" s="106">
        <v>41346</v>
      </c>
      <c r="B1606" t="s">
        <v>153</v>
      </c>
      <c r="C1606" s="109">
        <v>0.04</v>
      </c>
      <c r="D1606" s="109">
        <v>4.2500000000000003E-2</v>
      </c>
      <c r="E1606" s="109">
        <v>4.7600000000000003E-2</v>
      </c>
      <c r="F1606" s="109">
        <v>4.3400000000000001E-2</v>
      </c>
      <c r="G1606" s="208">
        <v>0</v>
      </c>
      <c r="H1606" s="109"/>
      <c r="I1606" s="109">
        <v>3.9800000000000002E-2</v>
      </c>
      <c r="J1606" s="109"/>
      <c r="K1606" s="109">
        <v>4.2699999999999995E-2</v>
      </c>
      <c r="L1606" s="109">
        <v>4.8899999999999999E-2</v>
      </c>
      <c r="M1606" s="109"/>
      <c r="N1606" s="109"/>
      <c r="O1606" s="210">
        <f t="shared" si="50"/>
        <v>41334</v>
      </c>
      <c r="Q1606" s="206">
        <f t="shared" si="51"/>
        <v>1.9999999999999185E-4</v>
      </c>
    </row>
    <row r="1607" spans="1:17">
      <c r="A1607" s="106">
        <v>41347</v>
      </c>
      <c r="B1607" t="s">
        <v>153</v>
      </c>
      <c r="C1607" s="109">
        <v>4.02E-2</v>
      </c>
      <c r="D1607" s="109">
        <v>4.2799999999999998E-2</v>
      </c>
      <c r="E1607" s="109">
        <v>4.7899999999999998E-2</v>
      </c>
      <c r="F1607" s="109">
        <v>4.36E-2</v>
      </c>
      <c r="G1607" s="208">
        <v>0</v>
      </c>
      <c r="H1607" s="109"/>
      <c r="I1607" s="109">
        <v>4.0099999999999997E-2</v>
      </c>
      <c r="J1607" s="109"/>
      <c r="K1607" s="109">
        <v>4.2999999999999997E-2</v>
      </c>
      <c r="L1607" s="109">
        <v>4.9200000000000001E-2</v>
      </c>
      <c r="M1607" s="109"/>
      <c r="N1607" s="109"/>
      <c r="O1607" s="210">
        <f t="shared" si="50"/>
        <v>41334</v>
      </c>
      <c r="Q1607" s="206">
        <f t="shared" si="51"/>
        <v>1.9999999999999879E-4</v>
      </c>
    </row>
    <row r="1608" spans="1:17">
      <c r="A1608" s="106">
        <v>41348</v>
      </c>
      <c r="B1608" t="s">
        <v>153</v>
      </c>
      <c r="C1608" s="109">
        <v>4.0099999999999997E-2</v>
      </c>
      <c r="D1608" s="109">
        <v>4.2599999999999999E-2</v>
      </c>
      <c r="E1608" s="109">
        <v>4.7699999999999999E-2</v>
      </c>
      <c r="F1608" s="109">
        <v>4.3499999999999997E-2</v>
      </c>
      <c r="G1608" s="208">
        <v>0</v>
      </c>
      <c r="H1608" s="109"/>
      <c r="I1608" s="109">
        <v>3.9900000000000005E-2</v>
      </c>
      <c r="J1608" s="109"/>
      <c r="K1608" s="109">
        <v>4.2800000000000005E-2</v>
      </c>
      <c r="L1608" s="109">
        <v>4.9000000000000002E-2</v>
      </c>
      <c r="M1608" s="109"/>
      <c r="N1608" s="109"/>
      <c r="O1608" s="210">
        <f t="shared" si="50"/>
        <v>41334</v>
      </c>
      <c r="Q1608" s="206">
        <f t="shared" si="51"/>
        <v>2.0000000000000573E-4</v>
      </c>
    </row>
    <row r="1609" spans="1:17">
      <c r="A1609" s="106">
        <v>41351</v>
      </c>
      <c r="B1609" t="s">
        <v>153</v>
      </c>
      <c r="C1609" s="109">
        <v>3.9699999999999999E-2</v>
      </c>
      <c r="D1609" s="109">
        <v>4.2299999999999997E-2</v>
      </c>
      <c r="E1609" s="109">
        <v>4.7300000000000002E-2</v>
      </c>
      <c r="F1609" s="109">
        <v>4.3099999999999999E-2</v>
      </c>
      <c r="G1609" s="208">
        <v>0</v>
      </c>
      <c r="H1609" s="109"/>
      <c r="I1609" s="109">
        <v>3.95E-2</v>
      </c>
      <c r="J1609" s="109"/>
      <c r="K1609" s="109">
        <v>4.2500000000000003E-2</v>
      </c>
      <c r="L1609" s="109">
        <v>4.87E-2</v>
      </c>
      <c r="M1609" s="109"/>
      <c r="N1609" s="109"/>
      <c r="O1609" s="210">
        <f t="shared" si="50"/>
        <v>41334</v>
      </c>
      <c r="Q1609" s="206">
        <f t="shared" si="51"/>
        <v>2.0000000000000573E-4</v>
      </c>
    </row>
    <row r="1610" spans="1:17">
      <c r="A1610" s="106">
        <v>41352</v>
      </c>
      <c r="B1610" t="s">
        <v>153</v>
      </c>
      <c r="C1610" s="109">
        <v>3.9199999999999999E-2</v>
      </c>
      <c r="D1610" s="109">
        <v>4.1700000000000001E-2</v>
      </c>
      <c r="E1610" s="109">
        <v>4.6800000000000001E-2</v>
      </c>
      <c r="F1610" s="109">
        <v>4.2599999999999999E-2</v>
      </c>
      <c r="G1610" s="208">
        <v>0</v>
      </c>
      <c r="H1610" s="109"/>
      <c r="I1610" s="109">
        <v>3.9E-2</v>
      </c>
      <c r="J1610" s="109"/>
      <c r="K1610" s="109">
        <v>4.1900000000000007E-2</v>
      </c>
      <c r="L1610" s="109">
        <v>4.82E-2</v>
      </c>
      <c r="M1610" s="109"/>
      <c r="N1610" s="109"/>
      <c r="O1610" s="210">
        <f t="shared" si="50"/>
        <v>41334</v>
      </c>
      <c r="Q1610" s="206">
        <f t="shared" si="51"/>
        <v>2.0000000000000573E-4</v>
      </c>
    </row>
    <row r="1611" spans="1:17">
      <c r="A1611" s="106">
        <v>41353</v>
      </c>
      <c r="B1611" t="s">
        <v>153</v>
      </c>
      <c r="C1611" s="109">
        <v>3.95E-2</v>
      </c>
      <c r="D1611" s="109">
        <v>4.2099999999999999E-2</v>
      </c>
      <c r="E1611" s="109">
        <v>4.7199999999999999E-2</v>
      </c>
      <c r="F1611" s="109">
        <v>4.2900000000000001E-2</v>
      </c>
      <c r="G1611" s="208">
        <v>0</v>
      </c>
      <c r="H1611" s="109"/>
      <c r="I1611" s="109">
        <v>3.9399999999999998E-2</v>
      </c>
      <c r="J1611" s="109"/>
      <c r="K1611" s="109">
        <v>4.24E-2</v>
      </c>
      <c r="L1611" s="109">
        <v>4.8600000000000004E-2</v>
      </c>
      <c r="M1611" s="109"/>
      <c r="N1611" s="109"/>
      <c r="O1611" s="210">
        <f t="shared" si="50"/>
        <v>41334</v>
      </c>
      <c r="Q1611" s="206">
        <f t="shared" si="51"/>
        <v>3.0000000000000165E-4</v>
      </c>
    </row>
    <row r="1612" spans="1:17">
      <c r="A1612" s="106">
        <v>41354</v>
      </c>
      <c r="B1612" t="s">
        <v>153</v>
      </c>
      <c r="C1612" s="109">
        <v>3.9300000000000002E-2</v>
      </c>
      <c r="D1612" s="109">
        <v>4.2000000000000003E-2</v>
      </c>
      <c r="E1612" s="109">
        <v>4.7100000000000003E-2</v>
      </c>
      <c r="F1612" s="109">
        <v>4.2799999999999998E-2</v>
      </c>
      <c r="G1612" s="208">
        <v>0</v>
      </c>
      <c r="H1612" s="109"/>
      <c r="I1612" s="109">
        <v>3.9300000000000002E-2</v>
      </c>
      <c r="J1612" s="109"/>
      <c r="K1612" s="109">
        <v>4.2300000000000004E-2</v>
      </c>
      <c r="L1612" s="109">
        <v>4.8499999999999995E-2</v>
      </c>
      <c r="M1612" s="109"/>
      <c r="N1612" s="109"/>
      <c r="O1612" s="210">
        <f t="shared" si="50"/>
        <v>41334</v>
      </c>
      <c r="Q1612" s="206">
        <f t="shared" si="51"/>
        <v>3.0000000000000165E-4</v>
      </c>
    </row>
    <row r="1613" spans="1:17">
      <c r="A1613" s="106">
        <v>41355</v>
      </c>
      <c r="B1613" t="s">
        <v>153</v>
      </c>
      <c r="C1613" s="109">
        <v>3.9300000000000002E-2</v>
      </c>
      <c r="D1613" s="109">
        <v>4.1799999999999997E-2</v>
      </c>
      <c r="E1613" s="109">
        <v>4.6899999999999997E-2</v>
      </c>
      <c r="F1613" s="109">
        <v>4.2700000000000002E-2</v>
      </c>
      <c r="G1613" s="208">
        <v>0</v>
      </c>
      <c r="H1613" s="109"/>
      <c r="I1613" s="109">
        <v>3.9100000000000003E-2</v>
      </c>
      <c r="J1613" s="109"/>
      <c r="K1613" s="109">
        <v>4.2099999999999999E-2</v>
      </c>
      <c r="L1613" s="109">
        <v>4.8300000000000003E-2</v>
      </c>
      <c r="M1613" s="109"/>
      <c r="N1613" s="109"/>
      <c r="O1613" s="210">
        <f t="shared" si="50"/>
        <v>41334</v>
      </c>
      <c r="Q1613" s="206">
        <f t="shared" si="51"/>
        <v>3.0000000000000165E-4</v>
      </c>
    </row>
    <row r="1614" spans="1:17">
      <c r="A1614" s="106">
        <v>41358</v>
      </c>
      <c r="B1614" t="s">
        <v>153</v>
      </c>
      <c r="C1614" s="109">
        <v>3.9399999999999998E-2</v>
      </c>
      <c r="D1614" s="109">
        <v>4.19E-2</v>
      </c>
      <c r="E1614" s="109">
        <v>4.7E-2</v>
      </c>
      <c r="F1614" s="109">
        <v>4.2799999999999998E-2</v>
      </c>
      <c r="G1614" s="208">
        <v>0</v>
      </c>
      <c r="H1614" s="109"/>
      <c r="I1614" s="109">
        <v>3.9199999999999999E-2</v>
      </c>
      <c r="J1614" s="109"/>
      <c r="K1614" s="109">
        <v>4.2199999999999994E-2</v>
      </c>
      <c r="L1614" s="109">
        <v>4.8399999999999999E-2</v>
      </c>
      <c r="M1614" s="109"/>
      <c r="N1614" s="109"/>
      <c r="O1614" s="210">
        <f t="shared" si="50"/>
        <v>41334</v>
      </c>
      <c r="Q1614" s="206">
        <f t="shared" si="51"/>
        <v>2.9999999999999472E-4</v>
      </c>
    </row>
    <row r="1615" spans="1:17">
      <c r="A1615" s="106">
        <v>41360</v>
      </c>
      <c r="B1615" t="s">
        <v>153</v>
      </c>
      <c r="C1615" s="109">
        <v>3.9E-2</v>
      </c>
      <c r="D1615" s="109">
        <v>4.1500000000000002E-2</v>
      </c>
      <c r="E1615" s="109">
        <v>4.65E-2</v>
      </c>
      <c r="F1615" s="109">
        <v>4.2299999999999997E-2</v>
      </c>
      <c r="G1615" s="208">
        <v>0</v>
      </c>
      <c r="H1615" s="109"/>
      <c r="I1615" s="109">
        <v>3.8699999999999998E-2</v>
      </c>
      <c r="J1615" s="109"/>
      <c r="K1615" s="109">
        <v>4.1799999999999997E-2</v>
      </c>
      <c r="L1615" s="109">
        <v>4.8000000000000001E-2</v>
      </c>
      <c r="M1615" s="109"/>
      <c r="N1615" s="109"/>
      <c r="O1615" s="210">
        <f t="shared" si="50"/>
        <v>41334</v>
      </c>
      <c r="Q1615" s="206">
        <f t="shared" si="51"/>
        <v>2.9999999999999472E-4</v>
      </c>
    </row>
    <row r="1616" spans="1:17">
      <c r="A1616" s="106">
        <v>41361</v>
      </c>
      <c r="B1616" t="s">
        <v>153</v>
      </c>
      <c r="C1616" s="109">
        <v>3.9300000000000002E-2</v>
      </c>
      <c r="D1616" s="109">
        <v>4.1700000000000001E-2</v>
      </c>
      <c r="E1616" s="109">
        <v>4.6800000000000001E-2</v>
      </c>
      <c r="F1616" s="109">
        <v>4.2599999999999999E-2</v>
      </c>
      <c r="G1616" s="208">
        <v>0</v>
      </c>
      <c r="H1616" s="109"/>
      <c r="I1616" s="109">
        <v>3.9E-2</v>
      </c>
      <c r="J1616" s="109"/>
      <c r="K1616" s="109">
        <v>4.2000000000000003E-2</v>
      </c>
      <c r="L1616" s="109">
        <v>4.8300000000000003E-2</v>
      </c>
      <c r="M1616" s="109"/>
      <c r="N1616" s="109"/>
      <c r="O1616" s="210">
        <f t="shared" si="50"/>
        <v>41334</v>
      </c>
      <c r="Q1616" s="206">
        <f t="shared" si="51"/>
        <v>3.0000000000000165E-4</v>
      </c>
    </row>
    <row r="1617" spans="1:17">
      <c r="A1617" s="106">
        <v>41365</v>
      </c>
      <c r="B1617" t="s">
        <v>153</v>
      </c>
      <c r="C1617" s="109">
        <v>3.9E-2</v>
      </c>
      <c r="D1617" s="109">
        <v>4.1500000000000002E-2</v>
      </c>
      <c r="E1617" s="109">
        <v>4.6600000000000003E-2</v>
      </c>
      <c r="F1617" s="109">
        <v>4.24E-2</v>
      </c>
      <c r="G1617" s="208">
        <v>0</v>
      </c>
      <c r="H1617" s="109"/>
      <c r="I1617" s="109">
        <v>3.8900000000000004E-2</v>
      </c>
      <c r="J1617" s="109"/>
      <c r="K1617" s="109">
        <v>4.1799999999999997E-2</v>
      </c>
      <c r="L1617" s="109">
        <v>4.7699999999999992E-2</v>
      </c>
      <c r="M1617" s="109"/>
      <c r="N1617" s="109"/>
      <c r="O1617" s="210">
        <f t="shared" si="50"/>
        <v>41365</v>
      </c>
      <c r="Q1617" s="206">
        <f t="shared" si="51"/>
        <v>2.9999999999999472E-4</v>
      </c>
    </row>
    <row r="1618" spans="1:17">
      <c r="A1618" s="106">
        <v>41366</v>
      </c>
      <c r="B1618" t="s">
        <v>153</v>
      </c>
      <c r="C1618" s="109">
        <v>3.9199999999999999E-2</v>
      </c>
      <c r="D1618" s="109">
        <v>4.1700000000000001E-2</v>
      </c>
      <c r="E1618" s="109">
        <v>4.6800000000000001E-2</v>
      </c>
      <c r="F1618" s="109">
        <v>4.2599999999999999E-2</v>
      </c>
      <c r="G1618" s="208">
        <v>0</v>
      </c>
      <c r="H1618" s="109"/>
      <c r="I1618" s="109">
        <v>3.9E-2</v>
      </c>
      <c r="J1618" s="109"/>
      <c r="K1618" s="109">
        <v>4.2000000000000003E-2</v>
      </c>
      <c r="L1618" s="109">
        <v>4.7899999999999998E-2</v>
      </c>
      <c r="M1618" s="109"/>
      <c r="N1618" s="109"/>
      <c r="O1618" s="210">
        <f t="shared" si="50"/>
        <v>41365</v>
      </c>
      <c r="Q1618" s="206">
        <f t="shared" si="51"/>
        <v>3.0000000000000165E-4</v>
      </c>
    </row>
    <row r="1619" spans="1:17">
      <c r="A1619" s="106">
        <v>41367</v>
      </c>
      <c r="B1619" t="s">
        <v>153</v>
      </c>
      <c r="C1619" s="109">
        <v>3.8699999999999998E-2</v>
      </c>
      <c r="D1619" s="109">
        <v>4.1300000000000003E-2</v>
      </c>
      <c r="E1619" s="109">
        <v>4.6300000000000001E-2</v>
      </c>
      <c r="F1619" s="109">
        <v>4.2099999999999999E-2</v>
      </c>
      <c r="G1619" s="208">
        <v>0</v>
      </c>
      <c r="H1619" s="109"/>
      <c r="I1619" s="109">
        <v>3.8599999999999995E-2</v>
      </c>
      <c r="J1619" s="109"/>
      <c r="K1619" s="109">
        <v>4.1599999999999998E-2</v>
      </c>
      <c r="L1619" s="109">
        <v>4.7400000000000005E-2</v>
      </c>
      <c r="M1619" s="109"/>
      <c r="N1619" s="109"/>
      <c r="O1619" s="210">
        <f t="shared" si="50"/>
        <v>41365</v>
      </c>
      <c r="Q1619" s="206">
        <f t="shared" si="51"/>
        <v>2.9999999999999472E-4</v>
      </c>
    </row>
    <row r="1620" spans="1:17">
      <c r="A1620" s="106">
        <v>41368</v>
      </c>
      <c r="B1620" t="s">
        <v>153</v>
      </c>
      <c r="C1620" s="109">
        <v>3.7999999999999999E-2</v>
      </c>
      <c r="D1620" s="109">
        <v>4.0500000000000001E-2</v>
      </c>
      <c r="E1620" s="109">
        <v>4.5499999999999999E-2</v>
      </c>
      <c r="F1620" s="109">
        <v>4.1300000000000003E-2</v>
      </c>
      <c r="G1620" s="208">
        <v>0</v>
      </c>
      <c r="H1620" s="109"/>
      <c r="I1620" s="109">
        <v>3.7900000000000003E-2</v>
      </c>
      <c r="J1620" s="109"/>
      <c r="K1620" s="109">
        <v>4.0800000000000003E-2</v>
      </c>
      <c r="L1620" s="109">
        <v>4.6600000000000003E-2</v>
      </c>
      <c r="M1620" s="109"/>
      <c r="N1620" s="109"/>
      <c r="O1620" s="210">
        <f t="shared" si="50"/>
        <v>41365</v>
      </c>
      <c r="Q1620" s="206">
        <f t="shared" si="51"/>
        <v>3.0000000000000165E-4</v>
      </c>
    </row>
    <row r="1621" spans="1:17">
      <c r="A1621" s="106">
        <v>41369</v>
      </c>
      <c r="B1621" t="s">
        <v>153</v>
      </c>
      <c r="C1621" s="109">
        <v>3.6700000000000003E-2</v>
      </c>
      <c r="D1621" s="109">
        <v>3.9300000000000002E-2</v>
      </c>
      <c r="E1621" s="109">
        <v>4.4299999999999999E-2</v>
      </c>
      <c r="F1621" s="109">
        <v>4.0099999999999997E-2</v>
      </c>
      <c r="G1621" s="208">
        <v>0</v>
      </c>
      <c r="H1621" s="109"/>
      <c r="I1621" s="109">
        <v>3.6799999999999999E-2</v>
      </c>
      <c r="J1621" s="109"/>
      <c r="K1621" s="109">
        <v>3.9599999999999996E-2</v>
      </c>
      <c r="L1621" s="109">
        <v>4.5400000000000003E-2</v>
      </c>
      <c r="M1621" s="109"/>
      <c r="N1621" s="109"/>
      <c r="O1621" s="210">
        <f t="shared" si="50"/>
        <v>41365</v>
      </c>
      <c r="Q1621" s="206">
        <f t="shared" si="51"/>
        <v>2.9999999999999472E-4</v>
      </c>
    </row>
    <row r="1622" spans="1:17">
      <c r="A1622" s="106">
        <v>41372</v>
      </c>
      <c r="B1622" t="s">
        <v>153</v>
      </c>
      <c r="C1622" s="109">
        <v>3.7199999999999997E-2</v>
      </c>
      <c r="D1622" s="109">
        <v>3.9699999999999999E-2</v>
      </c>
      <c r="E1622" s="109">
        <v>4.4699999999999997E-2</v>
      </c>
      <c r="F1622" s="109">
        <v>4.0500000000000001E-2</v>
      </c>
      <c r="G1622" s="208">
        <v>0</v>
      </c>
      <c r="H1622" s="109"/>
      <c r="I1622" s="109">
        <v>3.7200000000000004E-2</v>
      </c>
      <c r="J1622" s="109"/>
      <c r="K1622" s="109">
        <v>0.04</v>
      </c>
      <c r="L1622" s="109">
        <v>4.58E-2</v>
      </c>
      <c r="M1622" s="109"/>
      <c r="N1622" s="109"/>
      <c r="O1622" s="210">
        <f t="shared" si="50"/>
        <v>41365</v>
      </c>
      <c r="Q1622" s="206">
        <f t="shared" si="51"/>
        <v>3.0000000000000165E-4</v>
      </c>
    </row>
    <row r="1623" spans="1:17">
      <c r="A1623" s="106">
        <v>41374</v>
      </c>
      <c r="B1623" t="s">
        <v>153</v>
      </c>
      <c r="C1623" s="109">
        <v>3.8199999999999998E-2</v>
      </c>
      <c r="D1623" s="109">
        <v>4.0800000000000003E-2</v>
      </c>
      <c r="E1623" s="109">
        <v>4.5699999999999998E-2</v>
      </c>
      <c r="F1623" s="109">
        <v>4.1599999999999998E-2</v>
      </c>
      <c r="G1623" s="208">
        <v>0</v>
      </c>
      <c r="H1623" s="109"/>
      <c r="I1623" s="109">
        <v>3.7900000000000003E-2</v>
      </c>
      <c r="J1623" s="109"/>
      <c r="K1623" s="109">
        <v>4.0999999999999995E-2</v>
      </c>
      <c r="L1623" s="109">
        <v>4.6699999999999998E-2</v>
      </c>
      <c r="M1623" s="109"/>
      <c r="N1623" s="109"/>
      <c r="O1623" s="210">
        <f t="shared" si="50"/>
        <v>41365</v>
      </c>
      <c r="Q1623" s="206">
        <f t="shared" si="51"/>
        <v>1.9999999999999185E-4</v>
      </c>
    </row>
    <row r="1624" spans="1:17">
      <c r="A1624" s="106">
        <v>41379</v>
      </c>
      <c r="B1624" t="s">
        <v>153</v>
      </c>
      <c r="C1624" s="109">
        <v>3.6900000000000002E-2</v>
      </c>
      <c r="D1624" s="109">
        <v>3.9600000000000003E-2</v>
      </c>
      <c r="E1624" s="109">
        <v>4.4299999999999999E-2</v>
      </c>
      <c r="F1624" s="109">
        <v>4.0300000000000002E-2</v>
      </c>
      <c r="G1624" s="208">
        <v>0</v>
      </c>
      <c r="H1624" s="109"/>
      <c r="I1624" s="109">
        <v>3.6699999999999997E-2</v>
      </c>
      <c r="J1624" s="109"/>
      <c r="K1624" s="109">
        <v>3.9800000000000002E-2</v>
      </c>
      <c r="L1624" s="109">
        <v>4.5400000000000003E-2</v>
      </c>
      <c r="M1624" s="109"/>
      <c r="N1624" s="109"/>
      <c r="O1624" s="210">
        <f t="shared" si="50"/>
        <v>41365</v>
      </c>
      <c r="Q1624" s="206">
        <f t="shared" si="51"/>
        <v>1.9999999999999879E-4</v>
      </c>
    </row>
    <row r="1625" spans="1:17">
      <c r="A1625" s="106">
        <v>41380</v>
      </c>
      <c r="B1625" t="s">
        <v>153</v>
      </c>
      <c r="C1625" s="109">
        <v>3.7199999999999997E-2</v>
      </c>
      <c r="D1625" s="109">
        <v>3.9800000000000002E-2</v>
      </c>
      <c r="E1625" s="109">
        <v>4.4600000000000001E-2</v>
      </c>
      <c r="F1625" s="109">
        <v>4.0500000000000001E-2</v>
      </c>
      <c r="G1625" s="208">
        <v>0</v>
      </c>
      <c r="H1625" s="109"/>
      <c r="I1625" s="109">
        <v>3.7000000000000005E-2</v>
      </c>
      <c r="J1625" s="109"/>
      <c r="K1625" s="109">
        <v>0.04</v>
      </c>
      <c r="L1625" s="109">
        <v>4.5599999999999995E-2</v>
      </c>
      <c r="M1625" s="109"/>
      <c r="N1625" s="109"/>
      <c r="O1625" s="210">
        <f t="shared" si="50"/>
        <v>41365</v>
      </c>
      <c r="Q1625" s="206">
        <f t="shared" si="51"/>
        <v>1.9999999999999879E-4</v>
      </c>
    </row>
    <row r="1626" spans="1:17">
      <c r="A1626" s="106">
        <v>41381</v>
      </c>
      <c r="B1626" t="s">
        <v>153</v>
      </c>
      <c r="C1626" s="109">
        <v>3.6999999999999998E-2</v>
      </c>
      <c r="D1626" s="109">
        <v>3.9600000000000003E-2</v>
      </c>
      <c r="E1626" s="109">
        <v>4.4400000000000002E-2</v>
      </c>
      <c r="F1626" s="109">
        <v>4.0300000000000002E-2</v>
      </c>
      <c r="G1626" s="208">
        <v>0</v>
      </c>
      <c r="H1626" s="109"/>
      <c r="I1626" s="109">
        <v>3.6799999999999999E-2</v>
      </c>
      <c r="J1626" s="109"/>
      <c r="K1626" s="109">
        <v>3.9900000000000005E-2</v>
      </c>
      <c r="L1626" s="109">
        <v>4.5400000000000003E-2</v>
      </c>
      <c r="M1626" s="109"/>
      <c r="N1626" s="109"/>
      <c r="O1626" s="210">
        <f t="shared" si="50"/>
        <v>41365</v>
      </c>
      <c r="Q1626" s="206">
        <f t="shared" si="51"/>
        <v>3.0000000000000165E-4</v>
      </c>
    </row>
    <row r="1627" spans="1:17">
      <c r="A1627" s="106">
        <v>41382</v>
      </c>
      <c r="B1627" t="s">
        <v>153</v>
      </c>
      <c r="C1627" s="109">
        <v>3.6799999999999999E-2</v>
      </c>
      <c r="D1627" s="109">
        <v>3.9399999999999998E-2</v>
      </c>
      <c r="E1627" s="109">
        <v>4.41E-2</v>
      </c>
      <c r="F1627" s="109">
        <v>4.0099999999999997E-2</v>
      </c>
      <c r="G1627" s="208">
        <v>0</v>
      </c>
      <c r="H1627" s="109"/>
      <c r="I1627" s="109">
        <v>3.6499999999999998E-2</v>
      </c>
      <c r="J1627" s="109"/>
      <c r="K1627" s="109">
        <v>3.9699999999999999E-2</v>
      </c>
      <c r="L1627" s="109">
        <v>4.5199999999999997E-2</v>
      </c>
      <c r="M1627" s="109"/>
      <c r="N1627" s="109"/>
      <c r="O1627" s="210">
        <f t="shared" si="50"/>
        <v>41365</v>
      </c>
      <c r="Q1627" s="206">
        <f t="shared" si="51"/>
        <v>3.0000000000000165E-4</v>
      </c>
    </row>
    <row r="1628" spans="1:17">
      <c r="A1628" s="106">
        <v>41383</v>
      </c>
      <c r="B1628" t="s">
        <v>153</v>
      </c>
      <c r="C1628" s="109">
        <v>3.6900000000000002E-2</v>
      </c>
      <c r="D1628" s="109">
        <v>3.9600000000000003E-2</v>
      </c>
      <c r="E1628" s="109">
        <v>4.4299999999999999E-2</v>
      </c>
      <c r="F1628" s="109">
        <v>4.0300000000000002E-2</v>
      </c>
      <c r="G1628" s="208">
        <v>0</v>
      </c>
      <c r="H1628" s="109"/>
      <c r="I1628" s="109">
        <v>3.7000000000000005E-2</v>
      </c>
      <c r="J1628" s="109"/>
      <c r="K1628" s="109">
        <v>3.9900000000000005E-2</v>
      </c>
      <c r="L1628" s="109">
        <v>4.5400000000000003E-2</v>
      </c>
      <c r="M1628" s="109"/>
      <c r="N1628" s="109"/>
      <c r="O1628" s="210">
        <f t="shared" si="50"/>
        <v>41365</v>
      </c>
      <c r="Q1628" s="206">
        <f t="shared" si="51"/>
        <v>3.0000000000000165E-4</v>
      </c>
    </row>
    <row r="1629" spans="1:17">
      <c r="A1629" s="106">
        <v>41386</v>
      </c>
      <c r="B1629" t="s">
        <v>153</v>
      </c>
      <c r="C1629" s="109">
        <v>3.6900000000000002E-2</v>
      </c>
      <c r="D1629" s="109">
        <v>3.9600000000000003E-2</v>
      </c>
      <c r="E1629" s="109">
        <v>4.4299999999999999E-2</v>
      </c>
      <c r="F1629" s="109">
        <v>4.0300000000000002E-2</v>
      </c>
      <c r="G1629" s="208">
        <v>0</v>
      </c>
      <c r="H1629" s="109"/>
      <c r="I1629" s="109">
        <v>3.7000000000000005E-2</v>
      </c>
      <c r="J1629" s="109"/>
      <c r="K1629" s="109">
        <v>3.9800000000000002E-2</v>
      </c>
      <c r="L1629" s="109">
        <v>4.5400000000000003E-2</v>
      </c>
      <c r="M1629" s="109"/>
      <c r="N1629" s="109"/>
      <c r="O1629" s="210">
        <f t="shared" si="50"/>
        <v>41365</v>
      </c>
      <c r="Q1629" s="206">
        <f t="shared" si="51"/>
        <v>1.9999999999999879E-4</v>
      </c>
    </row>
    <row r="1630" spans="1:17">
      <c r="A1630" s="106">
        <v>41387</v>
      </c>
      <c r="B1630" t="s">
        <v>153</v>
      </c>
      <c r="C1630" s="109">
        <v>3.6999999999999998E-2</v>
      </c>
      <c r="D1630" s="109">
        <v>3.9600000000000003E-2</v>
      </c>
      <c r="E1630" s="109">
        <v>4.4299999999999999E-2</v>
      </c>
      <c r="F1630" s="109">
        <v>4.0300000000000002E-2</v>
      </c>
      <c r="G1630" s="208">
        <v>0</v>
      </c>
      <c r="H1630" s="109"/>
      <c r="I1630" s="109">
        <v>3.7000000000000005E-2</v>
      </c>
      <c r="J1630" s="109"/>
      <c r="K1630" s="109">
        <v>3.9900000000000005E-2</v>
      </c>
      <c r="L1630" s="109">
        <v>4.5400000000000003E-2</v>
      </c>
      <c r="M1630" s="109"/>
      <c r="N1630" s="109"/>
      <c r="O1630" s="210">
        <f t="shared" si="50"/>
        <v>41365</v>
      </c>
      <c r="Q1630" s="206">
        <f t="shared" si="51"/>
        <v>3.0000000000000165E-4</v>
      </c>
    </row>
    <row r="1631" spans="1:17">
      <c r="A1631" s="106">
        <v>41388</v>
      </c>
      <c r="B1631" t="s">
        <v>153</v>
      </c>
      <c r="C1631" s="109">
        <v>3.7100000000000001E-2</v>
      </c>
      <c r="D1631" s="109">
        <v>3.9600000000000003E-2</v>
      </c>
      <c r="E1631" s="109">
        <v>4.4299999999999999E-2</v>
      </c>
      <c r="F1631" s="109">
        <v>4.0300000000000002E-2</v>
      </c>
      <c r="G1631" s="208">
        <v>0</v>
      </c>
      <c r="H1631" s="109"/>
      <c r="I1631" s="109">
        <v>3.7000000000000005E-2</v>
      </c>
      <c r="J1631" s="109"/>
      <c r="K1631" s="109">
        <v>3.9900000000000005E-2</v>
      </c>
      <c r="L1631" s="109">
        <v>4.53E-2</v>
      </c>
      <c r="M1631" s="109"/>
      <c r="N1631" s="109"/>
      <c r="O1631" s="210">
        <f t="shared" si="50"/>
        <v>41365</v>
      </c>
      <c r="Q1631" s="206">
        <f t="shared" si="51"/>
        <v>3.0000000000000165E-4</v>
      </c>
    </row>
    <row r="1632" spans="1:17">
      <c r="A1632" s="106">
        <v>41389</v>
      </c>
      <c r="B1632" t="s">
        <v>153</v>
      </c>
      <c r="C1632" s="109">
        <v>3.73E-2</v>
      </c>
      <c r="D1632" s="109">
        <v>3.9800000000000002E-2</v>
      </c>
      <c r="E1632" s="109">
        <v>4.4600000000000001E-2</v>
      </c>
      <c r="F1632" s="109">
        <v>4.0599999999999997E-2</v>
      </c>
      <c r="G1632" s="208">
        <v>0</v>
      </c>
      <c r="H1632" s="109"/>
      <c r="I1632" s="109">
        <v>3.7200000000000004E-2</v>
      </c>
      <c r="J1632" s="109"/>
      <c r="K1632" s="109">
        <v>4.0099999999999997E-2</v>
      </c>
      <c r="L1632" s="109">
        <v>4.5499999999999999E-2</v>
      </c>
      <c r="M1632" s="109"/>
      <c r="N1632" s="109"/>
      <c r="O1632" s="210">
        <f t="shared" si="50"/>
        <v>41365</v>
      </c>
      <c r="Q1632" s="206">
        <f t="shared" si="51"/>
        <v>2.9999999999999472E-4</v>
      </c>
    </row>
    <row r="1633" spans="1:17">
      <c r="A1633" s="106">
        <v>41390</v>
      </c>
      <c r="B1633" t="s">
        <v>153</v>
      </c>
      <c r="C1633" s="109">
        <v>3.6700000000000003E-2</v>
      </c>
      <c r="D1633" s="109">
        <v>3.9300000000000002E-2</v>
      </c>
      <c r="E1633" s="109">
        <v>4.41E-2</v>
      </c>
      <c r="F1633" s="109">
        <v>0.04</v>
      </c>
      <c r="G1633" s="208">
        <v>0</v>
      </c>
      <c r="H1633" s="109"/>
      <c r="I1633" s="109">
        <v>3.6699999999999997E-2</v>
      </c>
      <c r="J1633" s="109"/>
      <c r="K1633" s="109">
        <v>3.9599999999999996E-2</v>
      </c>
      <c r="L1633" s="109">
        <v>4.5100000000000001E-2</v>
      </c>
      <c r="M1633" s="109"/>
      <c r="N1633" s="109"/>
      <c r="O1633" s="210">
        <f t="shared" si="50"/>
        <v>41365</v>
      </c>
      <c r="Q1633" s="206">
        <f t="shared" si="51"/>
        <v>2.9999999999999472E-4</v>
      </c>
    </row>
    <row r="1634" spans="1:17">
      <c r="A1634" s="106">
        <v>41393</v>
      </c>
      <c r="B1634" t="s">
        <v>153</v>
      </c>
      <c r="C1634" s="109">
        <v>3.6900000000000002E-2</v>
      </c>
      <c r="D1634" s="109">
        <v>3.95E-2</v>
      </c>
      <c r="E1634" s="109">
        <v>4.4200000000000003E-2</v>
      </c>
      <c r="F1634" s="109">
        <v>4.02E-2</v>
      </c>
      <c r="G1634" s="208">
        <v>0</v>
      </c>
      <c r="H1634" s="109"/>
      <c r="I1634" s="109">
        <v>3.6900000000000002E-2</v>
      </c>
      <c r="J1634" s="109"/>
      <c r="K1634" s="109">
        <v>3.9699999999999999E-2</v>
      </c>
      <c r="L1634" s="109">
        <v>4.5199999999999997E-2</v>
      </c>
      <c r="M1634" s="109"/>
      <c r="N1634" s="109"/>
      <c r="O1634" s="210">
        <f t="shared" si="50"/>
        <v>41365</v>
      </c>
      <c r="Q1634" s="206">
        <f t="shared" si="51"/>
        <v>1.9999999999999879E-4</v>
      </c>
    </row>
    <row r="1635" spans="1:17">
      <c r="A1635" s="106">
        <v>41394</v>
      </c>
      <c r="B1635" t="s">
        <v>153</v>
      </c>
      <c r="C1635" s="109">
        <v>3.6999999999999998E-2</v>
      </c>
      <c r="D1635" s="109">
        <v>3.9600000000000003E-2</v>
      </c>
      <c r="E1635" s="109">
        <v>4.4299999999999999E-2</v>
      </c>
      <c r="F1635" s="109">
        <v>4.0300000000000002E-2</v>
      </c>
      <c r="G1635" s="208">
        <v>0</v>
      </c>
      <c r="H1635" s="109"/>
      <c r="I1635" s="109">
        <v>3.7000000000000005E-2</v>
      </c>
      <c r="J1635" s="109"/>
      <c r="K1635" s="109">
        <v>3.9900000000000005E-2</v>
      </c>
      <c r="L1635" s="109">
        <v>4.53E-2</v>
      </c>
      <c r="M1635" s="109"/>
      <c r="N1635" s="109"/>
      <c r="O1635" s="210">
        <f t="shared" si="50"/>
        <v>41365</v>
      </c>
      <c r="Q1635" s="206">
        <f t="shared" si="51"/>
        <v>3.0000000000000165E-4</v>
      </c>
    </row>
    <row r="1636" spans="1:17">
      <c r="A1636" s="106">
        <v>41395</v>
      </c>
      <c r="B1636" t="s">
        <v>153</v>
      </c>
      <c r="C1636" s="109">
        <v>3.6499999999999998E-2</v>
      </c>
      <c r="D1636" s="109">
        <v>3.9199999999999999E-2</v>
      </c>
      <c r="E1636" s="109">
        <v>4.3900000000000002E-2</v>
      </c>
      <c r="F1636" s="109">
        <v>3.9899999999999998E-2</v>
      </c>
      <c r="G1636" s="208">
        <v>0</v>
      </c>
      <c r="H1636" s="109"/>
      <c r="I1636" s="109">
        <v>3.6499999999999998E-2</v>
      </c>
      <c r="J1636" s="109"/>
      <c r="K1636" s="109">
        <v>3.9399999999999998E-2</v>
      </c>
      <c r="L1636" s="109">
        <v>4.4800000000000006E-2</v>
      </c>
      <c r="M1636" s="109"/>
      <c r="N1636" s="109"/>
      <c r="O1636" s="210">
        <f t="shared" si="50"/>
        <v>41395</v>
      </c>
      <c r="Q1636" s="206">
        <f t="shared" si="51"/>
        <v>1.9999999999999879E-4</v>
      </c>
    </row>
    <row r="1637" spans="1:17">
      <c r="A1637" s="106">
        <v>41396</v>
      </c>
      <c r="B1637" t="s">
        <v>153</v>
      </c>
      <c r="C1637" s="109">
        <v>3.6400000000000002E-2</v>
      </c>
      <c r="D1637" s="109">
        <v>3.9100000000000003E-2</v>
      </c>
      <c r="E1637" s="109">
        <v>4.3799999999999999E-2</v>
      </c>
      <c r="F1637" s="109">
        <v>3.9800000000000002E-2</v>
      </c>
      <c r="G1637" s="208">
        <v>0</v>
      </c>
      <c r="H1637" s="109"/>
      <c r="I1637" s="109">
        <v>3.6400000000000002E-2</v>
      </c>
      <c r="J1637" s="109"/>
      <c r="K1637" s="109">
        <v>3.9300000000000002E-2</v>
      </c>
      <c r="L1637" s="109">
        <v>4.4699999999999997E-2</v>
      </c>
      <c r="M1637" s="109"/>
      <c r="N1637" s="109"/>
      <c r="O1637" s="210">
        <f t="shared" si="50"/>
        <v>41395</v>
      </c>
      <c r="Q1637" s="206">
        <f t="shared" si="51"/>
        <v>1.9999999999999879E-4</v>
      </c>
    </row>
    <row r="1638" spans="1:17">
      <c r="A1638" s="106">
        <v>41397</v>
      </c>
      <c r="B1638" t="s">
        <v>153</v>
      </c>
      <c r="C1638" s="109">
        <v>3.7699999999999997E-2</v>
      </c>
      <c r="D1638" s="109">
        <v>4.0300000000000002E-2</v>
      </c>
      <c r="E1638" s="109">
        <v>4.5100000000000001E-2</v>
      </c>
      <c r="F1638" s="109">
        <v>4.1000000000000002E-2</v>
      </c>
      <c r="G1638" s="208">
        <v>0</v>
      </c>
      <c r="H1638" s="109"/>
      <c r="I1638" s="109">
        <v>3.7699999999999997E-2</v>
      </c>
      <c r="J1638" s="109"/>
      <c r="K1638" s="109">
        <v>4.0599999999999997E-2</v>
      </c>
      <c r="L1638" s="109">
        <v>4.5999999999999999E-2</v>
      </c>
      <c r="M1638" s="109"/>
      <c r="N1638" s="109"/>
      <c r="O1638" s="210">
        <f t="shared" si="50"/>
        <v>41395</v>
      </c>
      <c r="Q1638" s="206">
        <f t="shared" si="51"/>
        <v>2.9999999999999472E-4</v>
      </c>
    </row>
    <row r="1639" spans="1:17">
      <c r="A1639" s="106">
        <v>41400</v>
      </c>
      <c r="B1639" t="s">
        <v>153</v>
      </c>
      <c r="C1639" s="109">
        <v>3.7999999999999999E-2</v>
      </c>
      <c r="D1639" s="109">
        <v>4.0599999999999997E-2</v>
      </c>
      <c r="E1639" s="109">
        <v>4.5400000000000003E-2</v>
      </c>
      <c r="F1639" s="109">
        <v>4.1300000000000003E-2</v>
      </c>
      <c r="G1639" s="208">
        <v>0</v>
      </c>
      <c r="H1639" s="109"/>
      <c r="I1639" s="109">
        <v>3.78E-2</v>
      </c>
      <c r="J1639" s="109"/>
      <c r="K1639" s="109">
        <v>4.0899999999999999E-2</v>
      </c>
      <c r="L1639" s="109">
        <v>4.6300000000000001E-2</v>
      </c>
      <c r="M1639" s="109"/>
      <c r="N1639" s="109"/>
      <c r="O1639" s="210">
        <f t="shared" si="50"/>
        <v>41395</v>
      </c>
      <c r="Q1639" s="206">
        <f t="shared" si="51"/>
        <v>3.0000000000000165E-4</v>
      </c>
    </row>
    <row r="1640" spans="1:17">
      <c r="A1640" s="106">
        <v>41401</v>
      </c>
      <c r="B1640" t="s">
        <v>153</v>
      </c>
      <c r="C1640" s="109">
        <v>3.8199999999999998E-2</v>
      </c>
      <c r="D1640" s="109">
        <v>4.07E-2</v>
      </c>
      <c r="E1640" s="109">
        <v>4.5600000000000002E-2</v>
      </c>
      <c r="F1640" s="109">
        <v>4.1500000000000002E-2</v>
      </c>
      <c r="G1640" s="208">
        <v>0</v>
      </c>
      <c r="H1640" s="109"/>
      <c r="I1640" s="109">
        <v>3.7900000000000003E-2</v>
      </c>
      <c r="J1640" s="109"/>
      <c r="K1640" s="109">
        <v>4.0999999999999995E-2</v>
      </c>
      <c r="L1640" s="109">
        <v>4.6399999999999997E-2</v>
      </c>
      <c r="M1640" s="109"/>
      <c r="N1640" s="109"/>
      <c r="O1640" s="210">
        <f t="shared" si="50"/>
        <v>41395</v>
      </c>
      <c r="Q1640" s="206">
        <f t="shared" si="51"/>
        <v>2.9999999999999472E-4</v>
      </c>
    </row>
    <row r="1641" spans="1:17">
      <c r="A1641" s="106">
        <v>41402</v>
      </c>
      <c r="B1641" t="s">
        <v>153</v>
      </c>
      <c r="C1641" s="109">
        <v>3.7900000000000003E-2</v>
      </c>
      <c r="D1641" s="109">
        <v>4.0500000000000001E-2</v>
      </c>
      <c r="E1641" s="109">
        <v>4.53E-2</v>
      </c>
      <c r="F1641" s="109">
        <v>4.1200000000000001E-2</v>
      </c>
      <c r="G1641" s="208">
        <v>0</v>
      </c>
      <c r="H1641" s="109"/>
      <c r="I1641" s="109">
        <v>3.78E-2</v>
      </c>
      <c r="J1641" s="109"/>
      <c r="K1641" s="109">
        <v>4.07E-2</v>
      </c>
      <c r="L1641" s="109">
        <v>4.6100000000000002E-2</v>
      </c>
      <c r="M1641" s="109"/>
      <c r="N1641" s="109"/>
      <c r="O1641" s="210">
        <f t="shared" si="50"/>
        <v>41395</v>
      </c>
      <c r="Q1641" s="206">
        <f t="shared" si="51"/>
        <v>1.9999999999999879E-4</v>
      </c>
    </row>
    <row r="1642" spans="1:17">
      <c r="A1642" s="106">
        <v>41403</v>
      </c>
      <c r="B1642" t="s">
        <v>153</v>
      </c>
      <c r="C1642" s="109">
        <v>3.8100000000000002E-2</v>
      </c>
      <c r="D1642" s="109">
        <v>4.07E-2</v>
      </c>
      <c r="E1642" s="109">
        <v>4.5499999999999999E-2</v>
      </c>
      <c r="F1642" s="109">
        <v>4.1399999999999999E-2</v>
      </c>
      <c r="G1642" s="208">
        <v>0</v>
      </c>
      <c r="H1642" s="109"/>
      <c r="I1642" s="109">
        <v>3.7999999999999999E-2</v>
      </c>
      <c r="J1642" s="109"/>
      <c r="K1642" s="109">
        <v>4.0899999999999999E-2</v>
      </c>
      <c r="L1642" s="109">
        <v>4.6300000000000001E-2</v>
      </c>
      <c r="M1642" s="109"/>
      <c r="N1642" s="109"/>
      <c r="O1642" s="210">
        <f t="shared" si="50"/>
        <v>41395</v>
      </c>
      <c r="Q1642" s="206">
        <f t="shared" si="51"/>
        <v>1.9999999999999879E-4</v>
      </c>
    </row>
    <row r="1643" spans="1:17">
      <c r="A1643" s="106">
        <v>41404</v>
      </c>
      <c r="B1643" t="s">
        <v>153</v>
      </c>
      <c r="C1643" s="109">
        <v>3.9E-2</v>
      </c>
      <c r="D1643" s="109">
        <v>4.1599999999999998E-2</v>
      </c>
      <c r="E1643" s="109">
        <v>4.6399999999999997E-2</v>
      </c>
      <c r="F1643" s="109">
        <v>4.2299999999999997E-2</v>
      </c>
      <c r="G1643" s="208">
        <v>0</v>
      </c>
      <c r="H1643" s="109"/>
      <c r="I1643" s="109">
        <v>3.8900000000000004E-2</v>
      </c>
      <c r="J1643" s="109"/>
      <c r="K1643" s="109">
        <v>4.1799999999999997E-2</v>
      </c>
      <c r="L1643" s="109">
        <v>4.7199999999999999E-2</v>
      </c>
      <c r="M1643" s="109"/>
      <c r="N1643" s="109"/>
      <c r="O1643" s="210">
        <f t="shared" si="50"/>
        <v>41395</v>
      </c>
      <c r="Q1643" s="206">
        <f t="shared" si="51"/>
        <v>1.9999999999999879E-4</v>
      </c>
    </row>
    <row r="1644" spans="1:17">
      <c r="A1644" s="106">
        <v>41407</v>
      </c>
      <c r="B1644" t="s">
        <v>153</v>
      </c>
      <c r="C1644" s="109">
        <v>3.9100000000000003E-2</v>
      </c>
      <c r="D1644" s="109">
        <v>4.1700000000000001E-2</v>
      </c>
      <c r="E1644" s="109">
        <v>4.6600000000000003E-2</v>
      </c>
      <c r="F1644" s="109">
        <v>4.2500000000000003E-2</v>
      </c>
      <c r="G1644" s="208">
        <v>0</v>
      </c>
      <c r="H1644" s="109"/>
      <c r="I1644" s="109">
        <v>3.9E-2</v>
      </c>
      <c r="J1644" s="109"/>
      <c r="K1644" s="109">
        <v>4.1900000000000007E-2</v>
      </c>
      <c r="L1644" s="109">
        <v>4.7300000000000002E-2</v>
      </c>
      <c r="M1644" s="109"/>
      <c r="N1644" s="109"/>
      <c r="O1644" s="210">
        <f t="shared" si="50"/>
        <v>41395</v>
      </c>
      <c r="Q1644" s="206">
        <f t="shared" si="51"/>
        <v>2.0000000000000573E-4</v>
      </c>
    </row>
    <row r="1645" spans="1:17">
      <c r="A1645" s="106">
        <v>41408</v>
      </c>
      <c r="B1645" t="s">
        <v>153</v>
      </c>
      <c r="C1645" s="109">
        <v>3.9600000000000003E-2</v>
      </c>
      <c r="D1645" s="109">
        <v>4.2099999999999999E-2</v>
      </c>
      <c r="E1645" s="109">
        <v>4.6899999999999997E-2</v>
      </c>
      <c r="F1645" s="109">
        <v>4.2900000000000001E-2</v>
      </c>
      <c r="G1645" s="208">
        <v>0</v>
      </c>
      <c r="H1645" s="109"/>
      <c r="I1645" s="109">
        <v>3.9300000000000002E-2</v>
      </c>
      <c r="J1645" s="109"/>
      <c r="K1645" s="109">
        <v>4.2300000000000004E-2</v>
      </c>
      <c r="L1645" s="109">
        <v>4.7699999999999992E-2</v>
      </c>
      <c r="M1645" s="109"/>
      <c r="N1645" s="109"/>
      <c r="O1645" s="210">
        <f t="shared" si="50"/>
        <v>41395</v>
      </c>
      <c r="Q1645" s="206">
        <f t="shared" si="51"/>
        <v>2.0000000000000573E-4</v>
      </c>
    </row>
    <row r="1646" spans="1:17">
      <c r="A1646" s="106">
        <v>41409</v>
      </c>
      <c r="B1646" t="s">
        <v>153</v>
      </c>
      <c r="C1646" s="109">
        <v>3.95E-2</v>
      </c>
      <c r="D1646" s="109">
        <v>4.2099999999999999E-2</v>
      </c>
      <c r="E1646" s="109">
        <v>4.6800000000000001E-2</v>
      </c>
      <c r="F1646" s="109">
        <v>4.2799999999999998E-2</v>
      </c>
      <c r="G1646" s="208">
        <v>0</v>
      </c>
      <c r="H1646" s="109"/>
      <c r="I1646" s="109">
        <v>3.9300000000000002E-2</v>
      </c>
      <c r="J1646" s="109"/>
      <c r="K1646" s="109">
        <v>4.2199999999999994E-2</v>
      </c>
      <c r="L1646" s="109">
        <v>4.7599999999999996E-2</v>
      </c>
      <c r="M1646" s="109"/>
      <c r="N1646" s="109"/>
      <c r="O1646" s="210">
        <f t="shared" si="50"/>
        <v>41395</v>
      </c>
      <c r="Q1646" s="206">
        <f t="shared" si="51"/>
        <v>9.9999999999995925E-5</v>
      </c>
    </row>
    <row r="1647" spans="1:17">
      <c r="A1647" s="106">
        <v>41410</v>
      </c>
      <c r="B1647" t="s">
        <v>153</v>
      </c>
      <c r="C1647" s="109">
        <v>3.8800000000000001E-2</v>
      </c>
      <c r="D1647" s="109">
        <v>4.1300000000000003E-2</v>
      </c>
      <c r="E1647" s="109">
        <v>4.6100000000000002E-2</v>
      </c>
      <c r="F1647" s="109">
        <v>4.2099999999999999E-2</v>
      </c>
      <c r="G1647" s="208">
        <v>0</v>
      </c>
      <c r="H1647" s="109"/>
      <c r="I1647" s="109">
        <v>3.85E-2</v>
      </c>
      <c r="J1647" s="109"/>
      <c r="K1647" s="109">
        <v>4.1500000000000002E-2</v>
      </c>
      <c r="L1647" s="109">
        <v>4.6799999999999994E-2</v>
      </c>
      <c r="M1647" s="109"/>
      <c r="N1647" s="109"/>
      <c r="O1647" s="210">
        <f t="shared" si="50"/>
        <v>41395</v>
      </c>
      <c r="Q1647" s="206">
        <f t="shared" si="51"/>
        <v>1.9999999999999879E-4</v>
      </c>
    </row>
    <row r="1648" spans="1:17">
      <c r="A1648" s="106">
        <v>41411</v>
      </c>
      <c r="B1648" t="s">
        <v>153</v>
      </c>
      <c r="C1648" s="109">
        <v>3.9600000000000003E-2</v>
      </c>
      <c r="D1648" s="109">
        <v>4.2099999999999999E-2</v>
      </c>
      <c r="E1648" s="109">
        <v>4.6899999999999997E-2</v>
      </c>
      <c r="F1648" s="109">
        <v>4.2900000000000001E-2</v>
      </c>
      <c r="G1648" s="208">
        <v>0</v>
      </c>
      <c r="H1648" s="109"/>
      <c r="I1648" s="109">
        <v>3.9399999999999998E-2</v>
      </c>
      <c r="J1648" s="109"/>
      <c r="K1648" s="109">
        <v>4.2300000000000004E-2</v>
      </c>
      <c r="L1648" s="109">
        <v>4.7599999999999996E-2</v>
      </c>
      <c r="M1648" s="109"/>
      <c r="N1648" s="109"/>
      <c r="O1648" s="210">
        <f t="shared" si="50"/>
        <v>41395</v>
      </c>
      <c r="Q1648" s="206">
        <f t="shared" si="51"/>
        <v>2.0000000000000573E-4</v>
      </c>
    </row>
    <row r="1649" spans="1:17">
      <c r="A1649" s="106">
        <v>41414</v>
      </c>
      <c r="B1649" t="s">
        <v>153</v>
      </c>
      <c r="C1649" s="109">
        <v>3.9699999999999999E-2</v>
      </c>
      <c r="D1649" s="109">
        <v>4.2200000000000001E-2</v>
      </c>
      <c r="E1649" s="109">
        <v>4.7E-2</v>
      </c>
      <c r="F1649" s="109">
        <v>4.2999999999999997E-2</v>
      </c>
      <c r="G1649" s="208">
        <v>0</v>
      </c>
      <c r="H1649" s="109"/>
      <c r="I1649" s="109">
        <v>3.9399999999999998E-2</v>
      </c>
      <c r="J1649" s="109"/>
      <c r="K1649" s="109">
        <v>4.24E-2</v>
      </c>
      <c r="L1649" s="109">
        <v>4.7699999999999992E-2</v>
      </c>
      <c r="M1649" s="109"/>
      <c r="N1649" s="109"/>
      <c r="O1649" s="210">
        <f t="shared" si="50"/>
        <v>41395</v>
      </c>
      <c r="Q1649" s="206">
        <f t="shared" si="51"/>
        <v>1.9999999999999879E-4</v>
      </c>
    </row>
    <row r="1650" spans="1:17">
      <c r="A1650" s="106">
        <v>41415</v>
      </c>
      <c r="B1650" t="s">
        <v>153</v>
      </c>
      <c r="C1650" s="109">
        <v>3.95E-2</v>
      </c>
      <c r="D1650" s="109">
        <v>4.19E-2</v>
      </c>
      <c r="E1650" s="109">
        <v>4.6800000000000001E-2</v>
      </c>
      <c r="F1650" s="109">
        <v>4.2700000000000002E-2</v>
      </c>
      <c r="G1650" s="208">
        <v>0</v>
      </c>
      <c r="H1650" s="109"/>
      <c r="I1650" s="109">
        <v>3.9199999999999999E-2</v>
      </c>
      <c r="J1650" s="109"/>
      <c r="K1650" s="109">
        <v>4.2099999999999999E-2</v>
      </c>
      <c r="L1650" s="109">
        <v>4.7500000000000001E-2</v>
      </c>
      <c r="M1650" s="109"/>
      <c r="N1650" s="109"/>
      <c r="O1650" s="210">
        <f t="shared" si="50"/>
        <v>41395</v>
      </c>
      <c r="Q1650" s="206">
        <f t="shared" si="51"/>
        <v>1.9999999999999879E-4</v>
      </c>
    </row>
    <row r="1651" spans="1:17">
      <c r="A1651" s="106">
        <v>41416</v>
      </c>
      <c r="B1651" t="s">
        <v>153</v>
      </c>
      <c r="C1651" s="109">
        <v>4.0099999999999997E-2</v>
      </c>
      <c r="D1651" s="109">
        <v>4.2500000000000003E-2</v>
      </c>
      <c r="E1651" s="109">
        <v>4.7399999999999998E-2</v>
      </c>
      <c r="F1651" s="109">
        <v>4.3299999999999998E-2</v>
      </c>
      <c r="G1651" s="208">
        <v>0</v>
      </c>
      <c r="H1651" s="109"/>
      <c r="I1651" s="109">
        <v>3.9800000000000002E-2</v>
      </c>
      <c r="J1651" s="109"/>
      <c r="K1651" s="109">
        <v>4.2699999999999995E-2</v>
      </c>
      <c r="L1651" s="109">
        <v>4.8099999999999997E-2</v>
      </c>
      <c r="M1651" s="109"/>
      <c r="N1651" s="109"/>
      <c r="O1651" s="210">
        <f t="shared" si="50"/>
        <v>41395</v>
      </c>
      <c r="Q1651" s="206">
        <f t="shared" si="51"/>
        <v>1.9999999999999185E-4</v>
      </c>
    </row>
    <row r="1652" spans="1:17">
      <c r="A1652" s="106">
        <v>41417</v>
      </c>
      <c r="B1652" t="s">
        <v>153</v>
      </c>
      <c r="C1652" s="109">
        <v>3.9899999999999998E-2</v>
      </c>
      <c r="D1652" s="109">
        <v>4.24E-2</v>
      </c>
      <c r="E1652" s="109">
        <v>4.7199999999999999E-2</v>
      </c>
      <c r="F1652" s="109">
        <v>4.3200000000000002E-2</v>
      </c>
      <c r="G1652" s="208">
        <v>0</v>
      </c>
      <c r="H1652" s="109"/>
      <c r="I1652" s="109">
        <v>3.9699999999999999E-2</v>
      </c>
      <c r="J1652" s="109"/>
      <c r="K1652" s="109">
        <v>4.2599999999999999E-2</v>
      </c>
      <c r="L1652" s="109">
        <v>4.7899999999999998E-2</v>
      </c>
      <c r="M1652" s="109"/>
      <c r="N1652" s="109"/>
      <c r="O1652" s="210">
        <f t="shared" si="50"/>
        <v>41395</v>
      </c>
      <c r="Q1652" s="206">
        <f t="shared" si="51"/>
        <v>1.9999999999999879E-4</v>
      </c>
    </row>
    <row r="1653" spans="1:17">
      <c r="A1653" s="106">
        <v>41418</v>
      </c>
      <c r="B1653" t="s">
        <v>153</v>
      </c>
      <c r="C1653" s="109">
        <v>3.9699999999999999E-2</v>
      </c>
      <c r="D1653" s="109">
        <v>4.2200000000000001E-2</v>
      </c>
      <c r="E1653" s="109">
        <v>4.6899999999999997E-2</v>
      </c>
      <c r="F1653" s="109">
        <v>4.2900000000000001E-2</v>
      </c>
      <c r="G1653" s="208">
        <v>0</v>
      </c>
      <c r="H1653" s="109"/>
      <c r="I1653" s="109">
        <v>3.9399999999999998E-2</v>
      </c>
      <c r="J1653" s="109"/>
      <c r="K1653" s="109">
        <v>4.24E-2</v>
      </c>
      <c r="L1653" s="109">
        <v>4.7599999999999996E-2</v>
      </c>
      <c r="M1653" s="109"/>
      <c r="N1653" s="109"/>
      <c r="O1653" s="210">
        <f t="shared" si="50"/>
        <v>41395</v>
      </c>
      <c r="Q1653" s="206">
        <f t="shared" si="51"/>
        <v>1.9999999999999879E-4</v>
      </c>
    </row>
    <row r="1654" spans="1:17">
      <c r="A1654" s="106">
        <v>41423</v>
      </c>
      <c r="B1654" t="s">
        <v>153</v>
      </c>
      <c r="C1654" s="109">
        <v>4.07E-2</v>
      </c>
      <c r="D1654" s="109">
        <v>4.3200000000000002E-2</v>
      </c>
      <c r="E1654" s="109">
        <v>4.8000000000000001E-2</v>
      </c>
      <c r="F1654" s="109">
        <v>4.3999999999999997E-2</v>
      </c>
      <c r="G1654" s="208">
        <v>0</v>
      </c>
      <c r="H1654" s="109"/>
      <c r="I1654" s="109">
        <v>4.0399999999999998E-2</v>
      </c>
      <c r="J1654" s="109"/>
      <c r="K1654" s="109">
        <v>4.3400000000000001E-2</v>
      </c>
      <c r="L1654" s="109">
        <v>4.8799999999999996E-2</v>
      </c>
      <c r="M1654" s="109"/>
      <c r="N1654" s="109"/>
      <c r="O1654" s="210">
        <f t="shared" si="50"/>
        <v>41395</v>
      </c>
      <c r="Q1654" s="206">
        <f t="shared" si="51"/>
        <v>1.9999999999999879E-4</v>
      </c>
    </row>
    <row r="1655" spans="1:17">
      <c r="A1655" s="106">
        <v>41424</v>
      </c>
      <c r="B1655" t="s">
        <v>153</v>
      </c>
      <c r="C1655" s="109">
        <v>4.0800000000000003E-2</v>
      </c>
      <c r="D1655" s="109">
        <v>4.3400000000000001E-2</v>
      </c>
      <c r="E1655" s="109">
        <v>4.82E-2</v>
      </c>
      <c r="F1655" s="109">
        <v>4.41E-2</v>
      </c>
      <c r="G1655" s="208">
        <v>0</v>
      </c>
      <c r="H1655" s="109"/>
      <c r="I1655" s="109">
        <v>4.0599999999999997E-2</v>
      </c>
      <c r="J1655" s="109"/>
      <c r="K1655" s="109">
        <v>4.3499999999999997E-2</v>
      </c>
      <c r="L1655" s="109">
        <v>4.9000000000000002E-2</v>
      </c>
      <c r="M1655" s="109"/>
      <c r="N1655" s="109"/>
      <c r="O1655" s="210">
        <f t="shared" si="50"/>
        <v>41395</v>
      </c>
      <c r="Q1655" s="206">
        <f t="shared" si="51"/>
        <v>9.9999999999995925E-5</v>
      </c>
    </row>
    <row r="1656" spans="1:17">
      <c r="A1656" s="106">
        <v>41425</v>
      </c>
      <c r="B1656" t="s">
        <v>153</v>
      </c>
      <c r="C1656" s="109">
        <v>4.1000000000000002E-2</v>
      </c>
      <c r="D1656" s="109">
        <v>4.36E-2</v>
      </c>
      <c r="E1656" s="109">
        <v>4.8599999999999997E-2</v>
      </c>
      <c r="F1656" s="109">
        <v>4.4400000000000002E-2</v>
      </c>
      <c r="G1656" s="208">
        <v>0</v>
      </c>
      <c r="H1656" s="109"/>
      <c r="I1656" s="109">
        <v>4.0899999999999999E-2</v>
      </c>
      <c r="J1656" s="109"/>
      <c r="K1656" s="109">
        <v>4.3799999999999999E-2</v>
      </c>
      <c r="L1656" s="109">
        <v>4.9500000000000002E-2</v>
      </c>
      <c r="M1656" s="109"/>
      <c r="N1656" s="109"/>
      <c r="O1656" s="210">
        <f t="shared" si="50"/>
        <v>41395</v>
      </c>
      <c r="Q1656" s="206">
        <f t="shared" si="51"/>
        <v>1.9999999999999879E-4</v>
      </c>
    </row>
    <row r="1657" spans="1:17">
      <c r="A1657" s="106">
        <v>41428</v>
      </c>
      <c r="B1657" t="s">
        <v>153</v>
      </c>
      <c r="C1657" s="109">
        <v>4.07E-2</v>
      </c>
      <c r="D1657" s="109">
        <v>4.3400000000000001E-2</v>
      </c>
      <c r="E1657" s="109">
        <v>4.87E-2</v>
      </c>
      <c r="F1657" s="109">
        <v>4.4299999999999999E-2</v>
      </c>
      <c r="G1657" s="208">
        <v>0</v>
      </c>
      <c r="H1657" s="109"/>
      <c r="I1657" s="109">
        <v>4.0599999999999997E-2</v>
      </c>
      <c r="J1657" s="109"/>
      <c r="K1657" s="109">
        <v>4.36E-2</v>
      </c>
      <c r="L1657" s="109">
        <v>4.9500000000000002E-2</v>
      </c>
      <c r="M1657" s="109"/>
      <c r="N1657" s="109"/>
      <c r="O1657" s="210">
        <f t="shared" si="50"/>
        <v>41426</v>
      </c>
      <c r="Q1657" s="206">
        <f t="shared" si="51"/>
        <v>1.9999999999999879E-4</v>
      </c>
    </row>
    <row r="1658" spans="1:17">
      <c r="A1658" s="106">
        <v>41429</v>
      </c>
      <c r="B1658" t="s">
        <v>153</v>
      </c>
      <c r="C1658" s="109">
        <v>4.1000000000000002E-2</v>
      </c>
      <c r="D1658" s="109">
        <v>4.3799999999999999E-2</v>
      </c>
      <c r="E1658" s="109">
        <v>4.9099999999999998E-2</v>
      </c>
      <c r="F1658" s="109">
        <v>4.4600000000000001E-2</v>
      </c>
      <c r="G1658" s="208">
        <v>0</v>
      </c>
      <c r="H1658" s="109"/>
      <c r="I1658" s="109">
        <v>4.0999999999999995E-2</v>
      </c>
      <c r="J1658" s="109"/>
      <c r="K1658" s="109">
        <v>4.41E-2</v>
      </c>
      <c r="L1658" s="109">
        <v>0.05</v>
      </c>
      <c r="M1658" s="109"/>
      <c r="N1658" s="109"/>
      <c r="O1658" s="210">
        <f t="shared" si="50"/>
        <v>41426</v>
      </c>
      <c r="Q1658" s="206">
        <f t="shared" si="51"/>
        <v>3.0000000000000165E-4</v>
      </c>
    </row>
    <row r="1659" spans="1:17">
      <c r="A1659" s="106">
        <v>41430</v>
      </c>
      <c r="B1659" t="s">
        <v>153</v>
      </c>
      <c r="C1659" s="109">
        <v>4.0599999999999997E-2</v>
      </c>
      <c r="D1659" s="109">
        <v>4.3499999999999997E-2</v>
      </c>
      <c r="E1659" s="109">
        <v>4.8800000000000003E-2</v>
      </c>
      <c r="F1659" s="109">
        <v>4.4299999999999999E-2</v>
      </c>
      <c r="G1659" s="208">
        <v>0</v>
      </c>
      <c r="H1659" s="109"/>
      <c r="I1659" s="109">
        <v>4.07E-2</v>
      </c>
      <c r="J1659" s="109"/>
      <c r="K1659" s="109">
        <v>4.3899999999999995E-2</v>
      </c>
      <c r="L1659" s="109">
        <v>4.99E-2</v>
      </c>
      <c r="M1659" s="109"/>
      <c r="N1659" s="109"/>
      <c r="O1659" s="210">
        <f t="shared" si="50"/>
        <v>41426</v>
      </c>
      <c r="Q1659" s="206">
        <f t="shared" si="51"/>
        <v>3.9999999999999758E-4</v>
      </c>
    </row>
    <row r="1660" spans="1:17">
      <c r="A1660" s="106">
        <v>41431</v>
      </c>
      <c r="B1660" t="s">
        <v>153</v>
      </c>
      <c r="C1660" s="109">
        <v>4.0500000000000001E-2</v>
      </c>
      <c r="D1660" s="109">
        <v>4.3299999999999998E-2</v>
      </c>
      <c r="E1660" s="109">
        <v>4.8500000000000001E-2</v>
      </c>
      <c r="F1660" s="109">
        <v>4.41E-2</v>
      </c>
      <c r="G1660" s="208">
        <v>0</v>
      </c>
      <c r="H1660" s="109"/>
      <c r="I1660" s="109">
        <v>4.0999999999999995E-2</v>
      </c>
      <c r="J1660" s="109"/>
      <c r="K1660" s="109">
        <v>4.36E-2</v>
      </c>
      <c r="L1660" s="109">
        <v>4.9599999999999998E-2</v>
      </c>
      <c r="M1660" s="109"/>
      <c r="N1660" s="109"/>
      <c r="O1660" s="210">
        <f t="shared" si="50"/>
        <v>41426</v>
      </c>
      <c r="Q1660" s="206">
        <f t="shared" si="51"/>
        <v>3.0000000000000165E-4</v>
      </c>
    </row>
    <row r="1661" spans="1:17">
      <c r="A1661" s="106">
        <v>41432</v>
      </c>
      <c r="B1661" t="s">
        <v>153</v>
      </c>
      <c r="C1661" s="109">
        <v>4.1599999999999998E-2</v>
      </c>
      <c r="D1661" s="109">
        <v>4.4299999999999999E-2</v>
      </c>
      <c r="E1661" s="109">
        <v>4.9599999999999998E-2</v>
      </c>
      <c r="F1661" s="109">
        <v>4.5199999999999997E-2</v>
      </c>
      <c r="G1661" s="208">
        <v>0</v>
      </c>
      <c r="H1661" s="109"/>
      <c r="I1661" s="109">
        <v>4.1900000000000007E-2</v>
      </c>
      <c r="J1661" s="109"/>
      <c r="K1661" s="109">
        <v>4.4600000000000001E-2</v>
      </c>
      <c r="L1661" s="109">
        <v>5.0599999999999999E-2</v>
      </c>
      <c r="M1661" s="109"/>
      <c r="N1661" s="109"/>
      <c r="O1661" s="210">
        <f t="shared" si="50"/>
        <v>41426</v>
      </c>
      <c r="Q1661" s="206">
        <f t="shared" si="51"/>
        <v>3.0000000000000165E-4</v>
      </c>
    </row>
    <row r="1662" spans="1:17">
      <c r="A1662" s="106">
        <v>41435</v>
      </c>
      <c r="B1662" t="s">
        <v>153</v>
      </c>
      <c r="C1662" s="109">
        <v>4.2099999999999999E-2</v>
      </c>
      <c r="D1662" s="109">
        <v>4.48E-2</v>
      </c>
      <c r="E1662" s="109">
        <v>5.0200000000000002E-2</v>
      </c>
      <c r="F1662" s="109">
        <v>4.5699999999999998E-2</v>
      </c>
      <c r="G1662" s="208">
        <v>0</v>
      </c>
      <c r="H1662" s="109"/>
      <c r="I1662" s="109">
        <v>4.24E-2</v>
      </c>
      <c r="J1662" s="109"/>
      <c r="K1662" s="109">
        <v>4.5100000000000001E-2</v>
      </c>
      <c r="L1662" s="109">
        <v>5.1100000000000007E-2</v>
      </c>
      <c r="M1662" s="109"/>
      <c r="N1662" s="109"/>
      <c r="O1662" s="210">
        <f t="shared" si="50"/>
        <v>41426</v>
      </c>
      <c r="Q1662" s="206">
        <f t="shared" si="51"/>
        <v>3.0000000000000165E-4</v>
      </c>
    </row>
    <row r="1663" spans="1:17">
      <c r="A1663" s="106">
        <v>41436</v>
      </c>
      <c r="B1663" t="s">
        <v>153</v>
      </c>
      <c r="C1663" s="109">
        <v>4.19E-2</v>
      </c>
      <c r="D1663" s="109">
        <v>4.4400000000000002E-2</v>
      </c>
      <c r="E1663" s="109">
        <v>5.0099999999999999E-2</v>
      </c>
      <c r="F1663" s="109">
        <v>4.5499999999999999E-2</v>
      </c>
      <c r="G1663" s="208">
        <v>0</v>
      </c>
      <c r="H1663" s="109"/>
      <c r="I1663" s="109">
        <v>4.24E-2</v>
      </c>
      <c r="J1663" s="109"/>
      <c r="K1663" s="109">
        <v>4.4800000000000006E-2</v>
      </c>
      <c r="L1663" s="109">
        <v>5.1100000000000007E-2</v>
      </c>
      <c r="M1663" s="109"/>
      <c r="N1663" s="109"/>
      <c r="O1663" s="210">
        <f t="shared" si="50"/>
        <v>41426</v>
      </c>
      <c r="Q1663" s="206">
        <f t="shared" si="51"/>
        <v>4.0000000000000452E-4</v>
      </c>
    </row>
    <row r="1664" spans="1:17">
      <c r="A1664" s="106">
        <v>41437</v>
      </c>
      <c r="B1664" t="s">
        <v>153</v>
      </c>
      <c r="C1664" s="109">
        <v>4.24E-2</v>
      </c>
      <c r="D1664" s="109">
        <v>4.4999999999999998E-2</v>
      </c>
      <c r="E1664" s="109">
        <v>5.0599999999999999E-2</v>
      </c>
      <c r="F1664" s="109">
        <v>4.5999999999999999E-2</v>
      </c>
      <c r="G1664" s="208">
        <v>0</v>
      </c>
      <c r="H1664" s="109"/>
      <c r="I1664" s="109">
        <v>4.2800000000000005E-2</v>
      </c>
      <c r="J1664" s="109"/>
      <c r="K1664" s="109">
        <v>4.53E-2</v>
      </c>
      <c r="L1664" s="109">
        <v>5.16E-2</v>
      </c>
      <c r="M1664" s="109"/>
      <c r="N1664" s="109"/>
      <c r="O1664" s="210">
        <f t="shared" si="50"/>
        <v>41426</v>
      </c>
      <c r="Q1664" s="206">
        <f t="shared" si="51"/>
        <v>3.0000000000000165E-4</v>
      </c>
    </row>
    <row r="1665" spans="1:17">
      <c r="A1665" s="106">
        <v>41438</v>
      </c>
      <c r="B1665" t="s">
        <v>153</v>
      </c>
      <c r="C1665" s="109">
        <v>4.19E-2</v>
      </c>
      <c r="D1665" s="109">
        <v>4.4499999999999998E-2</v>
      </c>
      <c r="E1665" s="109">
        <v>5.0099999999999999E-2</v>
      </c>
      <c r="F1665" s="109">
        <v>4.5499999999999999E-2</v>
      </c>
      <c r="G1665" s="208">
        <v>0</v>
      </c>
      <c r="H1665" s="109"/>
      <c r="I1665" s="109">
        <v>4.2300000000000004E-2</v>
      </c>
      <c r="J1665" s="109"/>
      <c r="K1665" s="109">
        <v>4.4800000000000006E-2</v>
      </c>
      <c r="L1665" s="109">
        <v>5.1100000000000007E-2</v>
      </c>
      <c r="M1665" s="109"/>
      <c r="N1665" s="109"/>
      <c r="O1665" s="210">
        <f t="shared" si="50"/>
        <v>41426</v>
      </c>
      <c r="Q1665" s="206">
        <f t="shared" si="51"/>
        <v>3.0000000000000859E-4</v>
      </c>
    </row>
    <row r="1666" spans="1:17">
      <c r="A1666" s="106">
        <v>41439</v>
      </c>
      <c r="B1666" t="s">
        <v>153</v>
      </c>
      <c r="C1666" s="109">
        <v>4.19E-2</v>
      </c>
      <c r="D1666" s="109">
        <v>4.4200000000000003E-2</v>
      </c>
      <c r="E1666" s="109">
        <v>4.9799999999999997E-2</v>
      </c>
      <c r="F1666" s="109">
        <v>4.53E-2</v>
      </c>
      <c r="G1666" s="208">
        <v>0</v>
      </c>
      <c r="H1666" s="109"/>
      <c r="I1666" s="109">
        <v>4.1900000000000007E-2</v>
      </c>
      <c r="J1666" s="109"/>
      <c r="K1666" s="109">
        <v>4.4500000000000005E-2</v>
      </c>
      <c r="L1666" s="109">
        <v>5.0700000000000002E-2</v>
      </c>
      <c r="M1666" s="109"/>
      <c r="N1666" s="109"/>
      <c r="O1666" s="210">
        <f t="shared" si="50"/>
        <v>41426</v>
      </c>
      <c r="Q1666" s="206">
        <f t="shared" si="51"/>
        <v>3.0000000000000165E-4</v>
      </c>
    </row>
    <row r="1667" spans="1:17">
      <c r="A1667" s="106">
        <v>41442</v>
      </c>
      <c r="B1667" t="s">
        <v>153</v>
      </c>
      <c r="C1667" s="109">
        <v>4.2299999999999997E-2</v>
      </c>
      <c r="D1667" s="109">
        <v>4.4600000000000001E-2</v>
      </c>
      <c r="E1667" s="109">
        <v>5.0299999999999997E-2</v>
      </c>
      <c r="F1667" s="109">
        <v>4.5699999999999998E-2</v>
      </c>
      <c r="G1667" s="208">
        <v>0</v>
      </c>
      <c r="H1667" s="109"/>
      <c r="I1667" s="109">
        <v>4.24E-2</v>
      </c>
      <c r="J1667" s="109"/>
      <c r="K1667" s="109">
        <v>4.4900000000000002E-2</v>
      </c>
      <c r="L1667" s="109">
        <v>5.1200000000000002E-2</v>
      </c>
      <c r="M1667" s="109"/>
      <c r="N1667" s="109"/>
      <c r="O1667" s="210">
        <f t="shared" si="50"/>
        <v>41426</v>
      </c>
      <c r="Q1667" s="206">
        <f t="shared" si="51"/>
        <v>3.0000000000000165E-4</v>
      </c>
    </row>
    <row r="1668" spans="1:17">
      <c r="A1668" s="106">
        <v>41443</v>
      </c>
      <c r="B1668" t="s">
        <v>153</v>
      </c>
      <c r="C1668" s="109">
        <v>4.2200000000000001E-2</v>
      </c>
      <c r="D1668" s="109">
        <v>4.4600000000000001E-2</v>
      </c>
      <c r="E1668" s="109">
        <v>5.0299999999999997E-2</v>
      </c>
      <c r="F1668" s="109">
        <v>4.5699999999999998E-2</v>
      </c>
      <c r="G1668" s="208">
        <v>0</v>
      </c>
      <c r="H1668" s="109"/>
      <c r="I1668" s="109">
        <v>4.2300000000000004E-2</v>
      </c>
      <c r="J1668" s="109"/>
      <c r="K1668" s="109">
        <v>4.4900000000000002E-2</v>
      </c>
      <c r="L1668" s="109">
        <v>5.1200000000000002E-2</v>
      </c>
      <c r="M1668" s="109"/>
      <c r="N1668" s="109"/>
      <c r="O1668" s="210">
        <f t="shared" si="50"/>
        <v>41426</v>
      </c>
      <c r="Q1668" s="206">
        <f t="shared" si="51"/>
        <v>3.0000000000000165E-4</v>
      </c>
    </row>
    <row r="1669" spans="1:17">
      <c r="A1669" s="106">
        <v>41444</v>
      </c>
      <c r="B1669" t="s">
        <v>153</v>
      </c>
      <c r="C1669" s="109">
        <v>4.2900000000000001E-2</v>
      </c>
      <c r="D1669" s="109">
        <v>4.5199999999999997E-2</v>
      </c>
      <c r="E1669" s="109">
        <v>5.0999999999999997E-2</v>
      </c>
      <c r="F1669" s="109">
        <v>4.6399999999999997E-2</v>
      </c>
      <c r="G1669" s="208">
        <v>0</v>
      </c>
      <c r="H1669" s="109"/>
      <c r="I1669" s="109">
        <v>4.2999999999999997E-2</v>
      </c>
      <c r="J1669" s="109"/>
      <c r="K1669" s="109">
        <v>4.5499999999999999E-2</v>
      </c>
      <c r="L1669" s="109">
        <v>5.2000000000000005E-2</v>
      </c>
      <c r="M1669" s="109"/>
      <c r="N1669" s="109"/>
      <c r="O1669" s="210">
        <f t="shared" ref="O1669:O1732" si="52">DATE(YEAR(A1669),MONTH(A1669),1)</f>
        <v>41426</v>
      </c>
      <c r="Q1669" s="206">
        <f t="shared" ref="Q1669:Q1732" si="53">K1669-D1669</f>
        <v>3.0000000000000165E-4</v>
      </c>
    </row>
    <row r="1670" spans="1:17">
      <c r="A1670" s="106">
        <v>41446</v>
      </c>
      <c r="B1670" t="s">
        <v>153</v>
      </c>
      <c r="C1670" s="109">
        <v>4.4699999999999997E-2</v>
      </c>
      <c r="D1670" s="109">
        <v>4.7199999999999999E-2</v>
      </c>
      <c r="E1670" s="109">
        <v>5.28E-2</v>
      </c>
      <c r="F1670" s="109">
        <v>4.82E-2</v>
      </c>
      <c r="G1670" s="208">
        <v>0</v>
      </c>
      <c r="H1670" s="109"/>
      <c r="I1670" s="109">
        <v>4.4299999999999999E-2</v>
      </c>
      <c r="J1670" s="109"/>
      <c r="K1670" s="109">
        <v>4.7400000000000005E-2</v>
      </c>
      <c r="L1670" s="109">
        <v>5.3899999999999997E-2</v>
      </c>
      <c r="M1670" s="109"/>
      <c r="N1670" s="109"/>
      <c r="O1670" s="210">
        <f t="shared" si="52"/>
        <v>41426</v>
      </c>
      <c r="Q1670" s="206">
        <f t="shared" si="53"/>
        <v>2.0000000000000573E-4</v>
      </c>
    </row>
    <row r="1671" spans="1:17">
      <c r="A1671" s="106">
        <v>41449</v>
      </c>
      <c r="B1671" t="s">
        <v>153</v>
      </c>
      <c r="C1671" s="109">
        <v>4.4900000000000002E-2</v>
      </c>
      <c r="D1671" s="109">
        <v>4.7199999999999999E-2</v>
      </c>
      <c r="E1671" s="109">
        <v>5.2999999999999999E-2</v>
      </c>
      <c r="F1671" s="109">
        <v>4.8399999999999999E-2</v>
      </c>
      <c r="G1671" s="208">
        <v>0</v>
      </c>
      <c r="H1671" s="109"/>
      <c r="I1671" s="109">
        <v>4.4600000000000001E-2</v>
      </c>
      <c r="J1671" s="109"/>
      <c r="K1671" s="109">
        <v>4.7500000000000001E-2</v>
      </c>
      <c r="L1671" s="109">
        <v>5.4299999999999994E-2</v>
      </c>
      <c r="M1671" s="109"/>
      <c r="N1671" s="109"/>
      <c r="O1671" s="210">
        <f t="shared" si="52"/>
        <v>41426</v>
      </c>
      <c r="Q1671" s="206">
        <f t="shared" si="53"/>
        <v>3.0000000000000165E-4</v>
      </c>
    </row>
    <row r="1672" spans="1:17">
      <c r="A1672" s="106">
        <v>41450</v>
      </c>
      <c r="B1672" t="s">
        <v>153</v>
      </c>
      <c r="C1672" s="109">
        <v>4.5400000000000003E-2</v>
      </c>
      <c r="D1672" s="109">
        <v>4.7800000000000002E-2</v>
      </c>
      <c r="E1672" s="109">
        <v>5.3499999999999999E-2</v>
      </c>
      <c r="F1672" s="109">
        <v>4.8899999999999999E-2</v>
      </c>
      <c r="G1672" s="208">
        <v>0</v>
      </c>
      <c r="H1672" s="109"/>
      <c r="I1672" s="109">
        <v>4.4600000000000001E-2</v>
      </c>
      <c r="J1672" s="109"/>
      <c r="K1672" s="109">
        <v>4.8100000000000004E-2</v>
      </c>
      <c r="L1672" s="109">
        <v>5.4800000000000001E-2</v>
      </c>
      <c r="M1672" s="109"/>
      <c r="N1672" s="109"/>
      <c r="O1672" s="210">
        <f t="shared" si="52"/>
        <v>41426</v>
      </c>
      <c r="Q1672" s="206">
        <f t="shared" si="53"/>
        <v>3.0000000000000165E-4</v>
      </c>
    </row>
    <row r="1673" spans="1:17">
      <c r="A1673" s="106">
        <v>41451</v>
      </c>
      <c r="B1673" t="s">
        <v>153</v>
      </c>
      <c r="C1673" s="109">
        <v>4.4999999999999998E-2</v>
      </c>
      <c r="D1673" s="109">
        <v>4.7600000000000003E-2</v>
      </c>
      <c r="E1673" s="109">
        <v>5.3100000000000001E-2</v>
      </c>
      <c r="F1673" s="109">
        <v>4.8599999999999997E-2</v>
      </c>
      <c r="G1673" s="208">
        <v>0</v>
      </c>
      <c r="H1673" s="109"/>
      <c r="I1673" s="109">
        <v>4.4299999999999999E-2</v>
      </c>
      <c r="J1673" s="109"/>
      <c r="K1673" s="109">
        <v>4.7699999999999992E-2</v>
      </c>
      <c r="L1673" s="109">
        <v>5.4400000000000004E-2</v>
      </c>
      <c r="M1673" s="109"/>
      <c r="N1673" s="109"/>
      <c r="O1673" s="210">
        <f t="shared" si="52"/>
        <v>41426</v>
      </c>
      <c r="Q1673" s="206">
        <f t="shared" si="53"/>
        <v>9.9999999999988987E-5</v>
      </c>
    </row>
    <row r="1674" spans="1:17">
      <c r="A1674" s="106">
        <v>41452</v>
      </c>
      <c r="B1674" t="s">
        <v>153</v>
      </c>
      <c r="C1674" s="109">
        <v>4.4699999999999997E-2</v>
      </c>
      <c r="D1674" s="109">
        <v>4.7300000000000002E-2</v>
      </c>
      <c r="E1674" s="109">
        <v>5.28E-2</v>
      </c>
      <c r="F1674" s="109">
        <v>4.8300000000000003E-2</v>
      </c>
      <c r="G1674" s="208">
        <v>0</v>
      </c>
      <c r="H1674" s="109"/>
      <c r="I1674" s="109">
        <v>4.3799999999999999E-2</v>
      </c>
      <c r="J1674" s="109"/>
      <c r="K1674" s="109">
        <v>4.7400000000000005E-2</v>
      </c>
      <c r="L1674" s="109">
        <v>5.4100000000000002E-2</v>
      </c>
      <c r="M1674" s="109"/>
      <c r="N1674" s="109"/>
      <c r="O1674" s="210">
        <f t="shared" si="52"/>
        <v>41426</v>
      </c>
      <c r="Q1674" s="206">
        <f t="shared" si="53"/>
        <v>1.0000000000000286E-4</v>
      </c>
    </row>
    <row r="1675" spans="1:17">
      <c r="A1675" s="106">
        <v>41453</v>
      </c>
      <c r="B1675" t="s">
        <v>153</v>
      </c>
      <c r="C1675" s="109">
        <v>4.41E-2</v>
      </c>
      <c r="D1675" s="109">
        <v>4.6699999999999998E-2</v>
      </c>
      <c r="E1675" s="109">
        <v>5.2299999999999999E-2</v>
      </c>
      <c r="F1675" s="109">
        <v>4.7699999999999999E-2</v>
      </c>
      <c r="G1675" s="208">
        <v>0</v>
      </c>
      <c r="H1675" s="109"/>
      <c r="I1675" s="109">
        <v>4.3200000000000002E-2</v>
      </c>
      <c r="J1675" s="109"/>
      <c r="K1675" s="109">
        <v>4.6799999999999994E-2</v>
      </c>
      <c r="L1675" s="109">
        <v>5.3499999999999999E-2</v>
      </c>
      <c r="M1675" s="109"/>
      <c r="N1675" s="109"/>
      <c r="O1675" s="210">
        <f t="shared" si="52"/>
        <v>41426</v>
      </c>
      <c r="Q1675" s="206">
        <f t="shared" si="53"/>
        <v>9.9999999999995925E-5</v>
      </c>
    </row>
    <row r="1676" spans="1:17">
      <c r="A1676" s="106">
        <v>41456</v>
      </c>
      <c r="B1676" t="s">
        <v>153</v>
      </c>
      <c r="C1676" s="109">
        <v>4.3999999999999997E-2</v>
      </c>
      <c r="D1676" s="109">
        <v>4.6600000000000003E-2</v>
      </c>
      <c r="E1676" s="109">
        <v>5.2200000000000003E-2</v>
      </c>
      <c r="F1676" s="109">
        <v>4.7600000000000003E-2</v>
      </c>
      <c r="G1676" s="208">
        <v>0</v>
      </c>
      <c r="H1676" s="109"/>
      <c r="I1676" s="109">
        <v>4.2999999999999997E-2</v>
      </c>
      <c r="J1676" s="109"/>
      <c r="K1676" s="109">
        <v>4.6600000000000003E-2</v>
      </c>
      <c r="L1676" s="109">
        <v>5.33E-2</v>
      </c>
      <c r="M1676" s="109"/>
      <c r="N1676" s="109"/>
      <c r="O1676" s="210">
        <f t="shared" si="52"/>
        <v>41456</v>
      </c>
      <c r="Q1676" s="206">
        <f t="shared" si="53"/>
        <v>0</v>
      </c>
    </row>
    <row r="1677" spans="1:17">
      <c r="A1677" s="106">
        <v>41457</v>
      </c>
      <c r="B1677" t="s">
        <v>153</v>
      </c>
      <c r="C1677" s="109">
        <v>4.3799999999999999E-2</v>
      </c>
      <c r="D1677" s="109">
        <v>4.6300000000000001E-2</v>
      </c>
      <c r="E1677" s="109">
        <v>5.1799999999999999E-2</v>
      </c>
      <c r="F1677" s="109">
        <v>4.7300000000000002E-2</v>
      </c>
      <c r="G1677" s="208">
        <v>0</v>
      </c>
      <c r="H1677" s="109"/>
      <c r="I1677" s="109">
        <v>4.2800000000000005E-2</v>
      </c>
      <c r="J1677" s="109"/>
      <c r="K1677" s="109">
        <v>4.6300000000000001E-2</v>
      </c>
      <c r="L1677" s="109">
        <v>5.2900000000000003E-2</v>
      </c>
      <c r="M1677" s="109"/>
      <c r="N1677" s="109"/>
      <c r="O1677" s="210">
        <f t="shared" si="52"/>
        <v>41456</v>
      </c>
      <c r="Q1677" s="206">
        <f t="shared" si="53"/>
        <v>0</v>
      </c>
    </row>
    <row r="1678" spans="1:17">
      <c r="A1678" s="106">
        <v>41460</v>
      </c>
      <c r="B1678" t="s">
        <v>153</v>
      </c>
      <c r="C1678" s="109">
        <v>4.5600000000000002E-2</v>
      </c>
      <c r="D1678" s="109">
        <v>4.82E-2</v>
      </c>
      <c r="E1678" s="109">
        <v>5.3800000000000001E-2</v>
      </c>
      <c r="F1678" s="109">
        <v>4.9200000000000001E-2</v>
      </c>
      <c r="G1678" s="208">
        <v>0</v>
      </c>
      <c r="H1678" s="109"/>
      <c r="I1678" s="109">
        <v>4.4500000000000005E-2</v>
      </c>
      <c r="J1678" s="109"/>
      <c r="K1678" s="109">
        <v>4.8300000000000003E-2</v>
      </c>
      <c r="L1678" s="109">
        <v>5.5E-2</v>
      </c>
      <c r="M1678" s="109"/>
      <c r="N1678" s="109"/>
      <c r="O1678" s="210">
        <f t="shared" si="52"/>
        <v>41456</v>
      </c>
      <c r="Q1678" s="206">
        <f t="shared" si="53"/>
        <v>1.0000000000000286E-4</v>
      </c>
    </row>
    <row r="1679" spans="1:17">
      <c r="A1679" s="106">
        <v>41463</v>
      </c>
      <c r="B1679" t="s">
        <v>153</v>
      </c>
      <c r="C1679" s="109">
        <v>4.53E-2</v>
      </c>
      <c r="D1679" s="109">
        <v>4.7899999999999998E-2</v>
      </c>
      <c r="E1679" s="109">
        <v>5.33E-2</v>
      </c>
      <c r="F1679" s="109">
        <v>4.8800000000000003E-2</v>
      </c>
      <c r="G1679" s="208">
        <v>0</v>
      </c>
      <c r="H1679" s="109"/>
      <c r="I1679" s="109">
        <v>4.36E-2</v>
      </c>
      <c r="J1679" s="109"/>
      <c r="K1679" s="109">
        <v>4.7899999999999998E-2</v>
      </c>
      <c r="L1679" s="109">
        <v>5.4400000000000004E-2</v>
      </c>
      <c r="M1679" s="109"/>
      <c r="N1679" s="109"/>
      <c r="O1679" s="210">
        <f t="shared" si="52"/>
        <v>41456</v>
      </c>
      <c r="Q1679" s="206">
        <f t="shared" si="53"/>
        <v>0</v>
      </c>
    </row>
    <row r="1680" spans="1:17">
      <c r="A1680" s="106">
        <v>41464</v>
      </c>
      <c r="B1680" t="s">
        <v>153</v>
      </c>
      <c r="C1680" s="109">
        <v>4.5199999999999997E-2</v>
      </c>
      <c r="D1680" s="109">
        <v>4.8000000000000001E-2</v>
      </c>
      <c r="E1680" s="109">
        <v>5.33E-2</v>
      </c>
      <c r="F1680" s="109">
        <v>4.8800000000000003E-2</v>
      </c>
      <c r="G1680" s="208">
        <v>0</v>
      </c>
      <c r="H1680" s="109"/>
      <c r="I1680" s="109">
        <v>4.3700000000000003E-2</v>
      </c>
      <c r="J1680" s="109"/>
      <c r="K1680" s="109">
        <v>4.7899999999999998E-2</v>
      </c>
      <c r="L1680" s="109">
        <v>5.4299999999999994E-2</v>
      </c>
      <c r="M1680" s="109"/>
      <c r="N1680" s="109"/>
      <c r="O1680" s="210">
        <f t="shared" si="52"/>
        <v>41456</v>
      </c>
      <c r="Q1680" s="206">
        <f t="shared" si="53"/>
        <v>-1.0000000000000286E-4</v>
      </c>
    </row>
    <row r="1681" spans="1:17">
      <c r="A1681" s="106">
        <v>41465</v>
      </c>
      <c r="B1681" t="s">
        <v>153</v>
      </c>
      <c r="C1681" s="109">
        <v>4.5400000000000003E-2</v>
      </c>
      <c r="D1681" s="109">
        <v>4.82E-2</v>
      </c>
      <c r="E1681" s="109">
        <v>5.3499999999999999E-2</v>
      </c>
      <c r="F1681" s="109">
        <v>4.9000000000000002E-2</v>
      </c>
      <c r="G1681" s="208">
        <v>0</v>
      </c>
      <c r="H1681" s="109"/>
      <c r="I1681" s="109">
        <v>4.4199999999999996E-2</v>
      </c>
      <c r="J1681" s="109"/>
      <c r="K1681" s="109">
        <v>4.8100000000000004E-2</v>
      </c>
      <c r="L1681" s="109">
        <v>5.45E-2</v>
      </c>
      <c r="M1681" s="109"/>
      <c r="N1681" s="109"/>
      <c r="O1681" s="210">
        <f t="shared" si="52"/>
        <v>41456</v>
      </c>
      <c r="Q1681" s="206">
        <f t="shared" si="53"/>
        <v>-9.9999999999995925E-5</v>
      </c>
    </row>
    <row r="1682" spans="1:17">
      <c r="A1682" s="106">
        <v>41466</v>
      </c>
      <c r="B1682" t="s">
        <v>153</v>
      </c>
      <c r="C1682" s="109">
        <v>4.48E-2</v>
      </c>
      <c r="D1682" s="109">
        <v>4.7399999999999998E-2</v>
      </c>
      <c r="E1682" s="109">
        <v>5.2600000000000001E-2</v>
      </c>
      <c r="F1682" s="109">
        <v>4.8300000000000003E-2</v>
      </c>
      <c r="G1682" s="208">
        <v>0</v>
      </c>
      <c r="H1682" s="109"/>
      <c r="I1682" s="109">
        <v>4.3400000000000001E-2</v>
      </c>
      <c r="J1682" s="109"/>
      <c r="K1682" s="109">
        <v>4.7400000000000005E-2</v>
      </c>
      <c r="L1682" s="109">
        <v>5.3699999999999998E-2</v>
      </c>
      <c r="M1682" s="109"/>
      <c r="N1682" s="109"/>
      <c r="O1682" s="210">
        <f t="shared" si="52"/>
        <v>41456</v>
      </c>
      <c r="Q1682" s="206">
        <f t="shared" si="53"/>
        <v>0</v>
      </c>
    </row>
    <row r="1683" spans="1:17">
      <c r="A1683" s="106">
        <v>41467</v>
      </c>
      <c r="B1683" t="s">
        <v>153</v>
      </c>
      <c r="C1683" s="109">
        <v>4.4999999999999998E-2</v>
      </c>
      <c r="D1683" s="109">
        <v>4.7600000000000003E-2</v>
      </c>
      <c r="E1683" s="109">
        <v>5.28E-2</v>
      </c>
      <c r="F1683" s="109">
        <v>4.8500000000000001E-2</v>
      </c>
      <c r="G1683" s="208">
        <v>0</v>
      </c>
      <c r="H1683" s="109"/>
      <c r="I1683" s="109">
        <v>4.3700000000000003E-2</v>
      </c>
      <c r="J1683" s="109"/>
      <c r="K1683" s="109">
        <v>4.7500000000000001E-2</v>
      </c>
      <c r="L1683" s="109">
        <v>5.3800000000000001E-2</v>
      </c>
      <c r="M1683" s="109"/>
      <c r="N1683" s="109"/>
      <c r="O1683" s="210">
        <f t="shared" si="52"/>
        <v>41456</v>
      </c>
      <c r="Q1683" s="206">
        <f t="shared" si="53"/>
        <v>-1.0000000000000286E-4</v>
      </c>
    </row>
    <row r="1684" spans="1:17">
      <c r="A1684" s="106">
        <v>41470</v>
      </c>
      <c r="B1684" t="s">
        <v>153</v>
      </c>
      <c r="C1684" s="109">
        <v>4.4499999999999998E-2</v>
      </c>
      <c r="D1684" s="109">
        <v>4.7100000000000003E-2</v>
      </c>
      <c r="E1684" s="109">
        <v>5.2299999999999999E-2</v>
      </c>
      <c r="F1684" s="109">
        <v>4.8000000000000001E-2</v>
      </c>
      <c r="G1684" s="208">
        <v>0</v>
      </c>
      <c r="H1684" s="109"/>
      <c r="I1684" s="109">
        <v>4.3299999999999998E-2</v>
      </c>
      <c r="J1684" s="109"/>
      <c r="K1684" s="109">
        <v>4.7E-2</v>
      </c>
      <c r="L1684" s="109">
        <v>5.33E-2</v>
      </c>
      <c r="M1684" s="109"/>
      <c r="N1684" s="109"/>
      <c r="O1684" s="210">
        <f t="shared" si="52"/>
        <v>41456</v>
      </c>
      <c r="Q1684" s="206">
        <f t="shared" si="53"/>
        <v>-1.0000000000000286E-4</v>
      </c>
    </row>
    <row r="1685" spans="1:17">
      <c r="A1685" s="106">
        <v>41471</v>
      </c>
      <c r="B1685" t="s">
        <v>153</v>
      </c>
      <c r="C1685" s="109">
        <v>4.4299999999999999E-2</v>
      </c>
      <c r="D1685" s="109">
        <v>4.6699999999999998E-2</v>
      </c>
      <c r="E1685" s="109">
        <v>5.1799999999999999E-2</v>
      </c>
      <c r="F1685" s="109">
        <v>4.7600000000000003E-2</v>
      </c>
      <c r="G1685" s="208">
        <v>0</v>
      </c>
      <c r="H1685" s="109"/>
      <c r="I1685" s="109">
        <v>4.2999999999999997E-2</v>
      </c>
      <c r="J1685" s="109"/>
      <c r="K1685" s="109">
        <v>4.6699999999999998E-2</v>
      </c>
      <c r="L1685" s="109">
        <v>5.2900000000000003E-2</v>
      </c>
      <c r="M1685" s="109"/>
      <c r="N1685" s="109"/>
      <c r="O1685" s="210">
        <f t="shared" si="52"/>
        <v>41456</v>
      </c>
      <c r="Q1685" s="206">
        <f t="shared" si="53"/>
        <v>0</v>
      </c>
    </row>
    <row r="1686" spans="1:17">
      <c r="A1686" s="106">
        <v>41472</v>
      </c>
      <c r="B1686" t="s">
        <v>153</v>
      </c>
      <c r="C1686" s="109">
        <v>4.41E-2</v>
      </c>
      <c r="D1686" s="109">
        <v>4.6399999999999997E-2</v>
      </c>
      <c r="E1686" s="109">
        <v>5.16E-2</v>
      </c>
      <c r="F1686" s="109">
        <v>4.7399999999999998E-2</v>
      </c>
      <c r="G1686" s="208">
        <v>0</v>
      </c>
      <c r="H1686" s="109"/>
      <c r="I1686" s="109">
        <v>4.2900000000000001E-2</v>
      </c>
      <c r="J1686" s="109"/>
      <c r="K1686" s="109">
        <v>4.6399999999999997E-2</v>
      </c>
      <c r="L1686" s="109">
        <v>5.2600000000000001E-2</v>
      </c>
      <c r="M1686" s="109"/>
      <c r="N1686" s="109"/>
      <c r="O1686" s="210">
        <f t="shared" si="52"/>
        <v>41456</v>
      </c>
      <c r="Q1686" s="206">
        <f t="shared" si="53"/>
        <v>0</v>
      </c>
    </row>
    <row r="1687" spans="1:17">
      <c r="A1687" s="106">
        <v>41473</v>
      </c>
      <c r="B1687" t="s">
        <v>153</v>
      </c>
      <c r="C1687" s="109">
        <v>4.4699999999999997E-2</v>
      </c>
      <c r="D1687" s="109">
        <v>4.6899999999999997E-2</v>
      </c>
      <c r="E1687" s="109">
        <v>5.1999999999999998E-2</v>
      </c>
      <c r="F1687" s="109">
        <v>4.7899999999999998E-2</v>
      </c>
      <c r="G1687" s="208">
        <v>0</v>
      </c>
      <c r="H1687" s="109"/>
      <c r="I1687" s="109">
        <v>4.3499999999999997E-2</v>
      </c>
      <c r="J1687" s="109"/>
      <c r="K1687" s="109">
        <v>4.7E-2</v>
      </c>
      <c r="L1687" s="109">
        <v>5.3099999999999994E-2</v>
      </c>
      <c r="M1687" s="109"/>
      <c r="N1687" s="109"/>
      <c r="O1687" s="210">
        <f t="shared" si="52"/>
        <v>41456</v>
      </c>
      <c r="Q1687" s="206">
        <f t="shared" si="53"/>
        <v>1.0000000000000286E-4</v>
      </c>
    </row>
    <row r="1688" spans="1:17">
      <c r="A1688" s="106">
        <v>41474</v>
      </c>
      <c r="B1688" t="s">
        <v>153</v>
      </c>
      <c r="C1688" s="109">
        <v>4.41E-2</v>
      </c>
      <c r="D1688" s="109">
        <v>4.6199999999999998E-2</v>
      </c>
      <c r="E1688" s="109">
        <v>5.1200000000000002E-2</v>
      </c>
      <c r="F1688" s="109">
        <v>4.7199999999999999E-2</v>
      </c>
      <c r="G1688" s="208">
        <v>0</v>
      </c>
      <c r="H1688" s="109"/>
      <c r="I1688" s="109">
        <v>4.2999999999999997E-2</v>
      </c>
      <c r="J1688" s="109"/>
      <c r="K1688" s="109">
        <v>4.6300000000000001E-2</v>
      </c>
      <c r="L1688" s="109">
        <v>5.2400000000000002E-2</v>
      </c>
      <c r="M1688" s="109"/>
      <c r="N1688" s="109"/>
      <c r="O1688" s="210">
        <f t="shared" si="52"/>
        <v>41456</v>
      </c>
      <c r="Q1688" s="206">
        <f t="shared" si="53"/>
        <v>1.0000000000000286E-4</v>
      </c>
    </row>
    <row r="1689" spans="1:17">
      <c r="A1689" s="106">
        <v>41477</v>
      </c>
      <c r="B1689" t="s">
        <v>153</v>
      </c>
      <c r="C1689" s="109">
        <v>4.3900000000000002E-2</v>
      </c>
      <c r="D1689" s="109">
        <v>4.5900000000000003E-2</v>
      </c>
      <c r="E1689" s="109">
        <v>5.0900000000000001E-2</v>
      </c>
      <c r="F1689" s="109">
        <v>4.6899999999999997E-2</v>
      </c>
      <c r="G1689" s="208">
        <v>0</v>
      </c>
      <c r="H1689" s="109"/>
      <c r="I1689" s="109">
        <v>4.2900000000000001E-2</v>
      </c>
      <c r="J1689" s="109"/>
      <c r="K1689" s="109">
        <v>4.5999999999999999E-2</v>
      </c>
      <c r="L1689" s="109">
        <v>5.21E-2</v>
      </c>
      <c r="M1689" s="109"/>
      <c r="N1689" s="109"/>
      <c r="O1689" s="210">
        <f t="shared" si="52"/>
        <v>41456</v>
      </c>
      <c r="Q1689" s="206">
        <f t="shared" si="53"/>
        <v>9.9999999999995925E-5</v>
      </c>
    </row>
    <row r="1690" spans="1:17">
      <c r="A1690" s="106">
        <v>41478</v>
      </c>
      <c r="B1690" t="s">
        <v>153</v>
      </c>
      <c r="C1690" s="109">
        <v>4.41E-2</v>
      </c>
      <c r="D1690" s="109">
        <v>4.5999999999999999E-2</v>
      </c>
      <c r="E1690" s="109">
        <v>5.0999999999999997E-2</v>
      </c>
      <c r="F1690" s="109">
        <v>4.7E-2</v>
      </c>
      <c r="G1690" s="208">
        <v>0</v>
      </c>
      <c r="H1690" s="109"/>
      <c r="I1690" s="109">
        <v>4.3099999999999999E-2</v>
      </c>
      <c r="J1690" s="109"/>
      <c r="K1690" s="109">
        <v>4.6199999999999998E-2</v>
      </c>
      <c r="L1690" s="109">
        <v>5.2300000000000006E-2</v>
      </c>
      <c r="M1690" s="109"/>
      <c r="N1690" s="109"/>
      <c r="O1690" s="210">
        <f t="shared" si="52"/>
        <v>41456</v>
      </c>
      <c r="Q1690" s="206">
        <f t="shared" si="53"/>
        <v>1.9999999999999879E-4</v>
      </c>
    </row>
    <row r="1691" spans="1:17">
      <c r="A1691" s="106">
        <v>41479</v>
      </c>
      <c r="B1691" t="s">
        <v>153</v>
      </c>
      <c r="C1691" s="109">
        <v>4.4400000000000002E-2</v>
      </c>
      <c r="D1691" s="109">
        <v>4.6600000000000003E-2</v>
      </c>
      <c r="E1691" s="109">
        <v>5.16E-2</v>
      </c>
      <c r="F1691" s="109">
        <v>4.7500000000000001E-2</v>
      </c>
      <c r="G1691" s="208">
        <v>0</v>
      </c>
      <c r="H1691" s="109"/>
      <c r="I1691" s="109">
        <v>4.3700000000000003E-2</v>
      </c>
      <c r="J1691" s="109"/>
      <c r="K1691" s="109">
        <v>4.6699999999999998E-2</v>
      </c>
      <c r="L1691" s="109">
        <v>5.28E-2</v>
      </c>
      <c r="M1691" s="109"/>
      <c r="N1691" s="109"/>
      <c r="O1691" s="210">
        <f t="shared" si="52"/>
        <v>41456</v>
      </c>
      <c r="Q1691" s="206">
        <f t="shared" si="53"/>
        <v>9.9999999999995925E-5</v>
      </c>
    </row>
    <row r="1692" spans="1:17">
      <c r="A1692" s="106">
        <v>41480</v>
      </c>
      <c r="B1692" t="s">
        <v>153</v>
      </c>
      <c r="C1692" s="109">
        <v>4.4499999999999998E-2</v>
      </c>
      <c r="D1692" s="109">
        <v>4.6600000000000003E-2</v>
      </c>
      <c r="E1692" s="109">
        <v>5.1700000000000003E-2</v>
      </c>
      <c r="F1692" s="109">
        <v>4.7600000000000003E-2</v>
      </c>
      <c r="G1692" s="208">
        <v>0</v>
      </c>
      <c r="H1692" s="109"/>
      <c r="I1692" s="109">
        <v>4.3799999999999999E-2</v>
      </c>
      <c r="J1692" s="109"/>
      <c r="K1692" s="109">
        <v>4.6799999999999994E-2</v>
      </c>
      <c r="L1692" s="109">
        <v>5.2999999999999999E-2</v>
      </c>
      <c r="M1692" s="109"/>
      <c r="N1692" s="109"/>
      <c r="O1692" s="210">
        <f t="shared" si="52"/>
        <v>41456</v>
      </c>
      <c r="Q1692" s="206">
        <f t="shared" si="53"/>
        <v>1.9999999999999185E-4</v>
      </c>
    </row>
    <row r="1693" spans="1:17">
      <c r="A1693" s="106">
        <v>41481</v>
      </c>
      <c r="B1693" t="s">
        <v>153</v>
      </c>
      <c r="C1693" s="109">
        <v>4.3799999999999999E-2</v>
      </c>
      <c r="D1693" s="109">
        <v>4.6199999999999998E-2</v>
      </c>
      <c r="E1693" s="109">
        <v>5.1299999999999998E-2</v>
      </c>
      <c r="F1693" s="109">
        <v>4.7100000000000003E-2</v>
      </c>
      <c r="G1693" s="208">
        <v>0</v>
      </c>
      <c r="H1693" s="109"/>
      <c r="I1693" s="109">
        <v>4.3299999999999998E-2</v>
      </c>
      <c r="J1693" s="109"/>
      <c r="K1693" s="109">
        <v>4.6399999999999997E-2</v>
      </c>
      <c r="L1693" s="109">
        <v>5.2499999999999998E-2</v>
      </c>
      <c r="M1693" s="109"/>
      <c r="N1693" s="109"/>
      <c r="O1693" s="210">
        <f t="shared" si="52"/>
        <v>41456</v>
      </c>
      <c r="Q1693" s="206">
        <f t="shared" si="53"/>
        <v>1.9999999999999879E-4</v>
      </c>
    </row>
    <row r="1694" spans="1:17">
      <c r="A1694" s="106">
        <v>41484</v>
      </c>
      <c r="B1694" t="s">
        <v>153</v>
      </c>
      <c r="C1694" s="109">
        <v>4.4200000000000003E-2</v>
      </c>
      <c r="D1694" s="109">
        <v>4.6399999999999997E-2</v>
      </c>
      <c r="E1694" s="109">
        <v>5.1799999999999999E-2</v>
      </c>
      <c r="F1694" s="109">
        <v>4.7500000000000001E-2</v>
      </c>
      <c r="G1694" s="208">
        <v>0</v>
      </c>
      <c r="H1694" s="109"/>
      <c r="I1694" s="109">
        <v>4.3700000000000003E-2</v>
      </c>
      <c r="J1694" s="109"/>
      <c r="K1694" s="109">
        <v>4.6699999999999998E-2</v>
      </c>
      <c r="L1694" s="109">
        <v>5.2999999999999999E-2</v>
      </c>
      <c r="M1694" s="109"/>
      <c r="N1694" s="109"/>
      <c r="O1694" s="210">
        <f t="shared" si="52"/>
        <v>41456</v>
      </c>
      <c r="Q1694" s="206">
        <f t="shared" si="53"/>
        <v>3.0000000000000165E-4</v>
      </c>
    </row>
    <row r="1695" spans="1:17">
      <c r="A1695" s="106">
        <v>41485</v>
      </c>
      <c r="B1695" t="s">
        <v>153</v>
      </c>
      <c r="C1695" s="109">
        <v>4.4299999999999999E-2</v>
      </c>
      <c r="D1695" s="109">
        <v>4.6399999999999997E-2</v>
      </c>
      <c r="E1695" s="109">
        <v>5.1799999999999999E-2</v>
      </c>
      <c r="F1695" s="109">
        <v>4.7500000000000001E-2</v>
      </c>
      <c r="G1695" s="208">
        <v>0</v>
      </c>
      <c r="H1695" s="109"/>
      <c r="I1695" s="109">
        <v>4.4000000000000004E-2</v>
      </c>
      <c r="J1695" s="109"/>
      <c r="K1695" s="109">
        <v>4.6799999999999994E-2</v>
      </c>
      <c r="L1695" s="109">
        <v>5.3099999999999994E-2</v>
      </c>
      <c r="M1695" s="109"/>
      <c r="N1695" s="109"/>
      <c r="O1695" s="210">
        <f t="shared" si="52"/>
        <v>41456</v>
      </c>
      <c r="Q1695" s="206">
        <f t="shared" si="53"/>
        <v>3.9999999999999758E-4</v>
      </c>
    </row>
    <row r="1696" spans="1:17">
      <c r="A1696" s="106">
        <v>41486</v>
      </c>
      <c r="B1696" t="s">
        <v>153</v>
      </c>
      <c r="C1696" s="109">
        <v>4.3799999999999999E-2</v>
      </c>
      <c r="D1696" s="109">
        <v>4.6100000000000002E-2</v>
      </c>
      <c r="E1696" s="109">
        <v>5.16E-2</v>
      </c>
      <c r="F1696" s="109">
        <v>4.7199999999999999E-2</v>
      </c>
      <c r="G1696" s="208">
        <v>0</v>
      </c>
      <c r="H1696" s="109"/>
      <c r="I1696" s="109">
        <v>4.3799999999999999E-2</v>
      </c>
      <c r="J1696" s="109"/>
      <c r="K1696" s="109">
        <v>4.6500000000000007E-2</v>
      </c>
      <c r="L1696" s="109">
        <v>5.28E-2</v>
      </c>
      <c r="M1696" s="109"/>
      <c r="N1696" s="109"/>
      <c r="O1696" s="210">
        <f t="shared" si="52"/>
        <v>41456</v>
      </c>
      <c r="Q1696" s="206">
        <f t="shared" si="53"/>
        <v>4.0000000000000452E-4</v>
      </c>
    </row>
    <row r="1697" spans="1:17">
      <c r="A1697" s="106">
        <v>41487</v>
      </c>
      <c r="B1697" t="s">
        <v>153</v>
      </c>
      <c r="C1697" s="109">
        <v>4.5100000000000001E-2</v>
      </c>
      <c r="D1697" s="109">
        <v>4.7199999999999999E-2</v>
      </c>
      <c r="E1697" s="109">
        <v>5.2699999999999997E-2</v>
      </c>
      <c r="F1697" s="109">
        <v>4.8300000000000003E-2</v>
      </c>
      <c r="G1697" s="208">
        <v>0</v>
      </c>
      <c r="H1697" s="109"/>
      <c r="I1697" s="109">
        <v>4.5100000000000001E-2</v>
      </c>
      <c r="J1697" s="109"/>
      <c r="K1697" s="109">
        <v>4.7599999999999996E-2</v>
      </c>
      <c r="L1697" s="109">
        <v>5.4000000000000006E-2</v>
      </c>
      <c r="M1697" s="109"/>
      <c r="N1697" s="109"/>
      <c r="O1697" s="210">
        <f t="shared" si="52"/>
        <v>41487</v>
      </c>
      <c r="Q1697" s="206">
        <f t="shared" si="53"/>
        <v>3.9999999999999758E-4</v>
      </c>
    </row>
    <row r="1698" spans="1:17">
      <c r="A1698" s="106">
        <v>41488</v>
      </c>
      <c r="B1698" t="s">
        <v>153</v>
      </c>
      <c r="C1698" s="109">
        <v>4.4299999999999999E-2</v>
      </c>
      <c r="D1698" s="109">
        <v>4.6300000000000001E-2</v>
      </c>
      <c r="E1698" s="109">
        <v>5.1799999999999999E-2</v>
      </c>
      <c r="F1698" s="109">
        <v>4.7500000000000001E-2</v>
      </c>
      <c r="G1698" s="208">
        <v>0</v>
      </c>
      <c r="H1698" s="109"/>
      <c r="I1698" s="109">
        <v>4.4199999999999996E-2</v>
      </c>
      <c r="J1698" s="109"/>
      <c r="K1698" s="109">
        <v>4.6799999999999994E-2</v>
      </c>
      <c r="L1698" s="109">
        <v>5.3099999999999994E-2</v>
      </c>
      <c r="M1698" s="109"/>
      <c r="N1698" s="109"/>
      <c r="O1698" s="210">
        <f t="shared" si="52"/>
        <v>41487</v>
      </c>
      <c r="Q1698" s="206">
        <f t="shared" si="53"/>
        <v>4.9999999999999351E-4</v>
      </c>
    </row>
    <row r="1699" spans="1:17">
      <c r="A1699" s="106">
        <v>41491</v>
      </c>
      <c r="B1699" t="s">
        <v>153</v>
      </c>
      <c r="C1699" s="109">
        <v>4.4699999999999997E-2</v>
      </c>
      <c r="D1699" s="109">
        <v>4.6699999999999998E-2</v>
      </c>
      <c r="E1699" s="109">
        <v>5.2400000000000002E-2</v>
      </c>
      <c r="F1699" s="109">
        <v>4.7899999999999998E-2</v>
      </c>
      <c r="G1699" s="208">
        <v>0</v>
      </c>
      <c r="H1699" s="109"/>
      <c r="I1699" s="109">
        <v>4.4600000000000001E-2</v>
      </c>
      <c r="J1699" s="109"/>
      <c r="K1699" s="109">
        <v>4.7199999999999999E-2</v>
      </c>
      <c r="L1699" s="109">
        <v>5.3699999999999998E-2</v>
      </c>
      <c r="M1699" s="109"/>
      <c r="N1699" s="109"/>
      <c r="O1699" s="210">
        <f t="shared" si="52"/>
        <v>41487</v>
      </c>
      <c r="Q1699" s="206">
        <f t="shared" si="53"/>
        <v>5.0000000000000044E-4</v>
      </c>
    </row>
    <row r="1700" spans="1:17">
      <c r="A1700" s="106">
        <v>41492</v>
      </c>
      <c r="B1700" t="s">
        <v>153</v>
      </c>
      <c r="C1700" s="109">
        <v>4.4699999999999997E-2</v>
      </c>
      <c r="D1700" s="109">
        <v>4.6699999999999998E-2</v>
      </c>
      <c r="E1700" s="109">
        <v>5.2299999999999999E-2</v>
      </c>
      <c r="F1700" s="109">
        <v>4.7899999999999998E-2</v>
      </c>
      <c r="G1700" s="208">
        <v>0</v>
      </c>
      <c r="H1700" s="109"/>
      <c r="I1700" s="109">
        <v>4.4699999999999997E-2</v>
      </c>
      <c r="J1700" s="109"/>
      <c r="K1700" s="109">
        <v>4.7199999999999999E-2</v>
      </c>
      <c r="L1700" s="109">
        <v>5.3600000000000002E-2</v>
      </c>
      <c r="M1700" s="109"/>
      <c r="N1700" s="109"/>
      <c r="O1700" s="210">
        <f t="shared" si="52"/>
        <v>41487</v>
      </c>
      <c r="Q1700" s="206">
        <f t="shared" si="53"/>
        <v>5.0000000000000044E-4</v>
      </c>
    </row>
    <row r="1701" spans="1:17">
      <c r="A1701" s="106">
        <v>41493</v>
      </c>
      <c r="B1701" t="s">
        <v>153</v>
      </c>
      <c r="C1701" s="109">
        <v>4.4200000000000003E-2</v>
      </c>
      <c r="D1701" s="109">
        <v>4.6199999999999998E-2</v>
      </c>
      <c r="E1701" s="109">
        <v>5.1900000000000002E-2</v>
      </c>
      <c r="F1701" s="109">
        <v>4.7399999999999998E-2</v>
      </c>
      <c r="G1701" s="208">
        <v>0</v>
      </c>
      <c r="H1701" s="109"/>
      <c r="I1701" s="109">
        <v>4.4199999999999996E-2</v>
      </c>
      <c r="J1701" s="109"/>
      <c r="K1701" s="109">
        <v>4.6699999999999998E-2</v>
      </c>
      <c r="L1701" s="109">
        <v>5.33E-2</v>
      </c>
      <c r="M1701" s="109"/>
      <c r="N1701" s="109"/>
      <c r="O1701" s="210">
        <f t="shared" si="52"/>
        <v>41487</v>
      </c>
      <c r="Q1701" s="206">
        <f t="shared" si="53"/>
        <v>5.0000000000000044E-4</v>
      </c>
    </row>
    <row r="1702" spans="1:17">
      <c r="A1702" s="106">
        <v>41494</v>
      </c>
      <c r="B1702" t="s">
        <v>153</v>
      </c>
      <c r="C1702" s="109">
        <v>4.41E-2</v>
      </c>
      <c r="D1702" s="109">
        <v>4.6100000000000002E-2</v>
      </c>
      <c r="E1702" s="109">
        <v>5.1700000000000003E-2</v>
      </c>
      <c r="F1702" s="109">
        <v>4.7300000000000002E-2</v>
      </c>
      <c r="G1702" s="208">
        <v>0</v>
      </c>
      <c r="H1702" s="109"/>
      <c r="I1702" s="109">
        <v>4.41E-2</v>
      </c>
      <c r="J1702" s="109"/>
      <c r="K1702" s="109">
        <v>4.6600000000000003E-2</v>
      </c>
      <c r="L1702" s="109">
        <v>5.3099999999999994E-2</v>
      </c>
      <c r="M1702" s="109"/>
      <c r="N1702" s="109"/>
      <c r="O1702" s="210">
        <f t="shared" si="52"/>
        <v>41487</v>
      </c>
      <c r="Q1702" s="206">
        <f t="shared" si="53"/>
        <v>5.0000000000000044E-4</v>
      </c>
    </row>
    <row r="1703" spans="1:17">
      <c r="A1703" s="106">
        <v>41495</v>
      </c>
      <c r="B1703" t="s">
        <v>153</v>
      </c>
      <c r="C1703" s="109">
        <v>4.41E-2</v>
      </c>
      <c r="D1703" s="109">
        <v>4.6100000000000002E-2</v>
      </c>
      <c r="E1703" s="109">
        <v>5.1700000000000003E-2</v>
      </c>
      <c r="F1703" s="109">
        <v>4.7300000000000002E-2</v>
      </c>
      <c r="G1703" s="208">
        <v>0</v>
      </c>
      <c r="H1703" s="109"/>
      <c r="I1703" s="109">
        <v>4.41E-2</v>
      </c>
      <c r="J1703" s="109"/>
      <c r="K1703" s="109">
        <v>4.6600000000000003E-2</v>
      </c>
      <c r="L1703" s="109">
        <v>5.3099999999999994E-2</v>
      </c>
      <c r="M1703" s="109"/>
      <c r="N1703" s="109"/>
      <c r="O1703" s="210">
        <f t="shared" si="52"/>
        <v>41487</v>
      </c>
      <c r="Q1703" s="206">
        <f t="shared" si="53"/>
        <v>5.0000000000000044E-4</v>
      </c>
    </row>
    <row r="1704" spans="1:17">
      <c r="A1704" s="106">
        <v>41498</v>
      </c>
      <c r="B1704" t="s">
        <v>153</v>
      </c>
      <c r="C1704" s="109">
        <v>4.4400000000000002E-2</v>
      </c>
      <c r="D1704" s="109">
        <v>4.6399999999999997E-2</v>
      </c>
      <c r="E1704" s="109">
        <v>5.1999999999999998E-2</v>
      </c>
      <c r="F1704" s="109">
        <v>4.7600000000000003E-2</v>
      </c>
      <c r="G1704" s="208">
        <v>0</v>
      </c>
      <c r="H1704" s="109"/>
      <c r="I1704" s="109">
        <v>4.4500000000000005E-2</v>
      </c>
      <c r="J1704" s="109"/>
      <c r="K1704" s="109">
        <v>4.6899999999999997E-2</v>
      </c>
      <c r="L1704" s="109">
        <v>5.33E-2</v>
      </c>
      <c r="M1704" s="109"/>
      <c r="N1704" s="109"/>
      <c r="O1704" s="210">
        <f t="shared" si="52"/>
        <v>41487</v>
      </c>
      <c r="Q1704" s="206">
        <f t="shared" si="53"/>
        <v>5.0000000000000044E-4</v>
      </c>
    </row>
    <row r="1705" spans="1:17">
      <c r="A1705" s="106">
        <v>41499</v>
      </c>
      <c r="B1705" t="s">
        <v>153</v>
      </c>
      <c r="C1705" s="109">
        <v>4.53E-2</v>
      </c>
      <c r="D1705" s="109">
        <v>4.7300000000000002E-2</v>
      </c>
      <c r="E1705" s="109">
        <v>5.2999999999999999E-2</v>
      </c>
      <c r="F1705" s="109">
        <v>4.8500000000000001E-2</v>
      </c>
      <c r="G1705" s="208">
        <v>0</v>
      </c>
      <c r="H1705" s="109"/>
      <c r="I1705" s="109">
        <v>4.5400000000000003E-2</v>
      </c>
      <c r="J1705" s="109"/>
      <c r="K1705" s="109">
        <v>4.7800000000000002E-2</v>
      </c>
      <c r="L1705" s="109">
        <v>5.4299999999999994E-2</v>
      </c>
      <c r="M1705" s="109"/>
      <c r="N1705" s="109"/>
      <c r="O1705" s="210">
        <f t="shared" si="52"/>
        <v>41487</v>
      </c>
      <c r="Q1705" s="206">
        <f t="shared" si="53"/>
        <v>5.0000000000000044E-4</v>
      </c>
    </row>
    <row r="1706" spans="1:17">
      <c r="A1706" s="106">
        <v>41500</v>
      </c>
      <c r="B1706" t="s">
        <v>153</v>
      </c>
      <c r="C1706" s="109">
        <v>4.53E-2</v>
      </c>
      <c r="D1706" s="109">
        <v>4.7399999999999998E-2</v>
      </c>
      <c r="E1706" s="109">
        <v>5.2999999999999999E-2</v>
      </c>
      <c r="F1706" s="109">
        <v>4.8599999999999997E-2</v>
      </c>
      <c r="G1706" s="208">
        <v>0</v>
      </c>
      <c r="H1706" s="109"/>
      <c r="I1706" s="109">
        <v>4.53E-2</v>
      </c>
      <c r="J1706" s="109"/>
      <c r="K1706" s="109">
        <v>4.7899999999999998E-2</v>
      </c>
      <c r="L1706" s="109">
        <v>5.4299999999999994E-2</v>
      </c>
      <c r="M1706" s="109"/>
      <c r="N1706" s="109"/>
      <c r="O1706" s="210">
        <f t="shared" si="52"/>
        <v>41487</v>
      </c>
      <c r="Q1706" s="206">
        <f t="shared" si="53"/>
        <v>5.0000000000000044E-4</v>
      </c>
    </row>
    <row r="1707" spans="1:17">
      <c r="A1707" s="106">
        <v>41501</v>
      </c>
      <c r="B1707" t="s">
        <v>153</v>
      </c>
      <c r="C1707" s="109">
        <v>4.5699999999999998E-2</v>
      </c>
      <c r="D1707" s="109">
        <v>4.7600000000000003E-2</v>
      </c>
      <c r="E1707" s="109">
        <v>5.33E-2</v>
      </c>
      <c r="F1707" s="109">
        <v>4.8899999999999999E-2</v>
      </c>
      <c r="G1707" s="208">
        <v>0</v>
      </c>
      <c r="H1707" s="109"/>
      <c r="I1707" s="109">
        <v>4.5999999999999999E-2</v>
      </c>
      <c r="J1707" s="109"/>
      <c r="K1707" s="109">
        <v>4.8300000000000003E-2</v>
      </c>
      <c r="L1707" s="109">
        <v>5.4699999999999999E-2</v>
      </c>
      <c r="M1707" s="109"/>
      <c r="N1707" s="109"/>
      <c r="O1707" s="210">
        <f t="shared" si="52"/>
        <v>41487</v>
      </c>
      <c r="Q1707" s="206">
        <f t="shared" si="53"/>
        <v>6.9999999999999923E-4</v>
      </c>
    </row>
    <row r="1708" spans="1:17">
      <c r="A1708" s="106">
        <v>41502</v>
      </c>
      <c r="B1708" t="s">
        <v>153</v>
      </c>
      <c r="C1708" s="109">
        <v>4.6399999999999997E-2</v>
      </c>
      <c r="D1708" s="109">
        <v>4.8300000000000003E-2</v>
      </c>
      <c r="E1708" s="109">
        <v>5.3900000000000003E-2</v>
      </c>
      <c r="F1708" s="109">
        <v>4.9500000000000002E-2</v>
      </c>
      <c r="G1708" s="208">
        <v>0</v>
      </c>
      <c r="H1708" s="109"/>
      <c r="I1708" s="109">
        <v>4.6600000000000003E-2</v>
      </c>
      <c r="J1708" s="109"/>
      <c r="K1708" s="109">
        <v>4.8899999999999999E-2</v>
      </c>
      <c r="L1708" s="109">
        <v>5.5399999999999998E-2</v>
      </c>
      <c r="M1708" s="109"/>
      <c r="N1708" s="109"/>
      <c r="O1708" s="210">
        <f t="shared" si="52"/>
        <v>41487</v>
      </c>
      <c r="Q1708" s="206">
        <f t="shared" si="53"/>
        <v>5.9999999999999637E-4</v>
      </c>
    </row>
    <row r="1709" spans="1:17">
      <c r="A1709" s="106">
        <v>41505</v>
      </c>
      <c r="B1709" t="s">
        <v>153</v>
      </c>
      <c r="C1709" s="109">
        <v>4.6899999999999997E-2</v>
      </c>
      <c r="D1709" s="109">
        <v>4.87E-2</v>
      </c>
      <c r="E1709" s="109">
        <v>5.4300000000000001E-2</v>
      </c>
      <c r="F1709" s="109">
        <v>0.05</v>
      </c>
      <c r="G1709" s="208">
        <v>0</v>
      </c>
      <c r="H1709" s="109"/>
      <c r="I1709" s="109">
        <v>4.7100000000000003E-2</v>
      </c>
      <c r="J1709" s="109"/>
      <c r="K1709" s="109">
        <v>4.9399999999999993E-2</v>
      </c>
      <c r="L1709" s="109">
        <v>5.5800000000000002E-2</v>
      </c>
      <c r="M1709" s="109"/>
      <c r="N1709" s="109"/>
      <c r="O1709" s="210">
        <f t="shared" si="52"/>
        <v>41487</v>
      </c>
      <c r="Q1709" s="206">
        <f t="shared" si="53"/>
        <v>6.999999999999923E-4</v>
      </c>
    </row>
    <row r="1710" spans="1:17">
      <c r="A1710" s="106">
        <v>41506</v>
      </c>
      <c r="B1710" t="s">
        <v>153</v>
      </c>
      <c r="C1710" s="109">
        <v>4.6399999999999997E-2</v>
      </c>
      <c r="D1710" s="109">
        <v>4.8300000000000003E-2</v>
      </c>
      <c r="E1710" s="109">
        <v>5.3800000000000001E-2</v>
      </c>
      <c r="F1710" s="109">
        <v>4.9500000000000002E-2</v>
      </c>
      <c r="G1710" s="208">
        <v>0</v>
      </c>
      <c r="H1710" s="109"/>
      <c r="I1710" s="109">
        <v>4.6600000000000003E-2</v>
      </c>
      <c r="J1710" s="109"/>
      <c r="K1710" s="109">
        <v>4.8899999999999999E-2</v>
      </c>
      <c r="L1710" s="109">
        <v>5.5399999999999998E-2</v>
      </c>
      <c r="M1710" s="109"/>
      <c r="N1710" s="109"/>
      <c r="O1710" s="210">
        <f t="shared" si="52"/>
        <v>41487</v>
      </c>
      <c r="Q1710" s="206">
        <f t="shared" si="53"/>
        <v>5.9999999999999637E-4</v>
      </c>
    </row>
    <row r="1711" spans="1:17">
      <c r="A1711" s="106">
        <v>41507</v>
      </c>
      <c r="B1711" t="s">
        <v>153</v>
      </c>
      <c r="C1711" s="109">
        <v>4.6800000000000001E-2</v>
      </c>
      <c r="D1711" s="109">
        <v>4.87E-2</v>
      </c>
      <c r="E1711" s="109">
        <v>5.4199999999999998E-2</v>
      </c>
      <c r="F1711" s="109">
        <v>4.99E-2</v>
      </c>
      <c r="G1711" s="208">
        <v>0</v>
      </c>
      <c r="H1711" s="109"/>
      <c r="I1711" s="109">
        <v>4.6900000000000004E-2</v>
      </c>
      <c r="J1711" s="109"/>
      <c r="K1711" s="109">
        <v>4.9299999999999997E-2</v>
      </c>
      <c r="L1711" s="109">
        <v>5.5800000000000002E-2</v>
      </c>
      <c r="M1711" s="109"/>
      <c r="N1711" s="109"/>
      <c r="O1711" s="210">
        <f t="shared" si="52"/>
        <v>41487</v>
      </c>
      <c r="Q1711" s="206">
        <f t="shared" si="53"/>
        <v>5.9999999999999637E-4</v>
      </c>
    </row>
    <row r="1712" spans="1:17">
      <c r="A1712" s="106">
        <v>41508</v>
      </c>
      <c r="B1712" t="s">
        <v>153</v>
      </c>
      <c r="C1712" s="109">
        <v>4.6899999999999997E-2</v>
      </c>
      <c r="D1712" s="109">
        <v>4.87E-2</v>
      </c>
      <c r="E1712" s="109">
        <v>5.4199999999999998E-2</v>
      </c>
      <c r="F1712" s="109">
        <v>4.99E-2</v>
      </c>
      <c r="G1712" s="208">
        <v>0</v>
      </c>
      <c r="H1712" s="109"/>
      <c r="I1712" s="109">
        <v>4.6900000000000004E-2</v>
      </c>
      <c r="J1712" s="109"/>
      <c r="K1712" s="109">
        <v>4.9299999999999997E-2</v>
      </c>
      <c r="L1712" s="109">
        <v>5.5800000000000002E-2</v>
      </c>
      <c r="M1712" s="109"/>
      <c r="N1712" s="109"/>
      <c r="O1712" s="210">
        <f t="shared" si="52"/>
        <v>41487</v>
      </c>
      <c r="Q1712" s="206">
        <f t="shared" si="53"/>
        <v>5.9999999999999637E-4</v>
      </c>
    </row>
    <row r="1713" spans="1:17">
      <c r="A1713" s="106">
        <v>41509</v>
      </c>
      <c r="B1713" t="s">
        <v>153</v>
      </c>
      <c r="C1713" s="109">
        <v>4.5999999999999999E-2</v>
      </c>
      <c r="D1713" s="109">
        <v>4.7899999999999998E-2</v>
      </c>
      <c r="E1713" s="109">
        <v>5.3199999999999997E-2</v>
      </c>
      <c r="F1713" s="109">
        <v>4.9000000000000002E-2</v>
      </c>
      <c r="G1713" s="208">
        <v>0</v>
      </c>
      <c r="H1713" s="109"/>
      <c r="I1713" s="109">
        <v>4.5999999999999999E-2</v>
      </c>
      <c r="J1713" s="109"/>
      <c r="K1713" s="109">
        <v>4.8499999999999995E-2</v>
      </c>
      <c r="L1713" s="109">
        <v>5.4900000000000004E-2</v>
      </c>
      <c r="M1713" s="109"/>
      <c r="N1713" s="109"/>
      <c r="O1713" s="210">
        <f t="shared" si="52"/>
        <v>41487</v>
      </c>
      <c r="Q1713" s="206">
        <f t="shared" si="53"/>
        <v>5.9999999999999637E-4</v>
      </c>
    </row>
    <row r="1714" spans="1:17">
      <c r="A1714" s="106">
        <v>41512</v>
      </c>
      <c r="B1714" t="s">
        <v>153</v>
      </c>
      <c r="C1714" s="109">
        <v>4.5900000000000003E-2</v>
      </c>
      <c r="D1714" s="109">
        <v>4.7699999999999999E-2</v>
      </c>
      <c r="E1714" s="109">
        <v>5.28E-2</v>
      </c>
      <c r="F1714" s="109">
        <v>4.8800000000000003E-2</v>
      </c>
      <c r="G1714" s="208">
        <v>0</v>
      </c>
      <c r="H1714" s="109"/>
      <c r="I1714" s="109">
        <v>4.5999999999999999E-2</v>
      </c>
      <c r="J1714" s="109"/>
      <c r="K1714" s="109">
        <v>4.8300000000000003E-2</v>
      </c>
      <c r="L1714" s="109">
        <v>5.4600000000000003E-2</v>
      </c>
      <c r="M1714" s="109"/>
      <c r="N1714" s="109"/>
      <c r="O1714" s="210">
        <f t="shared" si="52"/>
        <v>41487</v>
      </c>
      <c r="Q1714" s="206">
        <f t="shared" si="53"/>
        <v>6.0000000000000331E-4</v>
      </c>
    </row>
    <row r="1715" spans="1:17">
      <c r="A1715" s="106">
        <v>41513</v>
      </c>
      <c r="B1715" t="s">
        <v>153</v>
      </c>
      <c r="C1715" s="109">
        <v>4.4999999999999998E-2</v>
      </c>
      <c r="D1715" s="109">
        <v>4.6899999999999997E-2</v>
      </c>
      <c r="E1715" s="109">
        <v>5.21E-2</v>
      </c>
      <c r="F1715" s="109">
        <v>4.8000000000000001E-2</v>
      </c>
      <c r="G1715" s="208">
        <v>0</v>
      </c>
      <c r="H1715" s="109"/>
      <c r="I1715" s="109">
        <v>4.5100000000000001E-2</v>
      </c>
      <c r="J1715" s="109"/>
      <c r="K1715" s="109">
        <v>4.7500000000000001E-2</v>
      </c>
      <c r="L1715" s="109">
        <v>5.3800000000000001E-2</v>
      </c>
      <c r="M1715" s="109"/>
      <c r="N1715" s="109"/>
      <c r="O1715" s="210">
        <f t="shared" si="52"/>
        <v>41487</v>
      </c>
      <c r="Q1715" s="206">
        <f t="shared" si="53"/>
        <v>6.0000000000000331E-4</v>
      </c>
    </row>
    <row r="1716" spans="1:17">
      <c r="A1716" s="106">
        <v>41514</v>
      </c>
      <c r="B1716" t="s">
        <v>153</v>
      </c>
      <c r="C1716" s="109">
        <v>4.5600000000000002E-2</v>
      </c>
      <c r="D1716" s="109">
        <v>4.7500000000000001E-2</v>
      </c>
      <c r="E1716" s="109">
        <v>5.2600000000000001E-2</v>
      </c>
      <c r="F1716" s="109">
        <v>4.8599999999999997E-2</v>
      </c>
      <c r="G1716" s="208">
        <v>0</v>
      </c>
      <c r="H1716" s="109"/>
      <c r="I1716" s="109">
        <v>4.58E-2</v>
      </c>
      <c r="J1716" s="109"/>
      <c r="K1716" s="109">
        <v>4.8000000000000001E-2</v>
      </c>
      <c r="L1716" s="109">
        <v>5.4299999999999994E-2</v>
      </c>
      <c r="M1716" s="109"/>
      <c r="N1716" s="109"/>
      <c r="O1716" s="210">
        <f t="shared" si="52"/>
        <v>41487</v>
      </c>
      <c r="Q1716" s="206">
        <f t="shared" si="53"/>
        <v>5.0000000000000044E-4</v>
      </c>
    </row>
    <row r="1717" spans="1:17">
      <c r="A1717" s="106">
        <v>41515</v>
      </c>
      <c r="B1717" t="s">
        <v>153</v>
      </c>
      <c r="C1717" s="109">
        <v>4.4999999999999998E-2</v>
      </c>
      <c r="D1717" s="109">
        <v>4.7E-2</v>
      </c>
      <c r="E1717" s="109">
        <v>5.1999999999999998E-2</v>
      </c>
      <c r="F1717" s="109">
        <v>4.8000000000000001E-2</v>
      </c>
      <c r="G1717" s="208">
        <v>0</v>
      </c>
      <c r="H1717" s="109"/>
      <c r="I1717" s="109">
        <v>4.5199999999999997E-2</v>
      </c>
      <c r="J1717" s="109"/>
      <c r="K1717" s="109">
        <v>4.7500000000000001E-2</v>
      </c>
      <c r="L1717" s="109">
        <v>5.3699999999999998E-2</v>
      </c>
      <c r="M1717" s="109"/>
      <c r="N1717" s="109"/>
      <c r="O1717" s="210">
        <f t="shared" si="52"/>
        <v>41487</v>
      </c>
      <c r="Q1717" s="206">
        <f t="shared" si="53"/>
        <v>5.0000000000000044E-4</v>
      </c>
    </row>
    <row r="1718" spans="1:17">
      <c r="A1718" s="106">
        <v>41516</v>
      </c>
      <c r="B1718" t="s">
        <v>153</v>
      </c>
      <c r="C1718" s="109">
        <v>4.4699999999999997E-2</v>
      </c>
      <c r="D1718" s="109">
        <v>4.6699999999999998E-2</v>
      </c>
      <c r="E1718" s="109">
        <v>5.1700000000000003E-2</v>
      </c>
      <c r="F1718" s="109">
        <v>4.7699999999999999E-2</v>
      </c>
      <c r="G1718" s="208">
        <v>0</v>
      </c>
      <c r="H1718" s="109"/>
      <c r="I1718" s="109">
        <v>4.4900000000000002E-2</v>
      </c>
      <c r="J1718" s="109"/>
      <c r="K1718" s="109">
        <v>4.7199999999999999E-2</v>
      </c>
      <c r="L1718" s="109">
        <v>5.3399999999999996E-2</v>
      </c>
      <c r="M1718" s="109"/>
      <c r="N1718" s="109"/>
      <c r="O1718" s="210">
        <f t="shared" si="52"/>
        <v>41487</v>
      </c>
      <c r="Q1718" s="206">
        <f t="shared" si="53"/>
        <v>5.0000000000000044E-4</v>
      </c>
    </row>
    <row r="1719" spans="1:17">
      <c r="A1719" s="106">
        <v>41521</v>
      </c>
      <c r="B1719" t="s">
        <v>153</v>
      </c>
      <c r="C1719" s="109">
        <v>4.5999999999999999E-2</v>
      </c>
      <c r="D1719" s="109">
        <v>4.7899999999999998E-2</v>
      </c>
      <c r="E1719" s="109">
        <v>5.2900000000000003E-2</v>
      </c>
      <c r="F1719" s="109">
        <v>4.8899999999999999E-2</v>
      </c>
      <c r="G1719" s="208">
        <v>0</v>
      </c>
      <c r="H1719" s="109"/>
      <c r="I1719" s="109">
        <v>4.6300000000000001E-2</v>
      </c>
      <c r="J1719" s="109"/>
      <c r="K1719" s="109">
        <v>4.8399999999999999E-2</v>
      </c>
      <c r="L1719" s="109">
        <v>5.45E-2</v>
      </c>
      <c r="M1719" s="109"/>
      <c r="N1719" s="109"/>
      <c r="O1719" s="210">
        <f t="shared" si="52"/>
        <v>41518</v>
      </c>
      <c r="Q1719" s="206">
        <f t="shared" si="53"/>
        <v>5.0000000000000044E-4</v>
      </c>
    </row>
    <row r="1720" spans="1:17">
      <c r="A1720" s="106">
        <v>41522</v>
      </c>
      <c r="B1720" t="s">
        <v>153</v>
      </c>
      <c r="C1720" s="109">
        <v>4.6699999999999998E-2</v>
      </c>
      <c r="D1720" s="109">
        <v>4.87E-2</v>
      </c>
      <c r="E1720" s="109">
        <v>5.3699999999999998E-2</v>
      </c>
      <c r="F1720" s="109">
        <v>4.9700000000000001E-2</v>
      </c>
      <c r="G1720" s="208">
        <v>0</v>
      </c>
      <c r="H1720" s="109"/>
      <c r="I1720" s="109">
        <v>4.7199999999999999E-2</v>
      </c>
      <c r="J1720" s="109"/>
      <c r="K1720" s="109">
        <v>4.9399999999999993E-2</v>
      </c>
      <c r="L1720" s="109">
        <v>5.5300000000000002E-2</v>
      </c>
      <c r="M1720" s="109"/>
      <c r="N1720" s="109"/>
      <c r="O1720" s="210">
        <f t="shared" si="52"/>
        <v>41518</v>
      </c>
      <c r="Q1720" s="206">
        <f t="shared" si="53"/>
        <v>6.999999999999923E-4</v>
      </c>
    </row>
    <row r="1721" spans="1:17">
      <c r="A1721" s="106">
        <v>41523</v>
      </c>
      <c r="B1721" t="s">
        <v>153</v>
      </c>
      <c r="C1721" s="109">
        <v>4.65E-2</v>
      </c>
      <c r="D1721" s="109">
        <v>4.8599999999999997E-2</v>
      </c>
      <c r="E1721" s="109">
        <v>5.3699999999999998E-2</v>
      </c>
      <c r="F1721" s="109">
        <v>4.9599999999999998E-2</v>
      </c>
      <c r="G1721" s="208">
        <v>0</v>
      </c>
      <c r="H1721" s="109"/>
      <c r="I1721" s="109">
        <v>4.7199999999999999E-2</v>
      </c>
      <c r="J1721" s="109"/>
      <c r="K1721" s="109">
        <v>4.9299999999999997E-2</v>
      </c>
      <c r="L1721" s="109">
        <v>5.5300000000000002E-2</v>
      </c>
      <c r="M1721" s="109"/>
      <c r="N1721" s="109"/>
      <c r="O1721" s="210">
        <f t="shared" si="52"/>
        <v>41518</v>
      </c>
      <c r="Q1721" s="206">
        <f t="shared" si="53"/>
        <v>6.9999999999999923E-4</v>
      </c>
    </row>
    <row r="1722" spans="1:17">
      <c r="A1722" s="106">
        <v>41526</v>
      </c>
      <c r="B1722" t="s">
        <v>153</v>
      </c>
      <c r="C1722" s="109">
        <v>4.6199999999999998E-2</v>
      </c>
      <c r="D1722" s="109">
        <v>4.8300000000000003E-2</v>
      </c>
      <c r="E1722" s="109">
        <v>5.3400000000000003E-2</v>
      </c>
      <c r="F1722" s="109">
        <v>4.9299999999999997E-2</v>
      </c>
      <c r="G1722" s="208">
        <v>0</v>
      </c>
      <c r="H1722" s="109"/>
      <c r="I1722" s="109">
        <v>4.6799999999999994E-2</v>
      </c>
      <c r="J1722" s="109"/>
      <c r="K1722" s="109">
        <v>4.9000000000000002E-2</v>
      </c>
      <c r="L1722" s="109">
        <v>5.5E-2</v>
      </c>
      <c r="M1722" s="109"/>
      <c r="N1722" s="109"/>
      <c r="O1722" s="210">
        <f t="shared" si="52"/>
        <v>41518</v>
      </c>
      <c r="Q1722" s="206">
        <f t="shared" si="53"/>
        <v>6.9999999999999923E-4</v>
      </c>
    </row>
    <row r="1723" spans="1:17">
      <c r="A1723" s="106">
        <v>41527</v>
      </c>
      <c r="B1723" t="s">
        <v>153</v>
      </c>
      <c r="C1723" s="109">
        <v>4.6699999999999998E-2</v>
      </c>
      <c r="D1723" s="109">
        <v>4.8800000000000003E-2</v>
      </c>
      <c r="E1723" s="109">
        <v>5.4100000000000002E-2</v>
      </c>
      <c r="F1723" s="109">
        <v>4.99E-2</v>
      </c>
      <c r="G1723" s="208">
        <v>0</v>
      </c>
      <c r="H1723" s="109"/>
      <c r="I1723" s="109">
        <v>4.7300000000000002E-2</v>
      </c>
      <c r="J1723" s="109"/>
      <c r="K1723" s="109">
        <v>4.9500000000000002E-2</v>
      </c>
      <c r="L1723" s="109">
        <v>5.57E-2</v>
      </c>
      <c r="M1723" s="109"/>
      <c r="N1723" s="109"/>
      <c r="O1723" s="210">
        <f t="shared" si="52"/>
        <v>41518</v>
      </c>
      <c r="Q1723" s="206">
        <f t="shared" si="53"/>
        <v>6.9999999999999923E-4</v>
      </c>
    </row>
    <row r="1724" spans="1:17">
      <c r="A1724" s="106">
        <v>41528</v>
      </c>
      <c r="B1724" t="s">
        <v>153</v>
      </c>
      <c r="C1724" s="109">
        <v>4.6399999999999997E-2</v>
      </c>
      <c r="D1724" s="109">
        <v>4.8599999999999997E-2</v>
      </c>
      <c r="E1724" s="109">
        <v>5.3800000000000001E-2</v>
      </c>
      <c r="F1724" s="109">
        <v>4.9599999999999998E-2</v>
      </c>
      <c r="G1724" s="208">
        <v>0</v>
      </c>
      <c r="H1724" s="109"/>
      <c r="I1724" s="109">
        <v>4.7100000000000003E-2</v>
      </c>
      <c r="J1724" s="109"/>
      <c r="K1724" s="109">
        <v>4.9200000000000001E-2</v>
      </c>
      <c r="L1724" s="109">
        <v>5.5399999999999998E-2</v>
      </c>
      <c r="M1724" s="109"/>
      <c r="N1724" s="109"/>
      <c r="O1724" s="210">
        <f t="shared" si="52"/>
        <v>41518</v>
      </c>
      <c r="Q1724" s="206">
        <f t="shared" si="53"/>
        <v>6.0000000000000331E-4</v>
      </c>
    </row>
    <row r="1725" spans="1:17">
      <c r="A1725" s="106">
        <v>41529</v>
      </c>
      <c r="B1725" t="s">
        <v>153</v>
      </c>
      <c r="C1725" s="109">
        <v>4.6399999999999997E-2</v>
      </c>
      <c r="D1725" s="109">
        <v>4.8399999999999999E-2</v>
      </c>
      <c r="E1725" s="109">
        <v>5.3699999999999998E-2</v>
      </c>
      <c r="F1725" s="109">
        <v>4.9500000000000002E-2</v>
      </c>
      <c r="G1725" s="208">
        <v>0</v>
      </c>
      <c r="H1725" s="109"/>
      <c r="I1725" s="109">
        <v>4.6900000000000004E-2</v>
      </c>
      <c r="J1725" s="109"/>
      <c r="K1725" s="109">
        <v>4.9100000000000005E-2</v>
      </c>
      <c r="L1725" s="109">
        <v>5.5300000000000002E-2</v>
      </c>
      <c r="M1725" s="109"/>
      <c r="N1725" s="109"/>
      <c r="O1725" s="210">
        <f t="shared" si="52"/>
        <v>41518</v>
      </c>
      <c r="Q1725" s="206">
        <f t="shared" si="53"/>
        <v>7.0000000000000617E-4</v>
      </c>
    </row>
    <row r="1726" spans="1:17">
      <c r="A1726" s="106">
        <v>41530</v>
      </c>
      <c r="B1726" t="s">
        <v>153</v>
      </c>
      <c r="C1726" s="109">
        <v>4.6399999999999997E-2</v>
      </c>
      <c r="D1726" s="109">
        <v>4.8500000000000001E-2</v>
      </c>
      <c r="E1726" s="109">
        <v>5.3699999999999998E-2</v>
      </c>
      <c r="F1726" s="109">
        <v>4.9500000000000002E-2</v>
      </c>
      <c r="G1726" s="208">
        <v>0</v>
      </c>
      <c r="H1726" s="109"/>
      <c r="I1726" s="109">
        <v>4.6900000000000004E-2</v>
      </c>
      <c r="J1726" s="109"/>
      <c r="K1726" s="109">
        <v>4.9100000000000005E-2</v>
      </c>
      <c r="L1726" s="109">
        <v>5.5399999999999998E-2</v>
      </c>
      <c r="M1726" s="109"/>
      <c r="N1726" s="109"/>
      <c r="O1726" s="210">
        <f t="shared" si="52"/>
        <v>41518</v>
      </c>
      <c r="Q1726" s="206">
        <f t="shared" si="53"/>
        <v>6.0000000000000331E-4</v>
      </c>
    </row>
    <row r="1727" spans="1:17">
      <c r="A1727" s="106">
        <v>41533</v>
      </c>
      <c r="B1727" t="s">
        <v>153</v>
      </c>
      <c r="C1727" s="109">
        <v>4.6699999999999998E-2</v>
      </c>
      <c r="D1727" s="109">
        <v>4.9000000000000002E-2</v>
      </c>
      <c r="E1727" s="109">
        <v>5.3999999999999999E-2</v>
      </c>
      <c r="F1727" s="109">
        <v>4.99E-2</v>
      </c>
      <c r="G1727" s="208">
        <v>0</v>
      </c>
      <c r="H1727" s="109"/>
      <c r="I1727" s="109">
        <v>4.7199999999999999E-2</v>
      </c>
      <c r="J1727" s="109"/>
      <c r="K1727" s="109">
        <v>4.9500000000000002E-2</v>
      </c>
      <c r="L1727" s="109">
        <v>5.5599999999999997E-2</v>
      </c>
      <c r="M1727" s="109"/>
      <c r="N1727" s="109"/>
      <c r="O1727" s="210">
        <f t="shared" si="52"/>
        <v>41518</v>
      </c>
      <c r="Q1727" s="206">
        <f t="shared" si="53"/>
        <v>5.0000000000000044E-4</v>
      </c>
    </row>
    <row r="1728" spans="1:17">
      <c r="A1728" s="106">
        <v>41534</v>
      </c>
      <c r="B1728" t="s">
        <v>153</v>
      </c>
      <c r="C1728" s="109">
        <v>4.6399999999999997E-2</v>
      </c>
      <c r="D1728" s="109">
        <v>4.87E-2</v>
      </c>
      <c r="E1728" s="109">
        <v>5.3699999999999998E-2</v>
      </c>
      <c r="F1728" s="109">
        <v>4.9599999999999998E-2</v>
      </c>
      <c r="G1728" s="208">
        <v>0</v>
      </c>
      <c r="H1728" s="109"/>
      <c r="I1728" s="109">
        <v>4.7100000000000003E-2</v>
      </c>
      <c r="J1728" s="109"/>
      <c r="K1728" s="109">
        <v>4.9100000000000005E-2</v>
      </c>
      <c r="L1728" s="109">
        <v>5.5300000000000002E-2</v>
      </c>
      <c r="M1728" s="109"/>
      <c r="N1728" s="109"/>
      <c r="O1728" s="210">
        <f t="shared" si="52"/>
        <v>41518</v>
      </c>
      <c r="Q1728" s="206">
        <f t="shared" si="53"/>
        <v>4.0000000000000452E-4</v>
      </c>
    </row>
    <row r="1729" spans="1:17">
      <c r="A1729" s="106">
        <v>41535</v>
      </c>
      <c r="B1729" t="s">
        <v>153</v>
      </c>
      <c r="C1729" s="109">
        <v>4.5499999999999999E-2</v>
      </c>
      <c r="D1729" s="109">
        <v>4.7899999999999998E-2</v>
      </c>
      <c r="E1729" s="109">
        <v>5.28E-2</v>
      </c>
      <c r="F1729" s="109">
        <v>4.87E-2</v>
      </c>
      <c r="G1729" s="208">
        <v>0</v>
      </c>
      <c r="H1729" s="109"/>
      <c r="I1729" s="109">
        <v>4.6300000000000001E-2</v>
      </c>
      <c r="J1729" s="109"/>
      <c r="K1729" s="109">
        <v>4.8300000000000003E-2</v>
      </c>
      <c r="L1729" s="109">
        <v>5.4400000000000004E-2</v>
      </c>
      <c r="M1729" s="109"/>
      <c r="N1729" s="109"/>
      <c r="O1729" s="210">
        <f t="shared" si="52"/>
        <v>41518</v>
      </c>
      <c r="Q1729" s="206">
        <f t="shared" si="53"/>
        <v>4.0000000000000452E-4</v>
      </c>
    </row>
    <row r="1730" spans="1:17">
      <c r="A1730" s="106">
        <v>41536</v>
      </c>
      <c r="B1730" t="s">
        <v>153</v>
      </c>
      <c r="C1730" s="109">
        <v>4.5999999999999999E-2</v>
      </c>
      <c r="D1730" s="109">
        <v>4.8399999999999999E-2</v>
      </c>
      <c r="E1730" s="109">
        <v>5.3199999999999997E-2</v>
      </c>
      <c r="F1730" s="109">
        <v>4.9200000000000001E-2</v>
      </c>
      <c r="G1730" s="208">
        <v>0</v>
      </c>
      <c r="H1730" s="109"/>
      <c r="I1730" s="109">
        <v>4.6600000000000003E-2</v>
      </c>
      <c r="J1730" s="109"/>
      <c r="K1730" s="109">
        <v>4.8799999999999996E-2</v>
      </c>
      <c r="L1730" s="109">
        <v>5.4800000000000001E-2</v>
      </c>
      <c r="M1730" s="109"/>
      <c r="N1730" s="109"/>
      <c r="O1730" s="210">
        <f t="shared" si="52"/>
        <v>41518</v>
      </c>
      <c r="Q1730" s="206">
        <f t="shared" si="53"/>
        <v>3.9999999999999758E-4</v>
      </c>
    </row>
    <row r="1731" spans="1:17">
      <c r="A1731" s="106">
        <v>41537</v>
      </c>
      <c r="B1731" t="s">
        <v>153</v>
      </c>
      <c r="C1731" s="109">
        <v>4.5600000000000002E-2</v>
      </c>
      <c r="D1731" s="109">
        <v>4.7899999999999998E-2</v>
      </c>
      <c r="E1731" s="109">
        <v>5.2699999999999997E-2</v>
      </c>
      <c r="F1731" s="109">
        <v>4.87E-2</v>
      </c>
      <c r="G1731" s="208">
        <v>0</v>
      </c>
      <c r="H1731" s="109"/>
      <c r="I1731" s="109">
        <v>4.6199999999999998E-2</v>
      </c>
      <c r="J1731" s="109"/>
      <c r="K1731" s="109">
        <v>4.8300000000000003E-2</v>
      </c>
      <c r="L1731" s="109">
        <v>5.4299999999999994E-2</v>
      </c>
      <c r="M1731" s="109"/>
      <c r="N1731" s="109"/>
      <c r="O1731" s="210">
        <f t="shared" si="52"/>
        <v>41518</v>
      </c>
      <c r="Q1731" s="206">
        <f t="shared" si="53"/>
        <v>4.0000000000000452E-4</v>
      </c>
    </row>
    <row r="1732" spans="1:17">
      <c r="A1732" s="106">
        <v>41540</v>
      </c>
      <c r="B1732" t="s">
        <v>153</v>
      </c>
      <c r="C1732" s="109">
        <v>4.5400000000000003E-2</v>
      </c>
      <c r="D1732" s="109">
        <v>4.7699999999999999E-2</v>
      </c>
      <c r="E1732" s="109">
        <v>5.2600000000000001E-2</v>
      </c>
      <c r="F1732" s="109">
        <v>4.8599999999999997E-2</v>
      </c>
      <c r="G1732" s="208">
        <v>0</v>
      </c>
      <c r="H1732" s="109"/>
      <c r="I1732" s="109">
        <v>4.5999999999999999E-2</v>
      </c>
      <c r="J1732" s="109"/>
      <c r="K1732" s="109">
        <v>4.8100000000000004E-2</v>
      </c>
      <c r="L1732" s="109">
        <v>5.4199999999999998E-2</v>
      </c>
      <c r="M1732" s="109"/>
      <c r="N1732" s="109"/>
      <c r="O1732" s="210">
        <f t="shared" si="52"/>
        <v>41518</v>
      </c>
      <c r="Q1732" s="206">
        <f t="shared" si="53"/>
        <v>4.0000000000000452E-4</v>
      </c>
    </row>
    <row r="1733" spans="1:17">
      <c r="A1733" s="106">
        <v>41541</v>
      </c>
      <c r="B1733" t="s">
        <v>153</v>
      </c>
      <c r="C1733" s="109">
        <v>4.4699999999999997E-2</v>
      </c>
      <c r="D1733" s="109">
        <v>4.7E-2</v>
      </c>
      <c r="E1733" s="109">
        <v>5.1999999999999998E-2</v>
      </c>
      <c r="F1733" s="109">
        <v>4.7899999999999998E-2</v>
      </c>
      <c r="G1733" s="208">
        <v>0</v>
      </c>
      <c r="H1733" s="109"/>
      <c r="I1733" s="109">
        <v>4.53E-2</v>
      </c>
      <c r="J1733" s="109"/>
      <c r="K1733" s="109">
        <v>4.7400000000000005E-2</v>
      </c>
      <c r="L1733" s="109">
        <v>5.3499999999999999E-2</v>
      </c>
      <c r="M1733" s="109"/>
      <c r="N1733" s="109"/>
      <c r="O1733" s="210">
        <f t="shared" ref="O1733:O1796" si="54">DATE(YEAR(A1733),MONTH(A1733),1)</f>
        <v>41518</v>
      </c>
      <c r="Q1733" s="206">
        <f t="shared" ref="Q1733:Q1796" si="55">K1733-D1733</f>
        <v>4.0000000000000452E-4</v>
      </c>
    </row>
    <row r="1734" spans="1:17">
      <c r="A1734" s="106">
        <v>41542</v>
      </c>
      <c r="B1734" t="s">
        <v>153</v>
      </c>
      <c r="C1734" s="109">
        <v>4.4499999999999998E-2</v>
      </c>
      <c r="D1734" s="109">
        <v>4.6800000000000001E-2</v>
      </c>
      <c r="E1734" s="109">
        <v>5.1900000000000002E-2</v>
      </c>
      <c r="F1734" s="109">
        <v>4.7699999999999999E-2</v>
      </c>
      <c r="G1734" s="208">
        <v>0</v>
      </c>
      <c r="H1734" s="109"/>
      <c r="I1734" s="109">
        <v>4.4999999999999998E-2</v>
      </c>
      <c r="J1734" s="109"/>
      <c r="K1734" s="109">
        <v>4.7100000000000003E-2</v>
      </c>
      <c r="L1734" s="109">
        <v>5.33E-2</v>
      </c>
      <c r="M1734" s="109"/>
      <c r="N1734" s="109"/>
      <c r="O1734" s="210">
        <f t="shared" si="54"/>
        <v>41518</v>
      </c>
      <c r="Q1734" s="206">
        <f t="shared" si="55"/>
        <v>3.0000000000000165E-4</v>
      </c>
    </row>
    <row r="1735" spans="1:17">
      <c r="A1735" s="106">
        <v>41543</v>
      </c>
      <c r="B1735" t="s">
        <v>153</v>
      </c>
      <c r="C1735" s="109">
        <v>4.4900000000000002E-2</v>
      </c>
      <c r="D1735" s="109">
        <v>4.7300000000000002E-2</v>
      </c>
      <c r="E1735" s="109">
        <v>5.2299999999999999E-2</v>
      </c>
      <c r="F1735" s="109">
        <v>4.82E-2</v>
      </c>
      <c r="G1735" s="208">
        <v>0</v>
      </c>
      <c r="H1735" s="109"/>
      <c r="I1735" s="109">
        <v>4.5499999999999999E-2</v>
      </c>
      <c r="J1735" s="109"/>
      <c r="K1735" s="109">
        <v>4.7599999999999996E-2</v>
      </c>
      <c r="L1735" s="109">
        <v>5.3800000000000001E-2</v>
      </c>
      <c r="M1735" s="109"/>
      <c r="N1735" s="109"/>
      <c r="O1735" s="210">
        <f t="shared" si="54"/>
        <v>41518</v>
      </c>
      <c r="Q1735" s="206">
        <f t="shared" si="55"/>
        <v>2.9999999999999472E-4</v>
      </c>
    </row>
    <row r="1736" spans="1:17">
      <c r="A1736" s="106">
        <v>41544</v>
      </c>
      <c r="B1736" t="s">
        <v>153</v>
      </c>
      <c r="C1736" s="109">
        <v>4.48E-2</v>
      </c>
      <c r="D1736" s="109">
        <v>4.7300000000000002E-2</v>
      </c>
      <c r="E1736" s="109">
        <v>5.2299999999999999E-2</v>
      </c>
      <c r="F1736" s="109">
        <v>4.8099999999999997E-2</v>
      </c>
      <c r="G1736" s="208">
        <v>0</v>
      </c>
      <c r="H1736" s="109"/>
      <c r="I1736" s="109">
        <v>4.5400000000000003E-2</v>
      </c>
      <c r="J1736" s="109"/>
      <c r="K1736" s="109">
        <v>4.7599999999999996E-2</v>
      </c>
      <c r="L1736" s="109">
        <v>5.3699999999999998E-2</v>
      </c>
      <c r="M1736" s="109"/>
      <c r="N1736" s="109"/>
      <c r="O1736" s="210">
        <f t="shared" si="54"/>
        <v>41518</v>
      </c>
      <c r="Q1736" s="206">
        <f t="shared" si="55"/>
        <v>2.9999999999999472E-4</v>
      </c>
    </row>
    <row r="1737" spans="1:17">
      <c r="A1737" s="106">
        <v>41547</v>
      </c>
      <c r="B1737" t="s">
        <v>153</v>
      </c>
      <c r="C1737" s="109">
        <v>4.4900000000000002E-2</v>
      </c>
      <c r="D1737" s="109">
        <v>4.7399999999999998E-2</v>
      </c>
      <c r="E1737" s="109">
        <v>5.2400000000000002E-2</v>
      </c>
      <c r="F1737" s="109">
        <v>4.82E-2</v>
      </c>
      <c r="G1737" s="208">
        <v>0</v>
      </c>
      <c r="H1737" s="109"/>
      <c r="I1737" s="109">
        <v>4.5599999999999995E-2</v>
      </c>
      <c r="J1737" s="109"/>
      <c r="K1737" s="109">
        <v>4.7699999999999992E-2</v>
      </c>
      <c r="L1737" s="109">
        <v>5.3899999999999997E-2</v>
      </c>
      <c r="M1737" s="109"/>
      <c r="N1737" s="109"/>
      <c r="O1737" s="210">
        <f t="shared" si="54"/>
        <v>41518</v>
      </c>
      <c r="Q1737" s="206">
        <f t="shared" si="55"/>
        <v>2.9999999999999472E-4</v>
      </c>
    </row>
    <row r="1738" spans="1:17">
      <c r="A1738" s="106">
        <v>41548</v>
      </c>
      <c r="B1738" t="s">
        <v>153</v>
      </c>
      <c r="C1738" s="109">
        <v>4.53E-2</v>
      </c>
      <c r="D1738" s="109">
        <v>4.7699999999999999E-2</v>
      </c>
      <c r="E1738" s="109">
        <v>5.2699999999999997E-2</v>
      </c>
      <c r="F1738" s="109">
        <v>4.8599999999999997E-2</v>
      </c>
      <c r="G1738" s="208">
        <v>0</v>
      </c>
      <c r="H1738" s="109"/>
      <c r="I1738" s="109">
        <v>4.5899999999999996E-2</v>
      </c>
      <c r="J1738" s="109"/>
      <c r="K1738" s="109">
        <v>4.8000000000000001E-2</v>
      </c>
      <c r="L1738" s="109">
        <v>5.4199999999999998E-2</v>
      </c>
      <c r="M1738" s="109"/>
      <c r="N1738" s="109"/>
      <c r="O1738" s="210">
        <f t="shared" si="54"/>
        <v>41548</v>
      </c>
      <c r="Q1738" s="206">
        <f t="shared" si="55"/>
        <v>3.0000000000000165E-4</v>
      </c>
    </row>
    <row r="1739" spans="1:17">
      <c r="A1739" s="106">
        <v>41549</v>
      </c>
      <c r="B1739" t="s">
        <v>153</v>
      </c>
      <c r="C1739" s="109">
        <v>4.5199999999999997E-2</v>
      </c>
      <c r="D1739" s="109">
        <v>4.7600000000000003E-2</v>
      </c>
      <c r="E1739" s="109">
        <v>5.2499999999999998E-2</v>
      </c>
      <c r="F1739" s="109">
        <v>4.8399999999999999E-2</v>
      </c>
      <c r="G1739" s="208">
        <v>0</v>
      </c>
      <c r="H1739" s="109"/>
      <c r="I1739" s="109">
        <v>4.58E-2</v>
      </c>
      <c r="J1739" s="109"/>
      <c r="K1739" s="109">
        <v>4.7899999999999998E-2</v>
      </c>
      <c r="L1739" s="109">
        <v>5.4000000000000006E-2</v>
      </c>
      <c r="M1739" s="109"/>
      <c r="N1739" s="109"/>
      <c r="O1739" s="210">
        <f t="shared" si="54"/>
        <v>41548</v>
      </c>
      <c r="Q1739" s="206">
        <f t="shared" si="55"/>
        <v>2.9999999999999472E-4</v>
      </c>
    </row>
    <row r="1740" spans="1:17">
      <c r="A1740" s="106">
        <v>41550</v>
      </c>
      <c r="B1740" t="s">
        <v>153</v>
      </c>
      <c r="C1740" s="109">
        <v>4.5100000000000001E-2</v>
      </c>
      <c r="D1740" s="109">
        <v>4.7500000000000001E-2</v>
      </c>
      <c r="E1740" s="109">
        <v>5.2499999999999998E-2</v>
      </c>
      <c r="F1740" s="109">
        <v>4.8399999999999999E-2</v>
      </c>
      <c r="G1740" s="208">
        <v>0</v>
      </c>
      <c r="H1740" s="109"/>
      <c r="I1740" s="109">
        <v>4.5700000000000005E-2</v>
      </c>
      <c r="J1740" s="109"/>
      <c r="K1740" s="109">
        <v>4.7800000000000002E-2</v>
      </c>
      <c r="L1740" s="109">
        <v>5.4000000000000006E-2</v>
      </c>
      <c r="M1740" s="109"/>
      <c r="N1740" s="109"/>
      <c r="O1740" s="210">
        <f t="shared" si="54"/>
        <v>41548</v>
      </c>
      <c r="Q1740" s="206">
        <f t="shared" si="55"/>
        <v>3.0000000000000165E-4</v>
      </c>
    </row>
    <row r="1741" spans="1:17">
      <c r="A1741" s="106">
        <v>41551</v>
      </c>
      <c r="B1741" t="s">
        <v>153</v>
      </c>
      <c r="C1741" s="109">
        <v>4.53E-2</v>
      </c>
      <c r="D1741" s="109">
        <v>4.7699999999999999E-2</v>
      </c>
      <c r="E1741" s="109">
        <v>5.2699999999999997E-2</v>
      </c>
      <c r="F1741" s="109">
        <v>4.8599999999999997E-2</v>
      </c>
      <c r="G1741" s="208">
        <v>0</v>
      </c>
      <c r="H1741" s="109"/>
      <c r="I1741" s="109">
        <v>4.5999999999999999E-2</v>
      </c>
      <c r="J1741" s="109"/>
      <c r="K1741" s="109">
        <v>4.8000000000000001E-2</v>
      </c>
      <c r="L1741" s="109">
        <v>5.4199999999999998E-2</v>
      </c>
      <c r="M1741" s="109"/>
      <c r="N1741" s="109"/>
      <c r="O1741" s="210">
        <f t="shared" si="54"/>
        <v>41548</v>
      </c>
      <c r="Q1741" s="206">
        <f t="shared" si="55"/>
        <v>3.0000000000000165E-4</v>
      </c>
    </row>
    <row r="1742" spans="1:17">
      <c r="A1742" s="106">
        <v>41554</v>
      </c>
      <c r="B1742" t="s">
        <v>153</v>
      </c>
      <c r="C1742" s="109">
        <v>4.4999999999999998E-2</v>
      </c>
      <c r="D1742" s="109">
        <v>4.7399999999999998E-2</v>
      </c>
      <c r="E1742" s="109">
        <v>5.2400000000000002E-2</v>
      </c>
      <c r="F1742" s="109">
        <v>4.8300000000000003E-2</v>
      </c>
      <c r="G1742" s="208">
        <v>0</v>
      </c>
      <c r="H1742" s="109"/>
      <c r="I1742" s="109">
        <v>4.5700000000000005E-2</v>
      </c>
      <c r="J1742" s="109"/>
      <c r="K1742" s="109">
        <v>4.7699999999999992E-2</v>
      </c>
      <c r="L1742" s="109">
        <v>5.3899999999999997E-2</v>
      </c>
      <c r="M1742" s="109"/>
      <c r="N1742" s="109"/>
      <c r="O1742" s="210">
        <f t="shared" si="54"/>
        <v>41548</v>
      </c>
      <c r="Q1742" s="206">
        <f t="shared" si="55"/>
        <v>2.9999999999999472E-4</v>
      </c>
    </row>
    <row r="1743" spans="1:17">
      <c r="A1743" s="106">
        <v>41555</v>
      </c>
      <c r="B1743" t="s">
        <v>153</v>
      </c>
      <c r="C1743" s="109">
        <v>4.4999999999999998E-2</v>
      </c>
      <c r="D1743" s="109">
        <v>4.7399999999999998E-2</v>
      </c>
      <c r="E1743" s="109">
        <v>5.2299999999999999E-2</v>
      </c>
      <c r="F1743" s="109">
        <v>4.82E-2</v>
      </c>
      <c r="G1743" s="208">
        <v>0</v>
      </c>
      <c r="H1743" s="109"/>
      <c r="I1743" s="109">
        <v>4.5599999999999995E-2</v>
      </c>
      <c r="J1743" s="109"/>
      <c r="K1743" s="109">
        <v>4.7699999999999992E-2</v>
      </c>
      <c r="L1743" s="109">
        <v>5.3699999999999998E-2</v>
      </c>
      <c r="M1743" s="109"/>
      <c r="N1743" s="109"/>
      <c r="O1743" s="210">
        <f t="shared" si="54"/>
        <v>41548</v>
      </c>
      <c r="Q1743" s="206">
        <f t="shared" si="55"/>
        <v>2.9999999999999472E-4</v>
      </c>
    </row>
    <row r="1744" spans="1:17">
      <c r="A1744" s="106">
        <v>41556</v>
      </c>
      <c r="B1744" t="s">
        <v>153</v>
      </c>
      <c r="C1744" s="109">
        <v>4.53E-2</v>
      </c>
      <c r="D1744" s="109">
        <v>4.7699999999999999E-2</v>
      </c>
      <c r="E1744" s="109">
        <v>5.2499999999999998E-2</v>
      </c>
      <c r="F1744" s="109">
        <v>4.8500000000000001E-2</v>
      </c>
      <c r="G1744" s="208">
        <v>0</v>
      </c>
      <c r="H1744" s="109"/>
      <c r="I1744" s="109">
        <v>4.5899999999999996E-2</v>
      </c>
      <c r="J1744" s="109"/>
      <c r="K1744" s="109">
        <v>4.8000000000000001E-2</v>
      </c>
      <c r="L1744" s="109">
        <v>5.3899999999999997E-2</v>
      </c>
      <c r="M1744" s="109"/>
      <c r="N1744" s="109"/>
      <c r="O1744" s="210">
        <f t="shared" si="54"/>
        <v>41548</v>
      </c>
      <c r="Q1744" s="206">
        <f t="shared" si="55"/>
        <v>3.0000000000000165E-4</v>
      </c>
    </row>
    <row r="1745" spans="1:17">
      <c r="A1745" s="106">
        <v>41557</v>
      </c>
      <c r="B1745" t="s">
        <v>153</v>
      </c>
      <c r="C1745" s="109">
        <v>4.5400000000000003E-2</v>
      </c>
      <c r="D1745" s="109">
        <v>4.7800000000000002E-2</v>
      </c>
      <c r="E1745" s="109">
        <v>5.2499999999999998E-2</v>
      </c>
      <c r="F1745" s="109">
        <v>4.8599999999999997E-2</v>
      </c>
      <c r="G1745" s="208">
        <v>0</v>
      </c>
      <c r="H1745" s="109"/>
      <c r="I1745" s="109">
        <v>4.5899999999999996E-2</v>
      </c>
      <c r="J1745" s="109"/>
      <c r="K1745" s="109">
        <v>4.8100000000000004E-2</v>
      </c>
      <c r="L1745" s="109">
        <v>5.3899999999999997E-2</v>
      </c>
      <c r="M1745" s="109"/>
      <c r="N1745" s="109"/>
      <c r="O1745" s="210">
        <f t="shared" si="54"/>
        <v>41548</v>
      </c>
      <c r="Q1745" s="206">
        <f t="shared" si="55"/>
        <v>3.0000000000000165E-4</v>
      </c>
    </row>
    <row r="1746" spans="1:17">
      <c r="A1746" s="106">
        <v>41558</v>
      </c>
      <c r="B1746" t="s">
        <v>153</v>
      </c>
      <c r="C1746" s="109">
        <v>4.5400000000000003E-2</v>
      </c>
      <c r="D1746" s="109">
        <v>4.7699999999999999E-2</v>
      </c>
      <c r="E1746" s="109">
        <v>5.2400000000000002E-2</v>
      </c>
      <c r="F1746" s="109">
        <v>4.8500000000000001E-2</v>
      </c>
      <c r="G1746" s="208">
        <v>0</v>
      </c>
      <c r="H1746" s="109"/>
      <c r="I1746" s="109">
        <v>4.58E-2</v>
      </c>
      <c r="J1746" s="109"/>
      <c r="K1746" s="109">
        <v>4.8000000000000001E-2</v>
      </c>
      <c r="L1746" s="109">
        <v>5.3800000000000001E-2</v>
      </c>
      <c r="M1746" s="109"/>
      <c r="N1746" s="109"/>
      <c r="O1746" s="210">
        <f t="shared" si="54"/>
        <v>41548</v>
      </c>
      <c r="Q1746" s="206">
        <f t="shared" si="55"/>
        <v>3.0000000000000165E-4</v>
      </c>
    </row>
    <row r="1747" spans="1:17">
      <c r="A1747" s="106">
        <v>41562</v>
      </c>
      <c r="B1747" t="s">
        <v>153</v>
      </c>
      <c r="C1747" s="109">
        <v>4.58E-2</v>
      </c>
      <c r="D1747" s="109">
        <v>4.8000000000000001E-2</v>
      </c>
      <c r="E1747" s="109">
        <v>5.28E-2</v>
      </c>
      <c r="F1747" s="109">
        <v>4.8899999999999999E-2</v>
      </c>
      <c r="G1747" s="208">
        <v>0</v>
      </c>
      <c r="H1747" s="109"/>
      <c r="I1747" s="109">
        <v>4.6199999999999998E-2</v>
      </c>
      <c r="J1747" s="109"/>
      <c r="K1747" s="109">
        <v>4.8300000000000003E-2</v>
      </c>
      <c r="L1747" s="109">
        <v>5.4100000000000002E-2</v>
      </c>
      <c r="M1747" s="109"/>
      <c r="N1747" s="109"/>
      <c r="O1747" s="210">
        <f t="shared" si="54"/>
        <v>41548</v>
      </c>
      <c r="Q1747" s="206">
        <f t="shared" si="55"/>
        <v>3.0000000000000165E-4</v>
      </c>
    </row>
    <row r="1748" spans="1:17">
      <c r="A1748" s="106">
        <v>41563</v>
      </c>
      <c r="B1748" t="s">
        <v>153</v>
      </c>
      <c r="C1748" s="109">
        <v>4.53E-2</v>
      </c>
      <c r="D1748" s="109">
        <v>4.7399999999999998E-2</v>
      </c>
      <c r="E1748" s="109">
        <v>5.2200000000000003E-2</v>
      </c>
      <c r="F1748" s="109">
        <v>4.8300000000000003E-2</v>
      </c>
      <c r="G1748" s="208">
        <v>0</v>
      </c>
      <c r="H1748" s="109"/>
      <c r="I1748" s="109">
        <v>4.5700000000000005E-2</v>
      </c>
      <c r="J1748" s="109"/>
      <c r="K1748" s="109">
        <v>4.7699999999999992E-2</v>
      </c>
      <c r="L1748" s="109">
        <v>5.3499999999999999E-2</v>
      </c>
      <c r="M1748" s="109"/>
      <c r="N1748" s="109"/>
      <c r="O1748" s="210">
        <f t="shared" si="54"/>
        <v>41548</v>
      </c>
      <c r="Q1748" s="206">
        <f t="shared" si="55"/>
        <v>2.9999999999999472E-4</v>
      </c>
    </row>
    <row r="1749" spans="1:17">
      <c r="A1749" s="106">
        <v>41564</v>
      </c>
      <c r="B1749" t="s">
        <v>153</v>
      </c>
      <c r="C1749" s="109">
        <v>4.4600000000000001E-2</v>
      </c>
      <c r="D1749" s="109">
        <v>4.6699999999999998E-2</v>
      </c>
      <c r="E1749" s="109">
        <v>5.1400000000000001E-2</v>
      </c>
      <c r="F1749" s="109">
        <v>4.7600000000000003E-2</v>
      </c>
      <c r="G1749" s="208">
        <v>0</v>
      </c>
      <c r="H1749" s="109"/>
      <c r="I1749" s="109">
        <v>4.4999999999999998E-2</v>
      </c>
      <c r="J1749" s="109"/>
      <c r="K1749" s="109">
        <v>4.7E-2</v>
      </c>
      <c r="L1749" s="109">
        <v>5.2699999999999997E-2</v>
      </c>
      <c r="M1749" s="109"/>
      <c r="N1749" s="109"/>
      <c r="O1749" s="210">
        <f t="shared" si="54"/>
        <v>41548</v>
      </c>
      <c r="Q1749" s="206">
        <f t="shared" si="55"/>
        <v>3.0000000000000165E-4</v>
      </c>
    </row>
    <row r="1750" spans="1:17">
      <c r="A1750" s="106">
        <v>41565</v>
      </c>
      <c r="B1750" t="s">
        <v>153</v>
      </c>
      <c r="C1750" s="109">
        <v>4.4600000000000001E-2</v>
      </c>
      <c r="D1750" s="109">
        <v>4.6600000000000003E-2</v>
      </c>
      <c r="E1750" s="109">
        <v>5.1299999999999998E-2</v>
      </c>
      <c r="F1750" s="109">
        <v>4.7500000000000001E-2</v>
      </c>
      <c r="G1750" s="208">
        <v>0</v>
      </c>
      <c r="H1750" s="109"/>
      <c r="I1750" s="109">
        <v>4.4999999999999998E-2</v>
      </c>
      <c r="J1750" s="109"/>
      <c r="K1750" s="109">
        <v>4.6899999999999997E-2</v>
      </c>
      <c r="L1750" s="109">
        <v>5.2600000000000001E-2</v>
      </c>
      <c r="M1750" s="109"/>
      <c r="N1750" s="109"/>
      <c r="O1750" s="210">
        <f t="shared" si="54"/>
        <v>41548</v>
      </c>
      <c r="Q1750" s="206">
        <f t="shared" si="55"/>
        <v>2.9999999999999472E-4</v>
      </c>
    </row>
    <row r="1751" spans="1:17">
      <c r="A1751" s="106">
        <v>41568</v>
      </c>
      <c r="B1751" t="s">
        <v>153</v>
      </c>
      <c r="C1751" s="109">
        <v>4.48E-2</v>
      </c>
      <c r="D1751" s="109">
        <v>4.6899999999999997E-2</v>
      </c>
      <c r="E1751" s="109">
        <v>5.1499999999999997E-2</v>
      </c>
      <c r="F1751" s="109">
        <v>4.7699999999999999E-2</v>
      </c>
      <c r="G1751" s="208">
        <v>0</v>
      </c>
      <c r="H1751" s="109"/>
      <c r="I1751" s="109">
        <v>4.53E-2</v>
      </c>
      <c r="J1751" s="109"/>
      <c r="K1751" s="109">
        <v>4.7199999999999999E-2</v>
      </c>
      <c r="L1751" s="109">
        <v>5.28E-2</v>
      </c>
      <c r="M1751" s="109"/>
      <c r="N1751" s="109"/>
      <c r="O1751" s="210">
        <f t="shared" si="54"/>
        <v>41548</v>
      </c>
      <c r="Q1751" s="206">
        <f t="shared" si="55"/>
        <v>3.0000000000000165E-4</v>
      </c>
    </row>
    <row r="1752" spans="1:17">
      <c r="A1752" s="106">
        <v>41569</v>
      </c>
      <c r="B1752" t="s">
        <v>153</v>
      </c>
      <c r="C1752" s="109">
        <v>4.41E-2</v>
      </c>
      <c r="D1752" s="109">
        <v>4.6199999999999998E-2</v>
      </c>
      <c r="E1752" s="109">
        <v>5.0700000000000002E-2</v>
      </c>
      <c r="F1752" s="109">
        <v>4.7E-2</v>
      </c>
      <c r="G1752" s="208">
        <v>0</v>
      </c>
      <c r="H1752" s="109"/>
      <c r="I1752" s="109">
        <v>4.4500000000000005E-2</v>
      </c>
      <c r="J1752" s="109"/>
      <c r="K1752" s="109">
        <v>4.6500000000000007E-2</v>
      </c>
      <c r="L1752" s="109">
        <v>5.2000000000000005E-2</v>
      </c>
      <c r="M1752" s="109"/>
      <c r="N1752" s="109"/>
      <c r="O1752" s="210">
        <f t="shared" si="54"/>
        <v>41548</v>
      </c>
      <c r="Q1752" s="206">
        <f t="shared" si="55"/>
        <v>3.0000000000000859E-4</v>
      </c>
    </row>
    <row r="1753" spans="1:17">
      <c r="A1753" s="106">
        <v>41570</v>
      </c>
      <c r="B1753" t="s">
        <v>153</v>
      </c>
      <c r="C1753" s="109">
        <v>4.3799999999999999E-2</v>
      </c>
      <c r="D1753" s="109">
        <v>4.5900000000000003E-2</v>
      </c>
      <c r="E1753" s="109">
        <v>5.0500000000000003E-2</v>
      </c>
      <c r="F1753" s="109">
        <v>4.6699999999999998E-2</v>
      </c>
      <c r="G1753" s="208">
        <v>0</v>
      </c>
      <c r="H1753" s="109"/>
      <c r="I1753" s="109">
        <v>4.4299999999999999E-2</v>
      </c>
      <c r="J1753" s="109"/>
      <c r="K1753" s="109">
        <v>4.6199999999999998E-2</v>
      </c>
      <c r="L1753" s="109">
        <v>5.1799999999999999E-2</v>
      </c>
      <c r="M1753" s="109"/>
      <c r="N1753" s="109"/>
      <c r="O1753" s="210">
        <f t="shared" si="54"/>
        <v>41548</v>
      </c>
      <c r="Q1753" s="206">
        <f t="shared" si="55"/>
        <v>2.9999999999999472E-4</v>
      </c>
    </row>
    <row r="1754" spans="1:17">
      <c r="A1754" s="106">
        <v>41571</v>
      </c>
      <c r="B1754" t="s">
        <v>153</v>
      </c>
      <c r="C1754" s="109">
        <v>4.41E-2</v>
      </c>
      <c r="D1754" s="109">
        <v>4.6199999999999998E-2</v>
      </c>
      <c r="E1754" s="109">
        <v>5.0799999999999998E-2</v>
      </c>
      <c r="F1754" s="109">
        <v>4.7E-2</v>
      </c>
      <c r="G1754" s="208">
        <v>0</v>
      </c>
      <c r="H1754" s="109"/>
      <c r="I1754" s="109">
        <v>4.4600000000000001E-2</v>
      </c>
      <c r="J1754" s="109"/>
      <c r="K1754" s="109">
        <v>4.6600000000000003E-2</v>
      </c>
      <c r="L1754" s="109">
        <v>5.21E-2</v>
      </c>
      <c r="M1754" s="109"/>
      <c r="N1754" s="109"/>
      <c r="O1754" s="210">
        <f t="shared" si="54"/>
        <v>41548</v>
      </c>
      <c r="Q1754" s="206">
        <f t="shared" si="55"/>
        <v>4.0000000000000452E-4</v>
      </c>
    </row>
    <row r="1755" spans="1:17">
      <c r="A1755" s="106">
        <v>41572</v>
      </c>
      <c r="B1755" t="s">
        <v>153</v>
      </c>
      <c r="C1755" s="109">
        <v>4.3900000000000002E-2</v>
      </c>
      <c r="D1755" s="109">
        <v>4.5900000000000003E-2</v>
      </c>
      <c r="E1755" s="109">
        <v>5.0599999999999999E-2</v>
      </c>
      <c r="F1755" s="109">
        <v>4.6800000000000001E-2</v>
      </c>
      <c r="G1755" s="208">
        <v>0</v>
      </c>
      <c r="H1755" s="109"/>
      <c r="I1755" s="109">
        <v>4.4400000000000002E-2</v>
      </c>
      <c r="J1755" s="109"/>
      <c r="K1755" s="109">
        <v>4.6300000000000001E-2</v>
      </c>
      <c r="L1755" s="109">
        <v>5.1900000000000002E-2</v>
      </c>
      <c r="M1755" s="109"/>
      <c r="N1755" s="109"/>
      <c r="O1755" s="210">
        <f t="shared" si="54"/>
        <v>41548</v>
      </c>
      <c r="Q1755" s="206">
        <f t="shared" si="55"/>
        <v>3.9999999999999758E-4</v>
      </c>
    </row>
    <row r="1756" spans="1:17">
      <c r="A1756" s="106">
        <v>41575</v>
      </c>
      <c r="B1756" t="s">
        <v>153</v>
      </c>
      <c r="C1756" s="109">
        <v>4.3999999999999997E-2</v>
      </c>
      <c r="D1756" s="109">
        <v>4.5999999999999999E-2</v>
      </c>
      <c r="E1756" s="109">
        <v>5.0599999999999999E-2</v>
      </c>
      <c r="F1756" s="109">
        <v>4.6899999999999997E-2</v>
      </c>
      <c r="G1756" s="208">
        <v>0</v>
      </c>
      <c r="H1756" s="109"/>
      <c r="I1756" s="109">
        <v>4.4500000000000005E-2</v>
      </c>
      <c r="J1756" s="109"/>
      <c r="K1756" s="109">
        <v>4.6399999999999997E-2</v>
      </c>
      <c r="L1756" s="109">
        <v>5.2000000000000005E-2</v>
      </c>
      <c r="M1756" s="109"/>
      <c r="N1756" s="109"/>
      <c r="O1756" s="210">
        <f t="shared" si="54"/>
        <v>41548</v>
      </c>
      <c r="Q1756" s="206">
        <f t="shared" si="55"/>
        <v>3.9999999999999758E-4</v>
      </c>
    </row>
    <row r="1757" spans="1:17">
      <c r="A1757" s="106">
        <v>41576</v>
      </c>
      <c r="B1757" t="s">
        <v>153</v>
      </c>
      <c r="C1757" s="109">
        <v>4.4200000000000003E-2</v>
      </c>
      <c r="D1757" s="109">
        <v>4.6199999999999998E-2</v>
      </c>
      <c r="E1757" s="109">
        <v>5.0799999999999998E-2</v>
      </c>
      <c r="F1757" s="109">
        <v>4.7100000000000003E-2</v>
      </c>
      <c r="G1757" s="208">
        <v>0</v>
      </c>
      <c r="H1757" s="109"/>
      <c r="I1757" s="109">
        <v>4.4699999999999997E-2</v>
      </c>
      <c r="J1757" s="109"/>
      <c r="K1757" s="109">
        <v>4.6600000000000003E-2</v>
      </c>
      <c r="L1757" s="109">
        <v>5.2199999999999996E-2</v>
      </c>
      <c r="M1757" s="109"/>
      <c r="N1757" s="109"/>
      <c r="O1757" s="210">
        <f t="shared" si="54"/>
        <v>41548</v>
      </c>
      <c r="Q1757" s="206">
        <f t="shared" si="55"/>
        <v>4.0000000000000452E-4</v>
      </c>
    </row>
    <row r="1758" spans="1:17">
      <c r="A1758" s="106">
        <v>41577</v>
      </c>
      <c r="B1758" t="s">
        <v>153</v>
      </c>
      <c r="C1758" s="109">
        <v>4.4299999999999999E-2</v>
      </c>
      <c r="D1758" s="109">
        <v>4.6300000000000001E-2</v>
      </c>
      <c r="E1758" s="109">
        <v>5.0900000000000001E-2</v>
      </c>
      <c r="F1758" s="109">
        <v>4.7199999999999999E-2</v>
      </c>
      <c r="G1758" s="208">
        <v>0</v>
      </c>
      <c r="H1758" s="109"/>
      <c r="I1758" s="109">
        <v>4.4800000000000006E-2</v>
      </c>
      <c r="J1758" s="109"/>
      <c r="K1758" s="109">
        <v>4.6699999999999998E-2</v>
      </c>
      <c r="L1758" s="109">
        <v>5.2300000000000006E-2</v>
      </c>
      <c r="M1758" s="109"/>
      <c r="N1758" s="109"/>
      <c r="O1758" s="210">
        <f t="shared" si="54"/>
        <v>41548</v>
      </c>
      <c r="Q1758" s="206">
        <f t="shared" si="55"/>
        <v>3.9999999999999758E-4</v>
      </c>
    </row>
    <row r="1759" spans="1:17">
      <c r="A1759" s="106">
        <v>41578</v>
      </c>
      <c r="B1759" t="s">
        <v>153</v>
      </c>
      <c r="C1759" s="109">
        <v>4.4299999999999999E-2</v>
      </c>
      <c r="D1759" s="109">
        <v>4.6300000000000001E-2</v>
      </c>
      <c r="E1759" s="109">
        <v>5.0799999999999998E-2</v>
      </c>
      <c r="F1759" s="109">
        <v>4.7100000000000003E-2</v>
      </c>
      <c r="G1759" s="208">
        <v>0</v>
      </c>
      <c r="H1759" s="109"/>
      <c r="I1759" s="109">
        <v>4.4800000000000006E-2</v>
      </c>
      <c r="J1759" s="109"/>
      <c r="K1759" s="109">
        <v>4.6699999999999998E-2</v>
      </c>
      <c r="L1759" s="109">
        <v>5.2199999999999996E-2</v>
      </c>
      <c r="M1759" s="109"/>
      <c r="N1759" s="109"/>
      <c r="O1759" s="210">
        <f t="shared" si="54"/>
        <v>41548</v>
      </c>
      <c r="Q1759" s="206">
        <f t="shared" si="55"/>
        <v>3.9999999999999758E-4</v>
      </c>
    </row>
    <row r="1760" spans="1:17">
      <c r="A1760" s="106">
        <v>41579</v>
      </c>
      <c r="B1760" t="s">
        <v>153</v>
      </c>
      <c r="C1760" s="109">
        <v>4.48E-2</v>
      </c>
      <c r="D1760" s="109">
        <v>4.7E-2</v>
      </c>
      <c r="E1760" s="109">
        <v>5.1499999999999997E-2</v>
      </c>
      <c r="F1760" s="109">
        <v>4.7800000000000002E-2</v>
      </c>
      <c r="G1760" s="208">
        <v>0</v>
      </c>
      <c r="H1760" s="109"/>
      <c r="I1760" s="109">
        <v>4.5400000000000003E-2</v>
      </c>
      <c r="J1760" s="109"/>
      <c r="K1760" s="109">
        <v>4.7300000000000002E-2</v>
      </c>
      <c r="L1760" s="109">
        <v>5.2900000000000003E-2</v>
      </c>
      <c r="M1760" s="109"/>
      <c r="N1760" s="109"/>
      <c r="O1760" s="210">
        <f t="shared" si="54"/>
        <v>41579</v>
      </c>
      <c r="Q1760" s="206">
        <f t="shared" si="55"/>
        <v>3.0000000000000165E-4</v>
      </c>
    </row>
    <row r="1761" spans="1:17">
      <c r="A1761" s="106">
        <v>41582</v>
      </c>
      <c r="B1761" t="s">
        <v>153</v>
      </c>
      <c r="C1761" s="109">
        <v>4.48E-2</v>
      </c>
      <c r="D1761" s="109">
        <v>4.6899999999999997E-2</v>
      </c>
      <c r="E1761" s="109">
        <v>5.1499999999999997E-2</v>
      </c>
      <c r="F1761" s="109">
        <v>4.7699999999999999E-2</v>
      </c>
      <c r="G1761" s="208">
        <v>0</v>
      </c>
      <c r="H1761" s="109"/>
      <c r="I1761" s="109">
        <v>4.5400000000000003E-2</v>
      </c>
      <c r="J1761" s="109"/>
      <c r="K1761" s="109">
        <v>4.7300000000000002E-2</v>
      </c>
      <c r="L1761" s="109">
        <v>5.2900000000000003E-2</v>
      </c>
      <c r="M1761" s="109"/>
      <c r="N1761" s="109"/>
      <c r="O1761" s="210">
        <f t="shared" si="54"/>
        <v>41579</v>
      </c>
      <c r="Q1761" s="206">
        <f t="shared" si="55"/>
        <v>4.0000000000000452E-4</v>
      </c>
    </row>
    <row r="1762" spans="1:17">
      <c r="A1762" s="106">
        <v>41583</v>
      </c>
      <c r="B1762" t="s">
        <v>153</v>
      </c>
      <c r="C1762" s="109">
        <v>4.5400000000000003E-2</v>
      </c>
      <c r="D1762" s="109">
        <v>4.7500000000000001E-2</v>
      </c>
      <c r="E1762" s="109">
        <v>5.21E-2</v>
      </c>
      <c r="F1762" s="109">
        <v>4.8300000000000003E-2</v>
      </c>
      <c r="G1762" s="208">
        <v>0</v>
      </c>
      <c r="H1762" s="109"/>
      <c r="I1762" s="109">
        <v>4.5999999999999999E-2</v>
      </c>
      <c r="J1762" s="109"/>
      <c r="K1762" s="109">
        <v>4.7899999999999998E-2</v>
      </c>
      <c r="L1762" s="109">
        <v>5.3499999999999999E-2</v>
      </c>
      <c r="M1762" s="109"/>
      <c r="N1762" s="109"/>
      <c r="O1762" s="210">
        <f t="shared" si="54"/>
        <v>41579</v>
      </c>
      <c r="Q1762" s="206">
        <f t="shared" si="55"/>
        <v>3.9999999999999758E-4</v>
      </c>
    </row>
    <row r="1763" spans="1:17">
      <c r="A1763" s="106">
        <v>41584</v>
      </c>
      <c r="B1763" t="s">
        <v>153</v>
      </c>
      <c r="C1763" s="109">
        <v>4.5499999999999999E-2</v>
      </c>
      <c r="D1763" s="109">
        <v>4.7600000000000003E-2</v>
      </c>
      <c r="E1763" s="109">
        <v>5.2299999999999999E-2</v>
      </c>
      <c r="F1763" s="109">
        <v>4.8500000000000001E-2</v>
      </c>
      <c r="G1763" s="208">
        <v>0</v>
      </c>
      <c r="H1763" s="109"/>
      <c r="I1763" s="109">
        <v>4.6100000000000002E-2</v>
      </c>
      <c r="J1763" s="109"/>
      <c r="K1763" s="109">
        <v>4.8000000000000001E-2</v>
      </c>
      <c r="L1763" s="109">
        <v>5.3699999999999998E-2</v>
      </c>
      <c r="M1763" s="109"/>
      <c r="N1763" s="109"/>
      <c r="O1763" s="210">
        <f t="shared" si="54"/>
        <v>41579</v>
      </c>
      <c r="Q1763" s="206">
        <f t="shared" si="55"/>
        <v>3.9999999999999758E-4</v>
      </c>
    </row>
    <row r="1764" spans="1:17">
      <c r="A1764" s="106">
        <v>41585</v>
      </c>
      <c r="B1764" t="s">
        <v>153</v>
      </c>
      <c r="C1764" s="109">
        <v>4.5100000000000001E-2</v>
      </c>
      <c r="D1764" s="109">
        <v>4.7199999999999999E-2</v>
      </c>
      <c r="E1764" s="109">
        <v>5.1999999999999998E-2</v>
      </c>
      <c r="F1764" s="109">
        <v>4.8099999999999997E-2</v>
      </c>
      <c r="G1764" s="208">
        <v>0</v>
      </c>
      <c r="H1764" s="109"/>
      <c r="I1764" s="109">
        <v>4.5700000000000005E-2</v>
      </c>
      <c r="J1764" s="109"/>
      <c r="K1764" s="109">
        <v>4.7599999999999996E-2</v>
      </c>
      <c r="L1764" s="109">
        <v>5.33E-2</v>
      </c>
      <c r="M1764" s="109"/>
      <c r="N1764" s="109"/>
      <c r="O1764" s="210">
        <f t="shared" si="54"/>
        <v>41579</v>
      </c>
      <c r="Q1764" s="206">
        <f t="shared" si="55"/>
        <v>3.9999999999999758E-4</v>
      </c>
    </row>
    <row r="1765" spans="1:17">
      <c r="A1765" s="106">
        <v>41586</v>
      </c>
      <c r="B1765" t="s">
        <v>153</v>
      </c>
      <c r="C1765" s="109">
        <v>4.6100000000000002E-2</v>
      </c>
      <c r="D1765" s="109">
        <v>4.8300000000000003E-2</v>
      </c>
      <c r="E1765" s="109">
        <v>5.3199999999999997E-2</v>
      </c>
      <c r="F1765" s="109">
        <v>4.9200000000000001E-2</v>
      </c>
      <c r="G1765" s="208">
        <v>0</v>
      </c>
      <c r="H1765" s="109"/>
      <c r="I1765" s="109">
        <v>4.6900000000000004E-2</v>
      </c>
      <c r="J1765" s="109"/>
      <c r="K1765" s="109">
        <v>4.8799999999999996E-2</v>
      </c>
      <c r="L1765" s="109">
        <v>5.4600000000000003E-2</v>
      </c>
      <c r="M1765" s="109"/>
      <c r="N1765" s="109"/>
      <c r="O1765" s="210">
        <f t="shared" si="54"/>
        <v>41579</v>
      </c>
      <c r="Q1765" s="206">
        <f t="shared" si="55"/>
        <v>4.9999999999999351E-4</v>
      </c>
    </row>
    <row r="1766" spans="1:17">
      <c r="A1766" s="106">
        <v>41590</v>
      </c>
      <c r="B1766" t="s">
        <v>153</v>
      </c>
      <c r="C1766" s="109">
        <v>4.6300000000000001E-2</v>
      </c>
      <c r="D1766" s="109">
        <v>4.8500000000000001E-2</v>
      </c>
      <c r="E1766" s="109">
        <v>5.33E-2</v>
      </c>
      <c r="F1766" s="109">
        <v>4.9399999999999999E-2</v>
      </c>
      <c r="G1766" s="208">
        <v>0</v>
      </c>
      <c r="H1766" s="109"/>
      <c r="I1766" s="109">
        <v>4.7E-2</v>
      </c>
      <c r="J1766" s="109"/>
      <c r="K1766" s="109">
        <v>4.8899999999999999E-2</v>
      </c>
      <c r="L1766" s="109">
        <v>5.4699999999999999E-2</v>
      </c>
      <c r="M1766" s="109"/>
      <c r="N1766" s="109"/>
      <c r="O1766" s="210">
        <f t="shared" si="54"/>
        <v>41579</v>
      </c>
      <c r="Q1766" s="206">
        <f t="shared" si="55"/>
        <v>3.9999999999999758E-4</v>
      </c>
    </row>
    <row r="1767" spans="1:17">
      <c r="A1767" s="106">
        <v>41591</v>
      </c>
      <c r="B1767" t="s">
        <v>153</v>
      </c>
      <c r="C1767" s="109">
        <v>4.5999999999999999E-2</v>
      </c>
      <c r="D1767" s="109">
        <v>4.82E-2</v>
      </c>
      <c r="E1767" s="109">
        <v>5.2999999999999999E-2</v>
      </c>
      <c r="F1767" s="109">
        <v>4.9099999999999998E-2</v>
      </c>
      <c r="G1767" s="208">
        <v>0</v>
      </c>
      <c r="H1767" s="109"/>
      <c r="I1767" s="109">
        <v>4.6699999999999998E-2</v>
      </c>
      <c r="J1767" s="109"/>
      <c r="K1767" s="109">
        <v>4.8600000000000004E-2</v>
      </c>
      <c r="L1767" s="109">
        <v>5.4400000000000004E-2</v>
      </c>
      <c r="M1767" s="109"/>
      <c r="N1767" s="109"/>
      <c r="O1767" s="210">
        <f t="shared" si="54"/>
        <v>41579</v>
      </c>
      <c r="Q1767" s="206">
        <f t="shared" si="55"/>
        <v>4.0000000000000452E-4</v>
      </c>
    </row>
    <row r="1768" spans="1:17">
      <c r="A1768" s="106">
        <v>41592</v>
      </c>
      <c r="B1768" t="s">
        <v>153</v>
      </c>
      <c r="C1768" s="109">
        <v>4.5699999999999998E-2</v>
      </c>
      <c r="D1768" s="109">
        <v>4.7899999999999998E-2</v>
      </c>
      <c r="E1768" s="109">
        <v>5.2699999999999997E-2</v>
      </c>
      <c r="F1768" s="109">
        <v>4.8800000000000003E-2</v>
      </c>
      <c r="G1768" s="208">
        <v>0</v>
      </c>
      <c r="H1768" s="109"/>
      <c r="I1768" s="109">
        <v>4.6500000000000007E-2</v>
      </c>
      <c r="J1768" s="109"/>
      <c r="K1768" s="109">
        <v>4.8300000000000003E-2</v>
      </c>
      <c r="L1768" s="109">
        <v>5.4100000000000002E-2</v>
      </c>
      <c r="M1768" s="109"/>
      <c r="N1768" s="109"/>
      <c r="O1768" s="210">
        <f t="shared" si="54"/>
        <v>41579</v>
      </c>
      <c r="Q1768" s="206">
        <f t="shared" si="55"/>
        <v>4.0000000000000452E-4</v>
      </c>
    </row>
    <row r="1769" spans="1:17">
      <c r="A1769" s="106">
        <v>41593</v>
      </c>
      <c r="B1769" t="s">
        <v>153</v>
      </c>
      <c r="C1769" s="109">
        <v>4.58E-2</v>
      </c>
      <c r="D1769" s="109">
        <v>4.7899999999999998E-2</v>
      </c>
      <c r="E1769" s="109">
        <v>5.2699999999999997E-2</v>
      </c>
      <c r="F1769" s="109">
        <v>4.8800000000000003E-2</v>
      </c>
      <c r="G1769" s="208">
        <v>0</v>
      </c>
      <c r="H1769" s="109"/>
      <c r="I1769" s="109">
        <v>4.6500000000000007E-2</v>
      </c>
      <c r="J1769" s="109"/>
      <c r="K1769" s="109">
        <v>4.8399999999999999E-2</v>
      </c>
      <c r="L1769" s="109">
        <v>5.4100000000000002E-2</v>
      </c>
      <c r="M1769" s="109"/>
      <c r="N1769" s="109"/>
      <c r="O1769" s="210">
        <f t="shared" si="54"/>
        <v>41579</v>
      </c>
      <c r="Q1769" s="206">
        <f t="shared" si="55"/>
        <v>5.0000000000000044E-4</v>
      </c>
    </row>
    <row r="1770" spans="1:17">
      <c r="A1770" s="106">
        <v>41596</v>
      </c>
      <c r="B1770" t="s">
        <v>153</v>
      </c>
      <c r="C1770" s="109">
        <v>4.5100000000000001E-2</v>
      </c>
      <c r="D1770" s="109">
        <v>4.7199999999999999E-2</v>
      </c>
      <c r="E1770" s="109">
        <v>5.1900000000000002E-2</v>
      </c>
      <c r="F1770" s="109">
        <v>4.8099999999999997E-2</v>
      </c>
      <c r="G1770" s="208">
        <v>0</v>
      </c>
      <c r="H1770" s="109"/>
      <c r="I1770" s="109">
        <v>4.58E-2</v>
      </c>
      <c r="J1770" s="109"/>
      <c r="K1770" s="109">
        <v>4.7599999999999996E-2</v>
      </c>
      <c r="L1770" s="109">
        <v>5.33E-2</v>
      </c>
      <c r="M1770" s="109"/>
      <c r="N1770" s="109"/>
      <c r="O1770" s="210">
        <f t="shared" si="54"/>
        <v>41579</v>
      </c>
      <c r="Q1770" s="206">
        <f t="shared" si="55"/>
        <v>3.9999999999999758E-4</v>
      </c>
    </row>
    <row r="1771" spans="1:17">
      <c r="A1771" s="106">
        <v>41597</v>
      </c>
      <c r="B1771" t="s">
        <v>153</v>
      </c>
      <c r="C1771" s="109">
        <v>4.53E-2</v>
      </c>
      <c r="D1771" s="109">
        <v>4.7600000000000003E-2</v>
      </c>
      <c r="E1771" s="109">
        <v>5.2299999999999999E-2</v>
      </c>
      <c r="F1771" s="109">
        <v>4.8399999999999999E-2</v>
      </c>
      <c r="G1771" s="208">
        <v>0</v>
      </c>
      <c r="H1771" s="109"/>
      <c r="I1771" s="109">
        <v>4.6199999999999998E-2</v>
      </c>
      <c r="J1771" s="109"/>
      <c r="K1771" s="109">
        <v>4.8000000000000001E-2</v>
      </c>
      <c r="L1771" s="109">
        <v>5.3699999999999998E-2</v>
      </c>
      <c r="M1771" s="109"/>
      <c r="N1771" s="109"/>
      <c r="O1771" s="210">
        <f t="shared" si="54"/>
        <v>41579</v>
      </c>
      <c r="Q1771" s="206">
        <f t="shared" si="55"/>
        <v>3.9999999999999758E-4</v>
      </c>
    </row>
    <row r="1772" spans="1:17">
      <c r="A1772" s="106">
        <v>41598</v>
      </c>
      <c r="B1772" t="s">
        <v>153</v>
      </c>
      <c r="C1772" s="109">
        <v>4.6300000000000001E-2</v>
      </c>
      <c r="D1772" s="109">
        <v>4.8599999999999997E-2</v>
      </c>
      <c r="E1772" s="109">
        <v>5.33E-2</v>
      </c>
      <c r="F1772" s="109">
        <v>4.9399999999999999E-2</v>
      </c>
      <c r="G1772" s="208">
        <v>0</v>
      </c>
      <c r="H1772" s="109"/>
      <c r="I1772" s="109">
        <v>4.7199999999999999E-2</v>
      </c>
      <c r="J1772" s="109"/>
      <c r="K1772" s="109">
        <v>4.9000000000000002E-2</v>
      </c>
      <c r="L1772" s="109">
        <v>5.4699999999999999E-2</v>
      </c>
      <c r="M1772" s="109"/>
      <c r="N1772" s="109"/>
      <c r="O1772" s="210">
        <f t="shared" si="54"/>
        <v>41579</v>
      </c>
      <c r="Q1772" s="206">
        <f t="shared" si="55"/>
        <v>4.0000000000000452E-4</v>
      </c>
    </row>
    <row r="1773" spans="1:17">
      <c r="A1773" s="106">
        <v>41599</v>
      </c>
      <c r="B1773" t="s">
        <v>153</v>
      </c>
      <c r="C1773" s="109">
        <v>4.6100000000000002E-2</v>
      </c>
      <c r="D1773" s="109">
        <v>4.8399999999999999E-2</v>
      </c>
      <c r="E1773" s="109">
        <v>5.2999999999999999E-2</v>
      </c>
      <c r="F1773" s="109">
        <v>4.9200000000000001E-2</v>
      </c>
      <c r="G1773" s="208">
        <v>0</v>
      </c>
      <c r="H1773" s="109"/>
      <c r="I1773" s="109">
        <v>4.7E-2</v>
      </c>
      <c r="J1773" s="109"/>
      <c r="K1773" s="109">
        <v>4.8799999999999996E-2</v>
      </c>
      <c r="L1773" s="109">
        <v>5.4400000000000004E-2</v>
      </c>
      <c r="M1773" s="109"/>
      <c r="N1773" s="109"/>
      <c r="O1773" s="210">
        <f t="shared" si="54"/>
        <v>41579</v>
      </c>
      <c r="Q1773" s="206">
        <f t="shared" si="55"/>
        <v>3.9999999999999758E-4</v>
      </c>
    </row>
    <row r="1774" spans="1:17">
      <c r="A1774" s="106">
        <v>41600</v>
      </c>
      <c r="B1774" t="s">
        <v>153</v>
      </c>
      <c r="C1774" s="109">
        <v>4.5699999999999998E-2</v>
      </c>
      <c r="D1774" s="109">
        <v>4.7899999999999998E-2</v>
      </c>
      <c r="E1774" s="109">
        <v>5.2499999999999998E-2</v>
      </c>
      <c r="F1774" s="109">
        <v>4.87E-2</v>
      </c>
      <c r="G1774" s="208">
        <v>0</v>
      </c>
      <c r="H1774" s="109"/>
      <c r="I1774" s="109">
        <v>4.6500000000000007E-2</v>
      </c>
      <c r="J1774" s="109"/>
      <c r="K1774" s="109">
        <v>4.8300000000000003E-2</v>
      </c>
      <c r="L1774" s="109">
        <v>5.4000000000000006E-2</v>
      </c>
      <c r="M1774" s="109"/>
      <c r="N1774" s="109"/>
      <c r="O1774" s="210">
        <f t="shared" si="54"/>
        <v>41579</v>
      </c>
      <c r="Q1774" s="206">
        <f t="shared" si="55"/>
        <v>4.0000000000000452E-4</v>
      </c>
    </row>
    <row r="1775" spans="1:17">
      <c r="A1775" s="106">
        <v>41604</v>
      </c>
      <c r="B1775" t="s">
        <v>153</v>
      </c>
      <c r="C1775" s="109">
        <v>4.5100000000000001E-2</v>
      </c>
      <c r="D1775" s="109">
        <v>4.7300000000000002E-2</v>
      </c>
      <c r="E1775" s="109">
        <v>5.1999999999999998E-2</v>
      </c>
      <c r="F1775" s="109">
        <v>4.8099999999999997E-2</v>
      </c>
      <c r="G1775" s="208">
        <v>0</v>
      </c>
      <c r="H1775" s="109"/>
      <c r="I1775" s="109">
        <v>4.5899999999999996E-2</v>
      </c>
      <c r="J1775" s="109"/>
      <c r="K1775" s="109">
        <v>4.7800000000000002E-2</v>
      </c>
      <c r="L1775" s="109">
        <v>5.3399999999999996E-2</v>
      </c>
      <c r="M1775" s="109"/>
      <c r="N1775" s="109"/>
      <c r="O1775" s="210">
        <f t="shared" si="54"/>
        <v>41579</v>
      </c>
      <c r="Q1775" s="206">
        <f t="shared" si="55"/>
        <v>5.0000000000000044E-4</v>
      </c>
    </row>
    <row r="1776" spans="1:17">
      <c r="A1776" s="106">
        <v>41607</v>
      </c>
      <c r="B1776" t="s">
        <v>153</v>
      </c>
      <c r="C1776" s="109">
        <v>4.5400000000000003E-2</v>
      </c>
      <c r="D1776" s="109">
        <v>4.7600000000000003E-2</v>
      </c>
      <c r="E1776" s="109">
        <v>5.2200000000000003E-2</v>
      </c>
      <c r="F1776" s="109">
        <v>4.8399999999999999E-2</v>
      </c>
      <c r="G1776" s="208">
        <v>0</v>
      </c>
      <c r="H1776" s="109"/>
      <c r="I1776" s="109">
        <v>4.6199999999999998E-2</v>
      </c>
      <c r="J1776" s="109"/>
      <c r="K1776" s="109">
        <v>4.8000000000000001E-2</v>
      </c>
      <c r="L1776" s="109">
        <v>5.3600000000000002E-2</v>
      </c>
      <c r="M1776" s="109"/>
      <c r="N1776" s="109"/>
      <c r="O1776" s="210">
        <f t="shared" si="54"/>
        <v>41579</v>
      </c>
      <c r="Q1776" s="206">
        <f t="shared" si="55"/>
        <v>3.9999999999999758E-4</v>
      </c>
    </row>
    <row r="1777" spans="1:17">
      <c r="A1777" s="106">
        <v>41610</v>
      </c>
      <c r="B1777" t="s">
        <v>153</v>
      </c>
      <c r="C1777" s="109">
        <v>4.5900000000000003E-2</v>
      </c>
      <c r="D1777" s="109">
        <v>4.8000000000000001E-2</v>
      </c>
      <c r="E1777" s="109">
        <v>5.2699999999999997E-2</v>
      </c>
      <c r="F1777" s="109">
        <v>4.8899999999999999E-2</v>
      </c>
      <c r="G1777" s="208">
        <v>0</v>
      </c>
      <c r="H1777" s="109"/>
      <c r="I1777" s="109">
        <v>4.6699999999999998E-2</v>
      </c>
      <c r="J1777" s="109"/>
      <c r="K1777" s="109">
        <v>4.8499999999999995E-2</v>
      </c>
      <c r="L1777" s="109">
        <v>5.4100000000000002E-2</v>
      </c>
      <c r="M1777" s="109"/>
      <c r="N1777" s="109"/>
      <c r="O1777" s="210">
        <f t="shared" si="54"/>
        <v>41609</v>
      </c>
      <c r="Q1777" s="206">
        <f t="shared" si="55"/>
        <v>4.9999999999999351E-4</v>
      </c>
    </row>
    <row r="1778" spans="1:17">
      <c r="A1778" s="106">
        <v>41611</v>
      </c>
      <c r="B1778" t="s">
        <v>153</v>
      </c>
      <c r="C1778" s="109">
        <v>4.5699999999999998E-2</v>
      </c>
      <c r="D1778" s="109">
        <v>4.7800000000000002E-2</v>
      </c>
      <c r="E1778" s="109">
        <v>5.2499999999999998E-2</v>
      </c>
      <c r="F1778" s="109">
        <v>4.87E-2</v>
      </c>
      <c r="G1778" s="208">
        <v>0</v>
      </c>
      <c r="H1778" s="109"/>
      <c r="I1778" s="109">
        <v>4.6500000000000007E-2</v>
      </c>
      <c r="J1778" s="109"/>
      <c r="K1778" s="109">
        <v>4.8300000000000003E-2</v>
      </c>
      <c r="L1778" s="109">
        <v>5.3899999999999997E-2</v>
      </c>
      <c r="M1778" s="109"/>
      <c r="N1778" s="109"/>
      <c r="O1778" s="210">
        <f t="shared" si="54"/>
        <v>41609</v>
      </c>
      <c r="Q1778" s="206">
        <f t="shared" si="55"/>
        <v>5.0000000000000044E-4</v>
      </c>
    </row>
    <row r="1779" spans="1:17">
      <c r="A1779" s="106">
        <v>41612</v>
      </c>
      <c r="B1779" t="s">
        <v>153</v>
      </c>
      <c r="C1779" s="109">
        <v>4.6300000000000001E-2</v>
      </c>
      <c r="D1779" s="109">
        <v>4.8399999999999999E-2</v>
      </c>
      <c r="E1779" s="109">
        <v>5.3199999999999997E-2</v>
      </c>
      <c r="F1779" s="109">
        <v>4.9299999999999997E-2</v>
      </c>
      <c r="G1779" s="208">
        <v>0</v>
      </c>
      <c r="H1779" s="109"/>
      <c r="I1779" s="109">
        <v>4.7100000000000003E-2</v>
      </c>
      <c r="J1779" s="109"/>
      <c r="K1779" s="109">
        <v>4.8899999999999999E-2</v>
      </c>
      <c r="L1779" s="109">
        <v>5.4600000000000003E-2</v>
      </c>
      <c r="M1779" s="109"/>
      <c r="N1779" s="109"/>
      <c r="O1779" s="210">
        <f t="shared" si="54"/>
        <v>41609</v>
      </c>
      <c r="Q1779" s="206">
        <f t="shared" si="55"/>
        <v>5.0000000000000044E-4</v>
      </c>
    </row>
    <row r="1780" spans="1:17">
      <c r="A1780" s="106">
        <v>41613</v>
      </c>
      <c r="B1780" t="s">
        <v>153</v>
      </c>
      <c r="C1780" s="109">
        <v>4.6399999999999997E-2</v>
      </c>
      <c r="D1780" s="109">
        <v>4.8599999999999997E-2</v>
      </c>
      <c r="E1780" s="109">
        <v>5.33E-2</v>
      </c>
      <c r="F1780" s="109">
        <v>4.9399999999999999E-2</v>
      </c>
      <c r="G1780" s="208">
        <v>0</v>
      </c>
      <c r="H1780" s="109"/>
      <c r="I1780" s="109">
        <v>4.7199999999999999E-2</v>
      </c>
      <c r="J1780" s="109"/>
      <c r="K1780" s="109">
        <v>4.9000000000000002E-2</v>
      </c>
      <c r="L1780" s="109">
        <v>5.4699999999999999E-2</v>
      </c>
      <c r="M1780" s="109"/>
      <c r="N1780" s="109"/>
      <c r="O1780" s="210">
        <f t="shared" si="54"/>
        <v>41609</v>
      </c>
      <c r="Q1780" s="206">
        <f t="shared" si="55"/>
        <v>4.0000000000000452E-4</v>
      </c>
    </row>
    <row r="1781" spans="1:17">
      <c r="A1781" s="106">
        <v>41614</v>
      </c>
      <c r="B1781" t="s">
        <v>153</v>
      </c>
      <c r="C1781" s="109">
        <v>4.6399999999999997E-2</v>
      </c>
      <c r="D1781" s="109">
        <v>4.8599999999999997E-2</v>
      </c>
      <c r="E1781" s="109">
        <v>5.33E-2</v>
      </c>
      <c r="F1781" s="109">
        <v>4.9399999999999999E-2</v>
      </c>
      <c r="G1781" s="208">
        <v>0</v>
      </c>
      <c r="H1781" s="109"/>
      <c r="I1781" s="109">
        <v>4.7199999999999999E-2</v>
      </c>
      <c r="J1781" s="109"/>
      <c r="K1781" s="109">
        <v>4.9000000000000002E-2</v>
      </c>
      <c r="L1781" s="109">
        <v>5.4600000000000003E-2</v>
      </c>
      <c r="M1781" s="109"/>
      <c r="N1781" s="109"/>
      <c r="O1781" s="210">
        <f t="shared" si="54"/>
        <v>41609</v>
      </c>
      <c r="Q1781" s="206">
        <f t="shared" si="55"/>
        <v>4.0000000000000452E-4</v>
      </c>
    </row>
    <row r="1782" spans="1:17">
      <c r="A1782" s="106">
        <v>41617</v>
      </c>
      <c r="B1782" t="s">
        <v>153</v>
      </c>
      <c r="C1782" s="109">
        <v>4.6199999999999998E-2</v>
      </c>
      <c r="D1782" s="109">
        <v>4.8300000000000003E-2</v>
      </c>
      <c r="E1782" s="109">
        <v>5.2999999999999999E-2</v>
      </c>
      <c r="F1782" s="109">
        <v>4.9200000000000001E-2</v>
      </c>
      <c r="G1782" s="208">
        <v>0</v>
      </c>
      <c r="H1782" s="109"/>
      <c r="I1782" s="109">
        <v>4.7E-2</v>
      </c>
      <c r="J1782" s="109"/>
      <c r="K1782" s="109">
        <v>4.87E-2</v>
      </c>
      <c r="L1782" s="109">
        <v>5.4299999999999994E-2</v>
      </c>
      <c r="M1782" s="109"/>
      <c r="N1782" s="109"/>
      <c r="O1782" s="210">
        <f t="shared" si="54"/>
        <v>41609</v>
      </c>
      <c r="Q1782" s="206">
        <f t="shared" si="55"/>
        <v>3.9999999999999758E-4</v>
      </c>
    </row>
    <row r="1783" spans="1:17">
      <c r="A1783" s="106">
        <v>41618</v>
      </c>
      <c r="B1783" t="s">
        <v>153</v>
      </c>
      <c r="C1783" s="109">
        <v>4.5600000000000002E-2</v>
      </c>
      <c r="D1783" s="109">
        <v>4.7699999999999999E-2</v>
      </c>
      <c r="E1783" s="109">
        <v>5.2400000000000002E-2</v>
      </c>
      <c r="F1783" s="109">
        <v>4.8599999999999997E-2</v>
      </c>
      <c r="G1783" s="208">
        <v>0</v>
      </c>
      <c r="H1783" s="109"/>
      <c r="I1783" s="109">
        <v>4.6399999999999997E-2</v>
      </c>
      <c r="J1783" s="109"/>
      <c r="K1783" s="109">
        <v>4.8100000000000004E-2</v>
      </c>
      <c r="L1783" s="109">
        <v>5.3699999999999998E-2</v>
      </c>
      <c r="M1783" s="109"/>
      <c r="N1783" s="109"/>
      <c r="O1783" s="210">
        <f t="shared" si="54"/>
        <v>41609</v>
      </c>
      <c r="Q1783" s="206">
        <f t="shared" si="55"/>
        <v>4.0000000000000452E-4</v>
      </c>
    </row>
    <row r="1784" spans="1:17">
      <c r="A1784" s="106">
        <v>41619</v>
      </c>
      <c r="B1784" t="s">
        <v>153</v>
      </c>
      <c r="C1784" s="109">
        <v>4.6100000000000002E-2</v>
      </c>
      <c r="D1784" s="109">
        <v>4.82E-2</v>
      </c>
      <c r="E1784" s="109">
        <v>5.2900000000000003E-2</v>
      </c>
      <c r="F1784" s="109">
        <v>4.9099999999999998E-2</v>
      </c>
      <c r="G1784" s="208">
        <v>0</v>
      </c>
      <c r="H1784" s="109"/>
      <c r="I1784" s="109">
        <v>4.6600000000000003E-2</v>
      </c>
      <c r="J1784" s="109"/>
      <c r="K1784" s="109">
        <v>4.8600000000000004E-2</v>
      </c>
      <c r="L1784" s="109">
        <v>5.4100000000000002E-2</v>
      </c>
      <c r="M1784" s="109"/>
      <c r="N1784" s="109"/>
      <c r="O1784" s="210">
        <f t="shared" si="54"/>
        <v>41609</v>
      </c>
      <c r="Q1784" s="206">
        <f t="shared" si="55"/>
        <v>4.0000000000000452E-4</v>
      </c>
    </row>
    <row r="1785" spans="1:17">
      <c r="A1785" s="106">
        <v>41620</v>
      </c>
      <c r="B1785" t="s">
        <v>153</v>
      </c>
      <c r="C1785" s="109">
        <v>4.6199999999999998E-2</v>
      </c>
      <c r="D1785" s="109">
        <v>4.82E-2</v>
      </c>
      <c r="E1785" s="109">
        <v>5.2900000000000003E-2</v>
      </c>
      <c r="F1785" s="109">
        <v>4.9099999999999998E-2</v>
      </c>
      <c r="G1785" s="208">
        <v>0</v>
      </c>
      <c r="H1785" s="109"/>
      <c r="I1785" s="109">
        <v>4.6600000000000003E-2</v>
      </c>
      <c r="J1785" s="109"/>
      <c r="K1785" s="109">
        <v>4.87E-2</v>
      </c>
      <c r="L1785" s="109">
        <v>5.4199999999999998E-2</v>
      </c>
      <c r="M1785" s="109"/>
      <c r="N1785" s="109"/>
      <c r="O1785" s="210">
        <f t="shared" si="54"/>
        <v>41609</v>
      </c>
      <c r="Q1785" s="206">
        <f t="shared" si="55"/>
        <v>5.0000000000000044E-4</v>
      </c>
    </row>
    <row r="1786" spans="1:17">
      <c r="A1786" s="106">
        <v>41621</v>
      </c>
      <c r="B1786" t="s">
        <v>153</v>
      </c>
      <c r="C1786" s="109">
        <v>4.5900000000000003E-2</v>
      </c>
      <c r="D1786" s="109">
        <v>4.8000000000000001E-2</v>
      </c>
      <c r="E1786" s="109">
        <v>5.2499999999999998E-2</v>
      </c>
      <c r="F1786" s="109">
        <v>4.8800000000000003E-2</v>
      </c>
      <c r="G1786" s="208">
        <v>0</v>
      </c>
      <c r="H1786" s="109"/>
      <c r="I1786" s="109">
        <v>4.6300000000000001E-2</v>
      </c>
      <c r="J1786" s="109"/>
      <c r="K1786" s="109">
        <v>4.8499999999999995E-2</v>
      </c>
      <c r="L1786" s="109">
        <v>5.3800000000000001E-2</v>
      </c>
      <c r="M1786" s="109"/>
      <c r="N1786" s="109"/>
      <c r="O1786" s="210">
        <f t="shared" si="54"/>
        <v>41609</v>
      </c>
      <c r="Q1786" s="206">
        <f t="shared" si="55"/>
        <v>4.9999999999999351E-4</v>
      </c>
    </row>
    <row r="1787" spans="1:17">
      <c r="A1787" s="106">
        <v>41624</v>
      </c>
      <c r="B1787" t="s">
        <v>153</v>
      </c>
      <c r="C1787" s="109">
        <v>4.6100000000000002E-2</v>
      </c>
      <c r="D1787" s="109">
        <v>4.82E-2</v>
      </c>
      <c r="E1787" s="109">
        <v>5.2600000000000001E-2</v>
      </c>
      <c r="F1787" s="109">
        <v>4.9000000000000002E-2</v>
      </c>
      <c r="G1787" s="208">
        <v>0</v>
      </c>
      <c r="H1787" s="109"/>
      <c r="I1787" s="109">
        <v>4.6500000000000007E-2</v>
      </c>
      <c r="J1787" s="109"/>
      <c r="K1787" s="109">
        <v>4.87E-2</v>
      </c>
      <c r="L1787" s="109">
        <v>5.3899999999999997E-2</v>
      </c>
      <c r="M1787" s="109"/>
      <c r="N1787" s="109"/>
      <c r="O1787" s="210">
        <f t="shared" si="54"/>
        <v>41609</v>
      </c>
      <c r="Q1787" s="206">
        <f t="shared" si="55"/>
        <v>5.0000000000000044E-4</v>
      </c>
    </row>
    <row r="1788" spans="1:17">
      <c r="A1788" s="106">
        <v>41625</v>
      </c>
      <c r="B1788" t="s">
        <v>153</v>
      </c>
      <c r="C1788" s="109">
        <v>4.5900000000000003E-2</v>
      </c>
      <c r="D1788" s="109">
        <v>4.7800000000000002E-2</v>
      </c>
      <c r="E1788" s="109">
        <v>5.21E-2</v>
      </c>
      <c r="F1788" s="109">
        <v>4.8599999999999997E-2</v>
      </c>
      <c r="G1788" s="208">
        <v>0</v>
      </c>
      <c r="H1788" s="109"/>
      <c r="I1788" s="109">
        <v>4.6300000000000001E-2</v>
      </c>
      <c r="J1788" s="109"/>
      <c r="K1788" s="109">
        <v>4.8300000000000003E-2</v>
      </c>
      <c r="L1788" s="109">
        <v>5.3499999999999999E-2</v>
      </c>
      <c r="M1788" s="109"/>
      <c r="N1788" s="109"/>
      <c r="O1788" s="210">
        <f t="shared" si="54"/>
        <v>41609</v>
      </c>
      <c r="Q1788" s="206">
        <f t="shared" si="55"/>
        <v>5.0000000000000044E-4</v>
      </c>
    </row>
    <row r="1789" spans="1:17">
      <c r="A1789" s="106">
        <v>41626</v>
      </c>
      <c r="B1789" t="s">
        <v>153</v>
      </c>
      <c r="C1789" s="109">
        <v>4.6300000000000001E-2</v>
      </c>
      <c r="D1789" s="109">
        <v>4.82E-2</v>
      </c>
      <c r="E1789" s="109">
        <v>5.2499999999999998E-2</v>
      </c>
      <c r="F1789" s="109">
        <v>4.9000000000000002E-2</v>
      </c>
      <c r="G1789" s="208">
        <v>0</v>
      </c>
      <c r="H1789" s="109"/>
      <c r="I1789" s="109">
        <v>4.6300000000000001E-2</v>
      </c>
      <c r="J1789" s="109"/>
      <c r="K1789" s="109">
        <v>4.87E-2</v>
      </c>
      <c r="L1789" s="109">
        <v>5.3899999999999997E-2</v>
      </c>
      <c r="M1789" s="109"/>
      <c r="N1789" s="109"/>
      <c r="O1789" s="210">
        <f t="shared" si="54"/>
        <v>41609</v>
      </c>
      <c r="Q1789" s="206">
        <f t="shared" si="55"/>
        <v>5.0000000000000044E-4</v>
      </c>
    </row>
    <row r="1790" spans="1:17">
      <c r="A1790" s="106">
        <v>41627</v>
      </c>
      <c r="B1790" t="s">
        <v>153</v>
      </c>
      <c r="C1790" s="109">
        <v>4.6199999999999998E-2</v>
      </c>
      <c r="D1790" s="109">
        <v>4.8099999999999997E-2</v>
      </c>
      <c r="E1790" s="109">
        <v>5.2200000000000003E-2</v>
      </c>
      <c r="F1790" s="109">
        <v>4.8800000000000003E-2</v>
      </c>
      <c r="G1790" s="208">
        <v>0</v>
      </c>
      <c r="H1790" s="109"/>
      <c r="I1790" s="109">
        <v>4.5700000000000005E-2</v>
      </c>
      <c r="J1790" s="109"/>
      <c r="K1790" s="109">
        <v>4.8499999999999995E-2</v>
      </c>
      <c r="L1790" s="109">
        <v>5.3600000000000002E-2</v>
      </c>
      <c r="M1790" s="109"/>
      <c r="N1790" s="109"/>
      <c r="O1790" s="210">
        <f t="shared" si="54"/>
        <v>41609</v>
      </c>
      <c r="Q1790" s="206">
        <f t="shared" si="55"/>
        <v>3.9999999999999758E-4</v>
      </c>
    </row>
    <row r="1791" spans="1:17">
      <c r="A1791" s="106">
        <v>41628</v>
      </c>
      <c r="B1791" t="s">
        <v>153</v>
      </c>
      <c r="C1791" s="109">
        <v>4.5100000000000001E-2</v>
      </c>
      <c r="D1791" s="109">
        <v>4.7300000000000002E-2</v>
      </c>
      <c r="E1791" s="109">
        <v>5.1400000000000001E-2</v>
      </c>
      <c r="F1791" s="109">
        <v>4.7899999999999998E-2</v>
      </c>
      <c r="G1791" s="208">
        <v>0</v>
      </c>
      <c r="H1791" s="109"/>
      <c r="I1791" s="109">
        <v>4.4900000000000002E-2</v>
      </c>
      <c r="J1791" s="109"/>
      <c r="K1791" s="109">
        <v>4.7699999999999992E-2</v>
      </c>
      <c r="L1791" s="109">
        <v>5.2699999999999997E-2</v>
      </c>
      <c r="M1791" s="109"/>
      <c r="N1791" s="109"/>
      <c r="O1791" s="210">
        <f t="shared" si="54"/>
        <v>41609</v>
      </c>
      <c r="Q1791" s="206">
        <f t="shared" si="55"/>
        <v>3.9999999999999064E-4</v>
      </c>
    </row>
    <row r="1792" spans="1:17">
      <c r="A1792" s="106">
        <v>41631</v>
      </c>
      <c r="B1792" t="s">
        <v>153</v>
      </c>
      <c r="C1792" s="109">
        <v>4.53E-2</v>
      </c>
      <c r="D1792" s="109">
        <v>4.7500000000000001E-2</v>
      </c>
      <c r="E1792" s="109">
        <v>5.16E-2</v>
      </c>
      <c r="F1792" s="109">
        <v>4.8099999999999997E-2</v>
      </c>
      <c r="G1792" s="208">
        <v>0</v>
      </c>
      <c r="H1792" s="109"/>
      <c r="I1792" s="109">
        <v>4.5100000000000001E-2</v>
      </c>
      <c r="J1792" s="109"/>
      <c r="K1792" s="109">
        <v>4.7800000000000002E-2</v>
      </c>
      <c r="L1792" s="109">
        <v>5.2900000000000003E-2</v>
      </c>
      <c r="M1792" s="109"/>
      <c r="N1792" s="109"/>
      <c r="O1792" s="210">
        <f t="shared" si="54"/>
        <v>41609</v>
      </c>
      <c r="Q1792" s="206">
        <f t="shared" si="55"/>
        <v>3.0000000000000165E-4</v>
      </c>
    </row>
    <row r="1793" spans="1:17">
      <c r="A1793" s="106">
        <v>41632</v>
      </c>
      <c r="B1793" t="s">
        <v>153</v>
      </c>
      <c r="C1793" s="109">
        <v>4.58E-2</v>
      </c>
      <c r="D1793" s="109">
        <v>4.8099999999999997E-2</v>
      </c>
      <c r="E1793" s="109">
        <v>5.2200000000000003E-2</v>
      </c>
      <c r="F1793" s="109">
        <v>4.87E-2</v>
      </c>
      <c r="G1793" s="208">
        <v>0</v>
      </c>
      <c r="H1793" s="109"/>
      <c r="I1793" s="109">
        <v>4.5700000000000005E-2</v>
      </c>
      <c r="J1793" s="109"/>
      <c r="K1793" s="109">
        <v>4.8399999999999999E-2</v>
      </c>
      <c r="L1793" s="109">
        <v>5.3499999999999999E-2</v>
      </c>
      <c r="M1793" s="109"/>
      <c r="N1793" s="109"/>
      <c r="O1793" s="210">
        <f t="shared" si="54"/>
        <v>41609</v>
      </c>
      <c r="Q1793" s="206">
        <f t="shared" si="55"/>
        <v>3.0000000000000165E-4</v>
      </c>
    </row>
    <row r="1794" spans="1:17">
      <c r="A1794" s="106">
        <v>41634</v>
      </c>
      <c r="B1794" t="s">
        <v>153</v>
      </c>
      <c r="C1794" s="109">
        <v>4.5699999999999998E-2</v>
      </c>
      <c r="D1794" s="109">
        <v>4.82E-2</v>
      </c>
      <c r="E1794" s="109">
        <v>5.2400000000000002E-2</v>
      </c>
      <c r="F1794" s="109">
        <v>4.8800000000000003E-2</v>
      </c>
      <c r="G1794" s="208">
        <v>0</v>
      </c>
      <c r="H1794" s="109"/>
      <c r="I1794" s="109">
        <v>4.5899999999999996E-2</v>
      </c>
      <c r="J1794" s="109"/>
      <c r="K1794" s="109">
        <v>4.8600000000000004E-2</v>
      </c>
      <c r="L1794" s="109">
        <v>5.3699999999999998E-2</v>
      </c>
      <c r="M1794" s="109"/>
      <c r="N1794" s="109"/>
      <c r="O1794" s="210">
        <f t="shared" si="54"/>
        <v>41609</v>
      </c>
      <c r="Q1794" s="206">
        <f t="shared" si="55"/>
        <v>4.0000000000000452E-4</v>
      </c>
    </row>
    <row r="1795" spans="1:17">
      <c r="A1795" s="106">
        <v>41639</v>
      </c>
      <c r="B1795" t="s">
        <v>153</v>
      </c>
      <c r="C1795" s="109">
        <v>4.5900000000000003E-2</v>
      </c>
      <c r="D1795" s="109">
        <v>4.8300000000000003E-2</v>
      </c>
      <c r="E1795" s="109">
        <v>5.2499999999999998E-2</v>
      </c>
      <c r="F1795" s="109">
        <v>4.8899999999999999E-2</v>
      </c>
      <c r="G1795" s="208">
        <v>0</v>
      </c>
      <c r="H1795" s="109"/>
      <c r="I1795" s="109">
        <v>4.5700000000000005E-2</v>
      </c>
      <c r="J1795" s="109"/>
      <c r="K1795" s="109">
        <v>4.87E-2</v>
      </c>
      <c r="L1795" s="109">
        <v>5.3699999999999998E-2</v>
      </c>
      <c r="M1795" s="109"/>
      <c r="N1795" s="109"/>
      <c r="O1795" s="210">
        <f t="shared" si="54"/>
        <v>41609</v>
      </c>
      <c r="Q1795" s="206">
        <f t="shared" si="55"/>
        <v>3.9999999999999758E-4</v>
      </c>
    </row>
    <row r="1796" spans="1:17">
      <c r="A1796" s="106">
        <v>41641</v>
      </c>
      <c r="B1796" t="s">
        <v>153</v>
      </c>
      <c r="C1796" s="109">
        <v>4.5600000000000002E-2</v>
      </c>
      <c r="D1796" s="109">
        <v>4.8099999999999997E-2</v>
      </c>
      <c r="E1796" s="109">
        <v>5.2299999999999999E-2</v>
      </c>
      <c r="F1796" s="109">
        <v>4.87E-2</v>
      </c>
      <c r="G1796" s="208">
        <v>0</v>
      </c>
      <c r="H1796" s="109"/>
      <c r="I1796" s="109">
        <v>4.5499999999999999E-2</v>
      </c>
      <c r="J1796" s="109"/>
      <c r="K1796" s="109">
        <v>4.8399999999999999E-2</v>
      </c>
      <c r="L1796" s="109">
        <v>5.3399999999999996E-2</v>
      </c>
      <c r="M1796" s="109"/>
      <c r="N1796" s="109"/>
      <c r="O1796" s="210">
        <f t="shared" si="54"/>
        <v>41640</v>
      </c>
      <c r="Q1796" s="206">
        <f t="shared" si="55"/>
        <v>3.0000000000000165E-4</v>
      </c>
    </row>
    <row r="1797" spans="1:17">
      <c r="A1797" s="106">
        <v>41642</v>
      </c>
      <c r="B1797" t="s">
        <v>153</v>
      </c>
      <c r="C1797" s="109">
        <v>4.58E-2</v>
      </c>
      <c r="D1797" s="109">
        <v>4.8099999999999997E-2</v>
      </c>
      <c r="E1797" s="109">
        <v>5.2299999999999999E-2</v>
      </c>
      <c r="F1797" s="109">
        <v>4.87E-2</v>
      </c>
      <c r="G1797" s="208">
        <v>0</v>
      </c>
      <c r="H1797" s="109"/>
      <c r="I1797" s="109">
        <v>4.5599999999999995E-2</v>
      </c>
      <c r="J1797" s="109"/>
      <c r="K1797" s="109">
        <v>4.8399999999999999E-2</v>
      </c>
      <c r="L1797" s="109">
        <v>5.3499999999999999E-2</v>
      </c>
      <c r="M1797" s="109"/>
      <c r="N1797" s="109"/>
      <c r="O1797" s="210">
        <f t="shared" ref="O1797:O1860" si="56">DATE(YEAR(A1797),MONTH(A1797),1)</f>
        <v>41640</v>
      </c>
      <c r="Q1797" s="206">
        <f t="shared" ref="Q1797:Q1860" si="57">K1797-D1797</f>
        <v>3.0000000000000165E-4</v>
      </c>
    </row>
    <row r="1798" spans="1:17">
      <c r="A1798" s="106">
        <v>41645</v>
      </c>
      <c r="B1798" t="s">
        <v>153</v>
      </c>
      <c r="C1798" s="109">
        <v>4.5400000000000003E-2</v>
      </c>
      <c r="D1798" s="109">
        <v>4.7800000000000002E-2</v>
      </c>
      <c r="E1798" s="109">
        <v>5.1900000000000002E-2</v>
      </c>
      <c r="F1798" s="109">
        <v>4.8399999999999999E-2</v>
      </c>
      <c r="G1798" s="208">
        <v>0</v>
      </c>
      <c r="H1798" s="109"/>
      <c r="I1798" s="109">
        <v>4.53E-2</v>
      </c>
      <c r="J1798" s="109"/>
      <c r="K1798" s="109">
        <v>4.8100000000000004E-2</v>
      </c>
      <c r="L1798" s="109">
        <v>5.2999999999999999E-2</v>
      </c>
      <c r="M1798" s="109"/>
      <c r="N1798" s="109"/>
      <c r="O1798" s="210">
        <f t="shared" si="56"/>
        <v>41640</v>
      </c>
      <c r="Q1798" s="206">
        <f t="shared" si="57"/>
        <v>3.0000000000000165E-4</v>
      </c>
    </row>
    <row r="1799" spans="1:17">
      <c r="A1799" s="106">
        <v>41646</v>
      </c>
      <c r="B1799" t="s">
        <v>153</v>
      </c>
      <c r="C1799" s="109">
        <v>4.5199999999999997E-2</v>
      </c>
      <c r="D1799" s="109">
        <v>4.7600000000000003E-2</v>
      </c>
      <c r="E1799" s="109">
        <v>5.1799999999999999E-2</v>
      </c>
      <c r="F1799" s="109">
        <v>4.82E-2</v>
      </c>
      <c r="G1799" s="208">
        <v>0</v>
      </c>
      <c r="H1799" s="109"/>
      <c r="I1799" s="109">
        <v>4.5100000000000001E-2</v>
      </c>
      <c r="J1799" s="109"/>
      <c r="K1799" s="109">
        <v>4.7899999999999998E-2</v>
      </c>
      <c r="L1799" s="109">
        <v>5.28E-2</v>
      </c>
      <c r="M1799" s="109"/>
      <c r="N1799" s="109"/>
      <c r="O1799" s="210">
        <f t="shared" si="56"/>
        <v>41640</v>
      </c>
      <c r="Q1799" s="206">
        <f t="shared" si="57"/>
        <v>2.9999999999999472E-4</v>
      </c>
    </row>
    <row r="1800" spans="1:17">
      <c r="A1800" s="106">
        <v>41647</v>
      </c>
      <c r="B1800" t="s">
        <v>153</v>
      </c>
      <c r="C1800" s="109">
        <v>4.5400000000000003E-2</v>
      </c>
      <c r="D1800" s="109">
        <v>4.7800000000000002E-2</v>
      </c>
      <c r="E1800" s="109">
        <v>5.21E-2</v>
      </c>
      <c r="F1800" s="109">
        <v>4.8399999999999999E-2</v>
      </c>
      <c r="G1800" s="208">
        <v>0</v>
      </c>
      <c r="H1800" s="109"/>
      <c r="I1800" s="109">
        <v>4.53E-2</v>
      </c>
      <c r="J1800" s="109"/>
      <c r="K1800" s="109">
        <v>4.8100000000000004E-2</v>
      </c>
      <c r="L1800" s="109">
        <v>5.3200000000000004E-2</v>
      </c>
      <c r="M1800" s="109"/>
      <c r="N1800" s="109"/>
      <c r="O1800" s="210">
        <f t="shared" si="56"/>
        <v>41640</v>
      </c>
      <c r="Q1800" s="206">
        <f t="shared" si="57"/>
        <v>3.0000000000000165E-4</v>
      </c>
    </row>
    <row r="1801" spans="1:17">
      <c r="A1801" s="106">
        <v>41648</v>
      </c>
      <c r="B1801" t="s">
        <v>153</v>
      </c>
      <c r="C1801" s="109">
        <v>4.5199999999999997E-2</v>
      </c>
      <c r="D1801" s="109">
        <v>4.7399999999999998E-2</v>
      </c>
      <c r="E1801" s="109">
        <v>5.1900000000000002E-2</v>
      </c>
      <c r="F1801" s="109">
        <v>4.82E-2</v>
      </c>
      <c r="G1801" s="208">
        <v>0</v>
      </c>
      <c r="H1801" s="109"/>
      <c r="I1801" s="109">
        <v>4.5599999999999995E-2</v>
      </c>
      <c r="J1801" s="109"/>
      <c r="K1801" s="109">
        <v>4.7800000000000002E-2</v>
      </c>
      <c r="L1801" s="109">
        <v>5.28E-2</v>
      </c>
      <c r="M1801" s="109"/>
      <c r="N1801" s="109"/>
      <c r="O1801" s="210">
        <f t="shared" si="56"/>
        <v>41640</v>
      </c>
      <c r="Q1801" s="206">
        <f t="shared" si="57"/>
        <v>4.0000000000000452E-4</v>
      </c>
    </row>
    <row r="1802" spans="1:17">
      <c r="A1802" s="106">
        <v>41649</v>
      </c>
      <c r="B1802" t="s">
        <v>153</v>
      </c>
      <c r="C1802" s="109">
        <v>4.4499999999999998E-2</v>
      </c>
      <c r="D1802" s="109">
        <v>4.65E-2</v>
      </c>
      <c r="E1802" s="109">
        <v>5.11E-2</v>
      </c>
      <c r="F1802" s="109">
        <v>4.7399999999999998E-2</v>
      </c>
      <c r="G1802" s="208">
        <v>0</v>
      </c>
      <c r="H1802" s="109"/>
      <c r="I1802" s="109">
        <v>4.4999999999999998E-2</v>
      </c>
      <c r="J1802" s="109"/>
      <c r="K1802" s="109">
        <v>4.7E-2</v>
      </c>
      <c r="L1802" s="109">
        <v>5.2000000000000005E-2</v>
      </c>
      <c r="M1802" s="109"/>
      <c r="N1802" s="109"/>
      <c r="O1802" s="210">
        <f t="shared" si="56"/>
        <v>41640</v>
      </c>
      <c r="Q1802" s="206">
        <f t="shared" si="57"/>
        <v>5.0000000000000044E-4</v>
      </c>
    </row>
    <row r="1803" spans="1:17">
      <c r="A1803" s="106">
        <v>41652</v>
      </c>
      <c r="B1803" t="s">
        <v>153</v>
      </c>
      <c r="C1803" s="109">
        <v>4.4200000000000003E-2</v>
      </c>
      <c r="D1803" s="109">
        <v>4.6199999999999998E-2</v>
      </c>
      <c r="E1803" s="109">
        <v>5.0900000000000001E-2</v>
      </c>
      <c r="F1803" s="109">
        <v>4.7100000000000003E-2</v>
      </c>
      <c r="G1803" s="208">
        <v>0</v>
      </c>
      <c r="H1803" s="109"/>
      <c r="I1803" s="109">
        <v>4.4699999999999997E-2</v>
      </c>
      <c r="J1803" s="109"/>
      <c r="K1803" s="109">
        <v>4.6699999999999998E-2</v>
      </c>
      <c r="L1803" s="109">
        <v>5.1799999999999999E-2</v>
      </c>
      <c r="M1803" s="109"/>
      <c r="N1803" s="109"/>
      <c r="O1803" s="210">
        <f t="shared" si="56"/>
        <v>41640</v>
      </c>
      <c r="Q1803" s="206">
        <f t="shared" si="57"/>
        <v>5.0000000000000044E-4</v>
      </c>
    </row>
    <row r="1804" spans="1:17">
      <c r="A1804" s="106">
        <v>41653</v>
      </c>
      <c r="B1804" t="s">
        <v>153</v>
      </c>
      <c r="C1804" s="109">
        <v>4.4499999999999998E-2</v>
      </c>
      <c r="D1804" s="109">
        <v>4.65E-2</v>
      </c>
      <c r="E1804" s="109">
        <v>5.1200000000000002E-2</v>
      </c>
      <c r="F1804" s="109">
        <v>4.7399999999999998E-2</v>
      </c>
      <c r="G1804" s="208">
        <v>0</v>
      </c>
      <c r="H1804" s="109"/>
      <c r="I1804" s="109">
        <v>4.4999999999999998E-2</v>
      </c>
      <c r="J1804" s="109"/>
      <c r="K1804" s="109">
        <v>4.7E-2</v>
      </c>
      <c r="L1804" s="109">
        <v>5.2199999999999996E-2</v>
      </c>
      <c r="M1804" s="109"/>
      <c r="N1804" s="109"/>
      <c r="O1804" s="210">
        <f t="shared" si="56"/>
        <v>41640</v>
      </c>
      <c r="Q1804" s="206">
        <f t="shared" si="57"/>
        <v>5.0000000000000044E-4</v>
      </c>
    </row>
    <row r="1805" spans="1:17">
      <c r="A1805" s="106">
        <v>41654</v>
      </c>
      <c r="B1805" t="s">
        <v>153</v>
      </c>
      <c r="C1805" s="109">
        <v>4.4699999999999997E-2</v>
      </c>
      <c r="D1805" s="109">
        <v>4.6600000000000003E-2</v>
      </c>
      <c r="E1805" s="109">
        <v>5.1200000000000002E-2</v>
      </c>
      <c r="F1805" s="109">
        <v>4.7500000000000001E-2</v>
      </c>
      <c r="G1805" s="208">
        <v>0</v>
      </c>
      <c r="H1805" s="109"/>
      <c r="I1805" s="109">
        <v>4.4999999999999998E-2</v>
      </c>
      <c r="J1805" s="109"/>
      <c r="K1805" s="109">
        <v>4.7100000000000003E-2</v>
      </c>
      <c r="L1805" s="109">
        <v>5.2199999999999996E-2</v>
      </c>
      <c r="M1805" s="109"/>
      <c r="N1805" s="109"/>
      <c r="O1805" s="210">
        <f t="shared" si="56"/>
        <v>41640</v>
      </c>
      <c r="Q1805" s="206">
        <f t="shared" si="57"/>
        <v>5.0000000000000044E-4</v>
      </c>
    </row>
    <row r="1806" spans="1:17">
      <c r="A1806" s="106">
        <v>41655</v>
      </c>
      <c r="B1806" t="s">
        <v>153</v>
      </c>
      <c r="C1806" s="109">
        <v>4.4400000000000002E-2</v>
      </c>
      <c r="D1806" s="109">
        <v>4.6199999999999998E-2</v>
      </c>
      <c r="E1806" s="109">
        <v>5.0900000000000001E-2</v>
      </c>
      <c r="F1806" s="109">
        <v>4.7199999999999999E-2</v>
      </c>
      <c r="G1806" s="208">
        <v>0</v>
      </c>
      <c r="H1806" s="109"/>
      <c r="I1806" s="109">
        <v>4.4800000000000006E-2</v>
      </c>
      <c r="J1806" s="109"/>
      <c r="K1806" s="109">
        <v>4.6799999999999994E-2</v>
      </c>
      <c r="L1806" s="109">
        <v>5.1799999999999999E-2</v>
      </c>
      <c r="M1806" s="109"/>
      <c r="N1806" s="109"/>
      <c r="O1806" s="210">
        <f t="shared" si="56"/>
        <v>41640</v>
      </c>
      <c r="Q1806" s="206">
        <f t="shared" si="57"/>
        <v>5.9999999999999637E-4</v>
      </c>
    </row>
    <row r="1807" spans="1:17">
      <c r="A1807" s="106">
        <v>41656</v>
      </c>
      <c r="B1807" t="s">
        <v>153</v>
      </c>
      <c r="C1807" s="109">
        <v>4.4299999999999999E-2</v>
      </c>
      <c r="D1807" s="109">
        <v>4.5999999999999999E-2</v>
      </c>
      <c r="E1807" s="109">
        <v>5.0799999999999998E-2</v>
      </c>
      <c r="F1807" s="109">
        <v>4.7E-2</v>
      </c>
      <c r="G1807" s="208">
        <v>0</v>
      </c>
      <c r="H1807" s="109"/>
      <c r="I1807" s="109">
        <v>4.4699999999999997E-2</v>
      </c>
      <c r="J1807" s="109"/>
      <c r="K1807" s="109">
        <v>4.6699999999999998E-2</v>
      </c>
      <c r="L1807" s="109">
        <v>5.1699999999999996E-2</v>
      </c>
      <c r="M1807" s="109"/>
      <c r="N1807" s="109"/>
      <c r="O1807" s="210">
        <f t="shared" si="56"/>
        <v>41640</v>
      </c>
      <c r="Q1807" s="206">
        <f t="shared" si="57"/>
        <v>6.9999999999999923E-4</v>
      </c>
    </row>
    <row r="1808" spans="1:17">
      <c r="A1808" s="106">
        <v>41660</v>
      </c>
      <c r="B1808" t="s">
        <v>153</v>
      </c>
      <c r="C1808" s="109">
        <v>4.4299999999999999E-2</v>
      </c>
      <c r="D1808" s="109">
        <v>4.58E-2</v>
      </c>
      <c r="E1808" s="109">
        <v>5.0599999999999999E-2</v>
      </c>
      <c r="F1808" s="109">
        <v>4.6899999999999997E-2</v>
      </c>
      <c r="G1808" s="208">
        <v>0</v>
      </c>
      <c r="H1808" s="109"/>
      <c r="I1808" s="109">
        <v>4.4600000000000001E-2</v>
      </c>
      <c r="J1808" s="109"/>
      <c r="K1808" s="109">
        <v>4.6500000000000007E-2</v>
      </c>
      <c r="L1808" s="109">
        <v>5.1500000000000004E-2</v>
      </c>
      <c r="M1808" s="109"/>
      <c r="N1808" s="109"/>
      <c r="O1808" s="210">
        <f t="shared" si="56"/>
        <v>41640</v>
      </c>
      <c r="Q1808" s="206">
        <f t="shared" si="57"/>
        <v>7.0000000000000617E-4</v>
      </c>
    </row>
    <row r="1809" spans="1:17">
      <c r="A1809" s="106">
        <v>41661</v>
      </c>
      <c r="B1809" t="s">
        <v>153</v>
      </c>
      <c r="C1809" s="109">
        <v>4.4499999999999998E-2</v>
      </c>
      <c r="D1809" s="109">
        <v>4.5999999999999999E-2</v>
      </c>
      <c r="E1809" s="109">
        <v>5.0799999999999998E-2</v>
      </c>
      <c r="F1809" s="109">
        <v>4.7100000000000003E-2</v>
      </c>
      <c r="G1809" s="208">
        <v>0</v>
      </c>
      <c r="H1809" s="109"/>
      <c r="I1809" s="109">
        <v>4.4800000000000006E-2</v>
      </c>
      <c r="J1809" s="109"/>
      <c r="K1809" s="109">
        <v>4.6699999999999998E-2</v>
      </c>
      <c r="L1809" s="109">
        <v>5.1699999999999996E-2</v>
      </c>
      <c r="M1809" s="109"/>
      <c r="N1809" s="109"/>
      <c r="O1809" s="210">
        <f t="shared" si="56"/>
        <v>41640</v>
      </c>
      <c r="Q1809" s="206">
        <f t="shared" si="57"/>
        <v>6.9999999999999923E-4</v>
      </c>
    </row>
    <row r="1810" spans="1:17">
      <c r="A1810" s="106">
        <v>41662</v>
      </c>
      <c r="B1810" t="s">
        <v>153</v>
      </c>
      <c r="C1810" s="109">
        <v>4.3799999999999999E-2</v>
      </c>
      <c r="D1810" s="109">
        <v>4.53E-2</v>
      </c>
      <c r="E1810" s="109">
        <v>5.0099999999999999E-2</v>
      </c>
      <c r="F1810" s="109">
        <v>4.6399999999999997E-2</v>
      </c>
      <c r="G1810" s="208">
        <v>0</v>
      </c>
      <c r="H1810" s="109"/>
      <c r="I1810" s="109">
        <v>4.4299999999999999E-2</v>
      </c>
      <c r="J1810" s="109"/>
      <c r="K1810" s="109">
        <v>4.5999999999999999E-2</v>
      </c>
      <c r="L1810" s="109">
        <v>5.1100000000000007E-2</v>
      </c>
      <c r="M1810" s="109"/>
      <c r="N1810" s="109"/>
      <c r="O1810" s="210">
        <f t="shared" si="56"/>
        <v>41640</v>
      </c>
      <c r="Q1810" s="206">
        <f t="shared" si="57"/>
        <v>6.9999999999999923E-4</v>
      </c>
    </row>
    <row r="1811" spans="1:17">
      <c r="A1811" s="106">
        <v>41663</v>
      </c>
      <c r="B1811" t="s">
        <v>153</v>
      </c>
      <c r="C1811" s="109">
        <v>4.36E-2</v>
      </c>
      <c r="D1811" s="109">
        <v>4.5100000000000001E-2</v>
      </c>
      <c r="E1811" s="109">
        <v>0.05</v>
      </c>
      <c r="F1811" s="109">
        <v>4.6199999999999998E-2</v>
      </c>
      <c r="G1811" s="208">
        <v>0</v>
      </c>
      <c r="H1811" s="109"/>
      <c r="I1811" s="109">
        <v>4.4500000000000005E-2</v>
      </c>
      <c r="J1811" s="109"/>
      <c r="K1811" s="109">
        <v>4.5899999999999996E-2</v>
      </c>
      <c r="L1811" s="109">
        <v>5.0999999999999997E-2</v>
      </c>
      <c r="M1811" s="109"/>
      <c r="N1811" s="109"/>
      <c r="O1811" s="210">
        <f t="shared" si="56"/>
        <v>41640</v>
      </c>
      <c r="Q1811" s="206">
        <f t="shared" si="57"/>
        <v>7.9999999999999516E-4</v>
      </c>
    </row>
    <row r="1812" spans="1:17">
      <c r="A1812" s="106">
        <v>41667</v>
      </c>
      <c r="B1812" t="s">
        <v>153</v>
      </c>
      <c r="C1812" s="109">
        <v>4.3799999999999999E-2</v>
      </c>
      <c r="D1812" s="109">
        <v>4.5400000000000003E-2</v>
      </c>
      <c r="E1812" s="109">
        <v>5.0200000000000002E-2</v>
      </c>
      <c r="F1812" s="109">
        <v>4.65E-2</v>
      </c>
      <c r="G1812" s="208">
        <v>0</v>
      </c>
      <c r="H1812" s="109"/>
      <c r="I1812" s="109">
        <v>4.4800000000000006E-2</v>
      </c>
      <c r="J1812" s="109"/>
      <c r="K1812" s="109">
        <v>4.6100000000000002E-2</v>
      </c>
      <c r="L1812" s="109">
        <v>5.1200000000000002E-2</v>
      </c>
      <c r="M1812" s="109"/>
      <c r="N1812" s="109"/>
      <c r="O1812" s="210">
        <f t="shared" si="56"/>
        <v>41640</v>
      </c>
      <c r="Q1812" s="206">
        <f t="shared" si="57"/>
        <v>6.9999999999999923E-4</v>
      </c>
    </row>
    <row r="1813" spans="1:17">
      <c r="A1813" s="106">
        <v>41668</v>
      </c>
      <c r="B1813" t="s">
        <v>153</v>
      </c>
      <c r="C1813" s="109">
        <v>4.3299999999999998E-2</v>
      </c>
      <c r="D1813" s="109">
        <v>4.48E-2</v>
      </c>
      <c r="E1813" s="109">
        <v>4.9700000000000001E-2</v>
      </c>
      <c r="F1813" s="109">
        <v>4.5900000000000003E-2</v>
      </c>
      <c r="G1813" s="208">
        <v>0</v>
      </c>
      <c r="H1813" s="109"/>
      <c r="I1813" s="109">
        <v>4.4299999999999999E-2</v>
      </c>
      <c r="J1813" s="109"/>
      <c r="K1813" s="109">
        <v>4.5600000000000002E-2</v>
      </c>
      <c r="L1813" s="109">
        <v>5.0700000000000002E-2</v>
      </c>
      <c r="M1813" s="109"/>
      <c r="N1813" s="109"/>
      <c r="O1813" s="210">
        <f t="shared" si="56"/>
        <v>41640</v>
      </c>
      <c r="Q1813" s="206">
        <f t="shared" si="57"/>
        <v>8.000000000000021E-4</v>
      </c>
    </row>
    <row r="1814" spans="1:17">
      <c r="A1814" s="106">
        <v>41669</v>
      </c>
      <c r="B1814" t="s">
        <v>153</v>
      </c>
      <c r="C1814" s="109">
        <v>4.3400000000000001E-2</v>
      </c>
      <c r="D1814" s="109">
        <v>4.4999999999999998E-2</v>
      </c>
      <c r="E1814" s="109">
        <v>4.9799999999999997E-2</v>
      </c>
      <c r="F1814" s="109">
        <v>4.6100000000000002E-2</v>
      </c>
      <c r="G1814" s="208">
        <v>0</v>
      </c>
      <c r="H1814" s="109"/>
      <c r="I1814" s="109">
        <v>4.4400000000000002E-2</v>
      </c>
      <c r="J1814" s="109"/>
      <c r="K1814" s="109">
        <v>4.58E-2</v>
      </c>
      <c r="L1814" s="109">
        <v>5.0799999999999998E-2</v>
      </c>
      <c r="M1814" s="109"/>
      <c r="N1814" s="109"/>
      <c r="O1814" s="210">
        <f t="shared" si="56"/>
        <v>41640</v>
      </c>
      <c r="Q1814" s="206">
        <f t="shared" si="57"/>
        <v>8.000000000000021E-4</v>
      </c>
    </row>
    <row r="1815" spans="1:17">
      <c r="A1815" s="106">
        <v>41670</v>
      </c>
      <c r="B1815" t="s">
        <v>153</v>
      </c>
      <c r="C1815" s="109">
        <v>4.3299999999999998E-2</v>
      </c>
      <c r="D1815" s="109">
        <v>4.4900000000000002E-2</v>
      </c>
      <c r="E1815" s="109">
        <v>4.9700000000000001E-2</v>
      </c>
      <c r="F1815" s="109">
        <v>4.5999999999999999E-2</v>
      </c>
      <c r="G1815" s="208">
        <v>0</v>
      </c>
      <c r="H1815" s="109"/>
      <c r="I1815" s="109">
        <v>4.4299999999999999E-2</v>
      </c>
      <c r="J1815" s="109"/>
      <c r="K1815" s="109">
        <v>4.5600000000000002E-2</v>
      </c>
      <c r="L1815" s="109">
        <v>5.0700000000000002E-2</v>
      </c>
      <c r="M1815" s="109"/>
      <c r="N1815" s="109"/>
      <c r="O1815" s="210">
        <f t="shared" si="56"/>
        <v>41640</v>
      </c>
      <c r="Q1815" s="206">
        <f t="shared" si="57"/>
        <v>6.9999999999999923E-4</v>
      </c>
    </row>
    <row r="1816" spans="1:17">
      <c r="A1816" s="106">
        <v>41673</v>
      </c>
      <c r="B1816" t="s">
        <v>153</v>
      </c>
      <c r="C1816" s="109">
        <v>4.2500000000000003E-2</v>
      </c>
      <c r="D1816" s="109">
        <v>4.4200000000000003E-2</v>
      </c>
      <c r="E1816" s="109">
        <v>4.8899999999999999E-2</v>
      </c>
      <c r="F1816" s="109">
        <v>4.5199999999999997E-2</v>
      </c>
      <c r="G1816" s="208">
        <v>0</v>
      </c>
      <c r="H1816" s="109"/>
      <c r="I1816" s="109">
        <v>4.3499999999999997E-2</v>
      </c>
      <c r="J1816" s="109"/>
      <c r="K1816" s="109">
        <v>4.4900000000000002E-2</v>
      </c>
      <c r="L1816" s="109">
        <v>0.05</v>
      </c>
      <c r="M1816" s="109"/>
      <c r="N1816" s="109"/>
      <c r="O1816" s="210">
        <f t="shared" si="56"/>
        <v>41671</v>
      </c>
      <c r="Q1816" s="206">
        <f t="shared" si="57"/>
        <v>6.9999999999999923E-4</v>
      </c>
    </row>
    <row r="1817" spans="1:17">
      <c r="A1817" s="106">
        <v>41674</v>
      </c>
      <c r="B1817" t="s">
        <v>153</v>
      </c>
      <c r="C1817" s="109">
        <v>4.3099999999999999E-2</v>
      </c>
      <c r="D1817" s="109">
        <v>4.4699999999999997E-2</v>
      </c>
      <c r="E1817" s="109">
        <v>4.9500000000000002E-2</v>
      </c>
      <c r="F1817" s="109">
        <v>4.58E-2</v>
      </c>
      <c r="G1817" s="208">
        <v>0</v>
      </c>
      <c r="H1817" s="109"/>
      <c r="I1817" s="109">
        <v>4.4199999999999996E-2</v>
      </c>
      <c r="J1817" s="109"/>
      <c r="K1817" s="109">
        <v>4.5400000000000003E-2</v>
      </c>
      <c r="L1817" s="109">
        <v>5.0499999999999996E-2</v>
      </c>
      <c r="M1817" s="109"/>
      <c r="N1817" s="109"/>
      <c r="O1817" s="210">
        <f t="shared" si="56"/>
        <v>41671</v>
      </c>
      <c r="Q1817" s="206">
        <f t="shared" si="57"/>
        <v>7.0000000000000617E-4</v>
      </c>
    </row>
    <row r="1818" spans="1:17">
      <c r="A1818" s="106">
        <v>41675</v>
      </c>
      <c r="B1818" t="s">
        <v>153</v>
      </c>
      <c r="C1818" s="109">
        <v>4.3700000000000003E-2</v>
      </c>
      <c r="D1818" s="109">
        <v>4.53E-2</v>
      </c>
      <c r="E1818" s="109">
        <v>5.0099999999999999E-2</v>
      </c>
      <c r="F1818" s="109">
        <v>4.6399999999999997E-2</v>
      </c>
      <c r="G1818" s="208">
        <v>0</v>
      </c>
      <c r="H1818" s="109"/>
      <c r="I1818" s="109">
        <v>4.4800000000000006E-2</v>
      </c>
      <c r="J1818" s="109"/>
      <c r="K1818" s="109">
        <v>4.5999999999999999E-2</v>
      </c>
      <c r="L1818" s="109">
        <v>5.1200000000000002E-2</v>
      </c>
      <c r="M1818" s="109"/>
      <c r="N1818" s="109"/>
      <c r="O1818" s="210">
        <f t="shared" si="56"/>
        <v>41671</v>
      </c>
      <c r="Q1818" s="206">
        <f t="shared" si="57"/>
        <v>6.9999999999999923E-4</v>
      </c>
    </row>
    <row r="1819" spans="1:17">
      <c r="A1819" s="106">
        <v>41676</v>
      </c>
      <c r="B1819" t="s">
        <v>153</v>
      </c>
      <c r="C1819" s="109">
        <v>4.3900000000000002E-2</v>
      </c>
      <c r="D1819" s="109">
        <v>4.5499999999999999E-2</v>
      </c>
      <c r="E1819" s="109">
        <v>5.0299999999999997E-2</v>
      </c>
      <c r="F1819" s="109">
        <v>4.6600000000000003E-2</v>
      </c>
      <c r="G1819" s="208">
        <v>0</v>
      </c>
      <c r="H1819" s="109"/>
      <c r="I1819" s="109">
        <v>4.4999999999999998E-2</v>
      </c>
      <c r="J1819" s="109"/>
      <c r="K1819" s="109">
        <v>4.6199999999999998E-2</v>
      </c>
      <c r="L1819" s="109">
        <v>5.1299999999999998E-2</v>
      </c>
      <c r="M1819" s="109"/>
      <c r="N1819" s="109"/>
      <c r="O1819" s="210">
        <f t="shared" si="56"/>
        <v>41671</v>
      </c>
      <c r="Q1819" s="206">
        <f t="shared" si="57"/>
        <v>6.9999999999999923E-4</v>
      </c>
    </row>
    <row r="1820" spans="1:17">
      <c r="A1820" s="106">
        <v>41677</v>
      </c>
      <c r="B1820" t="s">
        <v>153</v>
      </c>
      <c r="C1820" s="109">
        <v>4.3900000000000002E-2</v>
      </c>
      <c r="D1820" s="109">
        <v>4.5499999999999999E-2</v>
      </c>
      <c r="E1820" s="109">
        <v>5.0299999999999997E-2</v>
      </c>
      <c r="F1820" s="109">
        <v>4.6600000000000003E-2</v>
      </c>
      <c r="G1820" s="208">
        <v>0</v>
      </c>
      <c r="H1820" s="109"/>
      <c r="I1820" s="109">
        <v>4.4900000000000002E-2</v>
      </c>
      <c r="J1820" s="109"/>
      <c r="K1820" s="109">
        <v>4.6199999999999998E-2</v>
      </c>
      <c r="L1820" s="109">
        <v>5.1299999999999998E-2</v>
      </c>
      <c r="M1820" s="109"/>
      <c r="N1820" s="109"/>
      <c r="O1820" s="210">
        <f t="shared" si="56"/>
        <v>41671</v>
      </c>
      <c r="Q1820" s="206">
        <f t="shared" si="57"/>
        <v>6.9999999999999923E-4</v>
      </c>
    </row>
    <row r="1821" spans="1:17">
      <c r="A1821" s="106">
        <v>41680</v>
      </c>
      <c r="B1821" t="s">
        <v>153</v>
      </c>
      <c r="C1821" s="109">
        <v>4.3900000000000002E-2</v>
      </c>
      <c r="D1821" s="109">
        <v>4.5400000000000003E-2</v>
      </c>
      <c r="E1821" s="109">
        <v>5.0299999999999997E-2</v>
      </c>
      <c r="F1821" s="109">
        <v>4.65E-2</v>
      </c>
      <c r="G1821" s="208">
        <v>0</v>
      </c>
      <c r="H1821" s="109"/>
      <c r="I1821" s="109">
        <v>4.4800000000000006E-2</v>
      </c>
      <c r="J1821" s="109"/>
      <c r="K1821" s="109">
        <v>4.6100000000000002E-2</v>
      </c>
      <c r="L1821" s="109">
        <v>5.1200000000000002E-2</v>
      </c>
      <c r="M1821" s="109"/>
      <c r="N1821" s="109"/>
      <c r="O1821" s="210">
        <f t="shared" si="56"/>
        <v>41671</v>
      </c>
      <c r="Q1821" s="206">
        <f t="shared" si="57"/>
        <v>6.9999999999999923E-4</v>
      </c>
    </row>
    <row r="1822" spans="1:17">
      <c r="A1822" s="106">
        <v>41681</v>
      </c>
      <c r="B1822" t="s">
        <v>153</v>
      </c>
      <c r="C1822" s="109">
        <v>4.41E-2</v>
      </c>
      <c r="D1822" s="109">
        <v>4.5600000000000002E-2</v>
      </c>
      <c r="E1822" s="109">
        <v>5.04E-2</v>
      </c>
      <c r="F1822" s="109">
        <v>4.6699999999999998E-2</v>
      </c>
      <c r="G1822" s="208">
        <v>0</v>
      </c>
      <c r="H1822" s="109"/>
      <c r="I1822" s="109">
        <v>4.4999999999999998E-2</v>
      </c>
      <c r="J1822" s="109"/>
      <c r="K1822" s="109">
        <v>4.6300000000000001E-2</v>
      </c>
      <c r="L1822" s="109">
        <v>5.1399999999999994E-2</v>
      </c>
      <c r="M1822" s="109"/>
      <c r="N1822" s="109"/>
      <c r="O1822" s="210">
        <f t="shared" si="56"/>
        <v>41671</v>
      </c>
      <c r="Q1822" s="206">
        <f t="shared" si="57"/>
        <v>6.9999999999999923E-4</v>
      </c>
    </row>
    <row r="1823" spans="1:17">
      <c r="A1823" s="106">
        <v>41682</v>
      </c>
      <c r="B1823" t="s">
        <v>153</v>
      </c>
      <c r="C1823" s="109">
        <v>4.4400000000000002E-2</v>
      </c>
      <c r="D1823" s="109">
        <v>4.5999999999999999E-2</v>
      </c>
      <c r="E1823" s="109">
        <v>5.0700000000000002E-2</v>
      </c>
      <c r="F1823" s="109">
        <v>4.7E-2</v>
      </c>
      <c r="G1823" s="208">
        <v>0</v>
      </c>
      <c r="H1823" s="109"/>
      <c r="I1823" s="109">
        <v>4.5400000000000003E-2</v>
      </c>
      <c r="J1823" s="109"/>
      <c r="K1823" s="109">
        <v>4.6699999999999998E-2</v>
      </c>
      <c r="L1823" s="109">
        <v>5.16E-2</v>
      </c>
      <c r="M1823" s="109"/>
      <c r="N1823" s="109"/>
      <c r="O1823" s="210">
        <f t="shared" si="56"/>
        <v>41671</v>
      </c>
      <c r="Q1823" s="206">
        <f t="shared" si="57"/>
        <v>6.9999999999999923E-4</v>
      </c>
    </row>
    <row r="1824" spans="1:17">
      <c r="A1824" s="106">
        <v>41683</v>
      </c>
      <c r="B1824" t="s">
        <v>153</v>
      </c>
      <c r="C1824" s="109">
        <v>4.41E-2</v>
      </c>
      <c r="D1824" s="109">
        <v>4.5600000000000002E-2</v>
      </c>
      <c r="E1824" s="109">
        <v>5.0299999999999997E-2</v>
      </c>
      <c r="F1824" s="109">
        <v>4.6699999999999998E-2</v>
      </c>
      <c r="G1824" s="208">
        <v>0</v>
      </c>
      <c r="H1824" s="109"/>
      <c r="I1824" s="109">
        <v>4.4900000000000002E-2</v>
      </c>
      <c r="J1824" s="109"/>
      <c r="K1824" s="109">
        <v>4.6300000000000001E-2</v>
      </c>
      <c r="L1824" s="109">
        <v>5.1200000000000002E-2</v>
      </c>
      <c r="M1824" s="109"/>
      <c r="N1824" s="109"/>
      <c r="O1824" s="210">
        <f t="shared" si="56"/>
        <v>41671</v>
      </c>
      <c r="Q1824" s="206">
        <f t="shared" si="57"/>
        <v>6.9999999999999923E-4</v>
      </c>
    </row>
    <row r="1825" spans="1:17">
      <c r="A1825" s="106">
        <v>41684</v>
      </c>
      <c r="B1825" t="s">
        <v>153</v>
      </c>
      <c r="C1825" s="109">
        <v>4.4200000000000003E-2</v>
      </c>
      <c r="D1825" s="109">
        <v>4.5600000000000002E-2</v>
      </c>
      <c r="E1825" s="109">
        <v>5.04E-2</v>
      </c>
      <c r="F1825" s="109">
        <v>4.6699999999999998E-2</v>
      </c>
      <c r="G1825" s="208">
        <v>0</v>
      </c>
      <c r="H1825" s="109"/>
      <c r="I1825" s="109">
        <v>4.4999999999999998E-2</v>
      </c>
      <c r="J1825" s="109"/>
      <c r="K1825" s="109">
        <v>4.6300000000000001E-2</v>
      </c>
      <c r="L1825" s="109">
        <v>5.1299999999999998E-2</v>
      </c>
      <c r="M1825" s="109"/>
      <c r="N1825" s="109"/>
      <c r="O1825" s="210">
        <f t="shared" si="56"/>
        <v>41671</v>
      </c>
      <c r="Q1825" s="206">
        <f t="shared" si="57"/>
        <v>6.9999999999999923E-4</v>
      </c>
    </row>
    <row r="1826" spans="1:17">
      <c r="A1826" s="106">
        <v>41688</v>
      </c>
      <c r="B1826" t="s">
        <v>153</v>
      </c>
      <c r="C1826" s="109">
        <v>4.3999999999999997E-2</v>
      </c>
      <c r="D1826" s="109">
        <v>4.5499999999999999E-2</v>
      </c>
      <c r="E1826" s="109">
        <v>5.0200000000000002E-2</v>
      </c>
      <c r="F1826" s="109">
        <v>4.6600000000000003E-2</v>
      </c>
      <c r="G1826" s="208">
        <v>0</v>
      </c>
      <c r="H1826" s="109"/>
      <c r="I1826" s="109">
        <v>4.4699999999999997E-2</v>
      </c>
      <c r="J1826" s="109"/>
      <c r="K1826" s="109">
        <v>4.6100000000000002E-2</v>
      </c>
      <c r="L1826" s="109">
        <v>5.1100000000000007E-2</v>
      </c>
      <c r="M1826" s="109"/>
      <c r="N1826" s="109"/>
      <c r="O1826" s="210">
        <f t="shared" si="56"/>
        <v>41671</v>
      </c>
      <c r="Q1826" s="206">
        <f t="shared" si="57"/>
        <v>6.0000000000000331E-4</v>
      </c>
    </row>
    <row r="1827" spans="1:17">
      <c r="A1827" s="106">
        <v>41690</v>
      </c>
      <c r="B1827" t="s">
        <v>153</v>
      </c>
      <c r="C1827" s="109">
        <v>4.4499999999999998E-2</v>
      </c>
      <c r="D1827" s="109">
        <v>4.5999999999999999E-2</v>
      </c>
      <c r="E1827" s="109">
        <v>5.0700000000000002E-2</v>
      </c>
      <c r="F1827" s="109">
        <v>4.7100000000000003E-2</v>
      </c>
      <c r="G1827" s="208">
        <v>0</v>
      </c>
      <c r="H1827" s="109"/>
      <c r="I1827" s="109">
        <v>4.5199999999999997E-2</v>
      </c>
      <c r="J1827" s="109"/>
      <c r="K1827" s="109">
        <v>4.6600000000000003E-2</v>
      </c>
      <c r="L1827" s="109">
        <v>5.1500000000000004E-2</v>
      </c>
      <c r="M1827" s="109"/>
      <c r="N1827" s="109"/>
      <c r="O1827" s="210">
        <f t="shared" si="56"/>
        <v>41671</v>
      </c>
      <c r="Q1827" s="206">
        <f t="shared" si="57"/>
        <v>6.0000000000000331E-4</v>
      </c>
    </row>
    <row r="1828" spans="1:17">
      <c r="A1828" s="106">
        <v>41691</v>
      </c>
      <c r="B1828" t="s">
        <v>153</v>
      </c>
      <c r="C1828" s="109">
        <v>4.4200000000000003E-2</v>
      </c>
      <c r="D1828" s="109">
        <v>4.5600000000000002E-2</v>
      </c>
      <c r="E1828" s="109">
        <v>5.0299999999999997E-2</v>
      </c>
      <c r="F1828" s="109">
        <v>4.6699999999999998E-2</v>
      </c>
      <c r="G1828" s="208">
        <v>0</v>
      </c>
      <c r="H1828" s="109"/>
      <c r="I1828" s="109">
        <v>4.4400000000000002E-2</v>
      </c>
      <c r="J1828" s="109"/>
      <c r="K1828" s="109">
        <v>4.6199999999999998E-2</v>
      </c>
      <c r="L1828" s="109">
        <v>5.1100000000000007E-2</v>
      </c>
      <c r="M1828" s="109"/>
      <c r="N1828" s="109"/>
      <c r="O1828" s="210">
        <f t="shared" si="56"/>
        <v>41671</v>
      </c>
      <c r="Q1828" s="206">
        <f t="shared" si="57"/>
        <v>5.9999999999999637E-4</v>
      </c>
    </row>
    <row r="1829" spans="1:17">
      <c r="A1829" s="106">
        <v>41694</v>
      </c>
      <c r="B1829" t="s">
        <v>153</v>
      </c>
      <c r="C1829" s="109">
        <v>4.4400000000000002E-2</v>
      </c>
      <c r="D1829" s="109">
        <v>4.58E-2</v>
      </c>
      <c r="E1829" s="109">
        <v>5.0500000000000003E-2</v>
      </c>
      <c r="F1829" s="109">
        <v>4.6899999999999997E-2</v>
      </c>
      <c r="G1829" s="208">
        <v>0</v>
      </c>
      <c r="H1829" s="109"/>
      <c r="I1829" s="109">
        <v>4.4500000000000005E-2</v>
      </c>
      <c r="J1829" s="109"/>
      <c r="K1829" s="109">
        <v>4.6399999999999997E-2</v>
      </c>
      <c r="L1829" s="109">
        <v>5.1299999999999998E-2</v>
      </c>
      <c r="M1829" s="109"/>
      <c r="N1829" s="109"/>
      <c r="O1829" s="210">
        <f t="shared" si="56"/>
        <v>41671</v>
      </c>
      <c r="Q1829" s="206">
        <f t="shared" si="57"/>
        <v>5.9999999999999637E-4</v>
      </c>
    </row>
    <row r="1830" spans="1:17">
      <c r="A1830" s="106">
        <v>41695</v>
      </c>
      <c r="B1830" t="s">
        <v>153</v>
      </c>
      <c r="C1830" s="109">
        <v>4.3900000000000002E-2</v>
      </c>
      <c r="D1830" s="109">
        <v>4.53E-2</v>
      </c>
      <c r="E1830" s="109">
        <v>0.05</v>
      </c>
      <c r="F1830" s="109">
        <v>4.6399999999999997E-2</v>
      </c>
      <c r="G1830" s="208">
        <v>0</v>
      </c>
      <c r="H1830" s="109"/>
      <c r="I1830" s="109">
        <v>4.3899999999999995E-2</v>
      </c>
      <c r="J1830" s="109"/>
      <c r="K1830" s="109">
        <v>4.5899999999999996E-2</v>
      </c>
      <c r="L1830" s="109">
        <v>5.0799999999999998E-2</v>
      </c>
      <c r="M1830" s="109"/>
      <c r="N1830" s="109"/>
      <c r="O1830" s="210">
        <f t="shared" si="56"/>
        <v>41671</v>
      </c>
      <c r="Q1830" s="206">
        <f t="shared" si="57"/>
        <v>5.9999999999999637E-4</v>
      </c>
    </row>
    <row r="1831" spans="1:17">
      <c r="A1831" s="106">
        <v>41696</v>
      </c>
      <c r="B1831" t="s">
        <v>153</v>
      </c>
      <c r="C1831" s="109">
        <v>4.36E-2</v>
      </c>
      <c r="D1831" s="109">
        <v>4.4999999999999998E-2</v>
      </c>
      <c r="E1831" s="109">
        <v>4.9700000000000001E-2</v>
      </c>
      <c r="F1831" s="109">
        <v>4.6100000000000002E-2</v>
      </c>
      <c r="G1831" s="208">
        <v>0</v>
      </c>
      <c r="H1831" s="109"/>
      <c r="I1831" s="109">
        <v>4.3700000000000003E-2</v>
      </c>
      <c r="J1831" s="109"/>
      <c r="K1831" s="109">
        <v>4.5600000000000002E-2</v>
      </c>
      <c r="L1831" s="109">
        <v>5.0499999999999996E-2</v>
      </c>
      <c r="M1831" s="109"/>
      <c r="N1831" s="109"/>
      <c r="O1831" s="210">
        <f t="shared" si="56"/>
        <v>41671</v>
      </c>
      <c r="Q1831" s="206">
        <f t="shared" si="57"/>
        <v>6.0000000000000331E-4</v>
      </c>
    </row>
    <row r="1832" spans="1:17">
      <c r="A1832" s="106">
        <v>41697</v>
      </c>
      <c r="B1832" t="s">
        <v>153</v>
      </c>
      <c r="C1832" s="109">
        <v>4.3200000000000002E-2</v>
      </c>
      <c r="D1832" s="109">
        <v>4.4600000000000001E-2</v>
      </c>
      <c r="E1832" s="109">
        <v>4.9299999999999997E-2</v>
      </c>
      <c r="F1832" s="109">
        <v>4.5699999999999998E-2</v>
      </c>
      <c r="G1832" s="208">
        <v>0</v>
      </c>
      <c r="H1832" s="109"/>
      <c r="I1832" s="109">
        <v>4.3299999999999998E-2</v>
      </c>
      <c r="J1832" s="109"/>
      <c r="K1832" s="109">
        <v>4.5199999999999997E-2</v>
      </c>
      <c r="L1832" s="109">
        <v>5.0099999999999999E-2</v>
      </c>
      <c r="M1832" s="109"/>
      <c r="N1832" s="109"/>
      <c r="O1832" s="210">
        <f t="shared" si="56"/>
        <v>41671</v>
      </c>
      <c r="Q1832" s="206">
        <f t="shared" si="57"/>
        <v>5.9999999999999637E-4</v>
      </c>
    </row>
    <row r="1833" spans="1:17">
      <c r="A1833" s="106">
        <v>41698</v>
      </c>
      <c r="B1833" t="s">
        <v>153</v>
      </c>
      <c r="C1833" s="109">
        <v>4.3200000000000002E-2</v>
      </c>
      <c r="D1833" s="109">
        <v>4.4600000000000001E-2</v>
      </c>
      <c r="E1833" s="109">
        <v>4.9299999999999997E-2</v>
      </c>
      <c r="F1833" s="109">
        <v>4.5699999999999998E-2</v>
      </c>
      <c r="G1833" s="208">
        <v>0</v>
      </c>
      <c r="H1833" s="109"/>
      <c r="I1833" s="109">
        <v>4.3200000000000002E-2</v>
      </c>
      <c r="J1833" s="109"/>
      <c r="K1833" s="109">
        <v>4.5100000000000001E-2</v>
      </c>
      <c r="L1833" s="109">
        <v>5.0099999999999999E-2</v>
      </c>
      <c r="M1833" s="109"/>
      <c r="N1833" s="109"/>
      <c r="O1833" s="210">
        <f t="shared" si="56"/>
        <v>41671</v>
      </c>
      <c r="Q1833" s="206">
        <f t="shared" si="57"/>
        <v>5.0000000000000044E-4</v>
      </c>
    </row>
    <row r="1834" spans="1:17">
      <c r="A1834" s="106">
        <v>41701</v>
      </c>
      <c r="B1834" t="s">
        <v>153</v>
      </c>
      <c r="C1834" s="109">
        <v>4.2999999999999997E-2</v>
      </c>
      <c r="D1834" s="109">
        <v>4.4200000000000003E-2</v>
      </c>
      <c r="E1834" s="109">
        <v>4.9000000000000002E-2</v>
      </c>
      <c r="F1834" s="109">
        <v>4.5400000000000003E-2</v>
      </c>
      <c r="G1834" s="208">
        <v>0</v>
      </c>
      <c r="H1834" s="109"/>
      <c r="I1834" s="109">
        <v>4.2900000000000001E-2</v>
      </c>
      <c r="J1834" s="109"/>
      <c r="K1834" s="109">
        <v>4.4800000000000006E-2</v>
      </c>
      <c r="L1834" s="109">
        <v>4.9699999999999994E-2</v>
      </c>
      <c r="M1834" s="109"/>
      <c r="N1834" s="109"/>
      <c r="O1834" s="210">
        <f t="shared" si="56"/>
        <v>41699</v>
      </c>
      <c r="Q1834" s="206">
        <f t="shared" si="57"/>
        <v>6.0000000000000331E-4</v>
      </c>
    </row>
    <row r="1835" spans="1:17">
      <c r="A1835" s="106">
        <v>41702</v>
      </c>
      <c r="B1835" t="s">
        <v>153</v>
      </c>
      <c r="C1835" s="109">
        <v>4.3799999999999999E-2</v>
      </c>
      <c r="D1835" s="109">
        <v>4.4999999999999998E-2</v>
      </c>
      <c r="E1835" s="109">
        <v>4.9799999999999997E-2</v>
      </c>
      <c r="F1835" s="109">
        <v>4.6199999999999998E-2</v>
      </c>
      <c r="G1835" s="208">
        <v>0</v>
      </c>
      <c r="H1835" s="109"/>
      <c r="I1835" s="109">
        <v>4.3700000000000003E-2</v>
      </c>
      <c r="J1835" s="109"/>
      <c r="K1835" s="109">
        <v>4.5600000000000002E-2</v>
      </c>
      <c r="L1835" s="109">
        <v>5.0499999999999996E-2</v>
      </c>
      <c r="M1835" s="109"/>
      <c r="N1835" s="109"/>
      <c r="O1835" s="210">
        <f t="shared" si="56"/>
        <v>41699</v>
      </c>
      <c r="Q1835" s="206">
        <f t="shared" si="57"/>
        <v>6.0000000000000331E-4</v>
      </c>
    </row>
    <row r="1836" spans="1:17">
      <c r="A1836" s="106">
        <v>41703</v>
      </c>
      <c r="B1836" t="s">
        <v>153</v>
      </c>
      <c r="C1836" s="109">
        <v>4.3900000000000002E-2</v>
      </c>
      <c r="D1836" s="109">
        <v>4.4999999999999998E-2</v>
      </c>
      <c r="E1836" s="109">
        <v>4.9799999999999997E-2</v>
      </c>
      <c r="F1836" s="109">
        <v>4.6199999999999998E-2</v>
      </c>
      <c r="G1836" s="208">
        <v>0</v>
      </c>
      <c r="H1836" s="109"/>
      <c r="I1836" s="109">
        <v>4.3799999999999999E-2</v>
      </c>
      <c r="J1836" s="109"/>
      <c r="K1836" s="109">
        <v>4.5600000000000002E-2</v>
      </c>
      <c r="L1836" s="109">
        <v>5.0599999999999999E-2</v>
      </c>
      <c r="M1836" s="109"/>
      <c r="N1836" s="109"/>
      <c r="O1836" s="210">
        <f t="shared" si="56"/>
        <v>41699</v>
      </c>
      <c r="Q1836" s="206">
        <f t="shared" si="57"/>
        <v>6.0000000000000331E-4</v>
      </c>
    </row>
    <row r="1837" spans="1:17">
      <c r="A1837" s="106">
        <v>41704</v>
      </c>
      <c r="B1837" t="s">
        <v>153</v>
      </c>
      <c r="C1837" s="109">
        <v>4.4499999999999998E-2</v>
      </c>
      <c r="D1837" s="109">
        <v>4.5400000000000003E-2</v>
      </c>
      <c r="E1837" s="109">
        <v>5.0299999999999997E-2</v>
      </c>
      <c r="F1837" s="109">
        <v>4.6699999999999998E-2</v>
      </c>
      <c r="G1837" s="208">
        <v>0</v>
      </c>
      <c r="H1837" s="109"/>
      <c r="I1837" s="109">
        <v>4.4199999999999996E-2</v>
      </c>
      <c r="J1837" s="109"/>
      <c r="K1837" s="109">
        <v>4.5999999999999999E-2</v>
      </c>
      <c r="L1837" s="109">
        <v>5.1100000000000007E-2</v>
      </c>
      <c r="M1837" s="109"/>
      <c r="N1837" s="109"/>
      <c r="O1837" s="210">
        <f t="shared" si="56"/>
        <v>41699</v>
      </c>
      <c r="Q1837" s="206">
        <f t="shared" si="57"/>
        <v>5.9999999999999637E-4</v>
      </c>
    </row>
    <row r="1838" spans="1:17">
      <c r="A1838" s="106">
        <v>41705</v>
      </c>
      <c r="B1838" t="s">
        <v>153</v>
      </c>
      <c r="C1838" s="109">
        <v>4.4900000000000002E-2</v>
      </c>
      <c r="D1838" s="109">
        <v>4.58E-2</v>
      </c>
      <c r="E1838" s="109">
        <v>5.0700000000000002E-2</v>
      </c>
      <c r="F1838" s="109">
        <v>4.7100000000000003E-2</v>
      </c>
      <c r="G1838" s="208">
        <v>0</v>
      </c>
      <c r="H1838" s="109"/>
      <c r="I1838" s="109">
        <v>4.4600000000000001E-2</v>
      </c>
      <c r="J1838" s="109"/>
      <c r="K1838" s="109">
        <v>4.6399999999999997E-2</v>
      </c>
      <c r="L1838" s="109">
        <v>5.1399999999999994E-2</v>
      </c>
      <c r="M1838" s="109"/>
      <c r="N1838" s="109"/>
      <c r="O1838" s="210">
        <f t="shared" si="56"/>
        <v>41699</v>
      </c>
      <c r="Q1838" s="206">
        <f t="shared" si="57"/>
        <v>5.9999999999999637E-4</v>
      </c>
    </row>
    <row r="1839" spans="1:17">
      <c r="A1839" s="106">
        <v>41708</v>
      </c>
      <c r="B1839" t="s">
        <v>153</v>
      </c>
      <c r="C1839" s="109">
        <v>4.4999999999999998E-2</v>
      </c>
      <c r="D1839" s="109">
        <v>4.5900000000000003E-2</v>
      </c>
      <c r="E1839" s="109">
        <v>5.0799999999999998E-2</v>
      </c>
      <c r="F1839" s="109">
        <v>4.7199999999999999E-2</v>
      </c>
      <c r="G1839" s="208">
        <v>0</v>
      </c>
      <c r="H1839" s="109"/>
      <c r="I1839" s="109">
        <v>4.4600000000000001E-2</v>
      </c>
      <c r="J1839" s="109"/>
      <c r="K1839" s="109">
        <v>4.6500000000000007E-2</v>
      </c>
      <c r="L1839" s="109">
        <v>5.1500000000000004E-2</v>
      </c>
      <c r="M1839" s="109"/>
      <c r="N1839" s="109"/>
      <c r="O1839" s="210">
        <f t="shared" si="56"/>
        <v>41699</v>
      </c>
      <c r="Q1839" s="206">
        <f t="shared" si="57"/>
        <v>6.0000000000000331E-4</v>
      </c>
    </row>
    <row r="1840" spans="1:17">
      <c r="A1840" s="106">
        <v>41709</v>
      </c>
      <c r="B1840" t="s">
        <v>153</v>
      </c>
      <c r="C1840" s="109">
        <v>4.48E-2</v>
      </c>
      <c r="D1840" s="109">
        <v>4.5699999999999998E-2</v>
      </c>
      <c r="E1840" s="109">
        <v>5.0700000000000002E-2</v>
      </c>
      <c r="F1840" s="109">
        <v>4.7100000000000003E-2</v>
      </c>
      <c r="G1840" s="208">
        <v>0</v>
      </c>
      <c r="H1840" s="109"/>
      <c r="I1840" s="109">
        <v>4.4600000000000001E-2</v>
      </c>
      <c r="J1840" s="109"/>
      <c r="K1840" s="109">
        <v>4.6300000000000001E-2</v>
      </c>
      <c r="L1840" s="109">
        <v>5.1399999999999994E-2</v>
      </c>
      <c r="M1840" s="109"/>
      <c r="N1840" s="109"/>
      <c r="O1840" s="210">
        <f t="shared" si="56"/>
        <v>41699</v>
      </c>
      <c r="Q1840" s="206">
        <f t="shared" si="57"/>
        <v>6.0000000000000331E-4</v>
      </c>
    </row>
    <row r="1841" spans="1:17">
      <c r="A1841" s="106">
        <v>41710</v>
      </c>
      <c r="B1841" t="s">
        <v>153</v>
      </c>
      <c r="C1841" s="109">
        <v>4.4400000000000002E-2</v>
      </c>
      <c r="D1841" s="109">
        <v>4.5400000000000003E-2</v>
      </c>
      <c r="E1841" s="109">
        <v>5.0299999999999997E-2</v>
      </c>
      <c r="F1841" s="109">
        <v>4.6699999999999998E-2</v>
      </c>
      <c r="G1841" s="208">
        <v>0</v>
      </c>
      <c r="H1841" s="109"/>
      <c r="I1841" s="109">
        <v>4.4199999999999996E-2</v>
      </c>
      <c r="J1841" s="109"/>
      <c r="K1841" s="109">
        <v>4.5999999999999999E-2</v>
      </c>
      <c r="L1841" s="109">
        <v>5.1100000000000007E-2</v>
      </c>
      <c r="M1841" s="109"/>
      <c r="N1841" s="109"/>
      <c r="O1841" s="210">
        <f t="shared" si="56"/>
        <v>41699</v>
      </c>
      <c r="Q1841" s="206">
        <f t="shared" si="57"/>
        <v>5.9999999999999637E-4</v>
      </c>
    </row>
    <row r="1842" spans="1:17">
      <c r="A1842" s="106">
        <v>41711</v>
      </c>
      <c r="B1842" t="s">
        <v>153</v>
      </c>
      <c r="C1842" s="109">
        <v>4.3799999999999999E-2</v>
      </c>
      <c r="D1842" s="109">
        <v>4.4900000000000002E-2</v>
      </c>
      <c r="E1842" s="109">
        <v>4.9799999999999997E-2</v>
      </c>
      <c r="F1842" s="109">
        <v>4.6199999999999998E-2</v>
      </c>
      <c r="G1842" s="208">
        <v>0</v>
      </c>
      <c r="H1842" s="109"/>
      <c r="I1842" s="109">
        <v>4.3499999999999997E-2</v>
      </c>
      <c r="J1842" s="109"/>
      <c r="K1842" s="109">
        <v>4.5400000000000003E-2</v>
      </c>
      <c r="L1842" s="109">
        <v>5.0499999999999996E-2</v>
      </c>
      <c r="M1842" s="109"/>
      <c r="N1842" s="109"/>
      <c r="O1842" s="210">
        <f t="shared" si="56"/>
        <v>41699</v>
      </c>
      <c r="Q1842" s="206">
        <f t="shared" si="57"/>
        <v>5.0000000000000044E-4</v>
      </c>
    </row>
    <row r="1843" spans="1:17">
      <c r="A1843" s="106">
        <v>41712</v>
      </c>
      <c r="B1843" t="s">
        <v>153</v>
      </c>
      <c r="C1843" s="109">
        <v>4.3700000000000003E-2</v>
      </c>
      <c r="D1843" s="109">
        <v>4.48E-2</v>
      </c>
      <c r="E1843" s="109">
        <v>4.9700000000000001E-2</v>
      </c>
      <c r="F1843" s="109">
        <v>4.6100000000000002E-2</v>
      </c>
      <c r="G1843" s="208">
        <v>0</v>
      </c>
      <c r="H1843" s="109"/>
      <c r="I1843" s="109">
        <v>4.3700000000000003E-2</v>
      </c>
      <c r="J1843" s="109"/>
      <c r="K1843" s="109">
        <v>4.53E-2</v>
      </c>
      <c r="L1843" s="109">
        <v>5.0499999999999996E-2</v>
      </c>
      <c r="M1843" s="109"/>
      <c r="N1843" s="109"/>
      <c r="O1843" s="210">
        <f t="shared" si="56"/>
        <v>41699</v>
      </c>
      <c r="Q1843" s="206">
        <f t="shared" si="57"/>
        <v>5.0000000000000044E-4</v>
      </c>
    </row>
    <row r="1844" spans="1:17">
      <c r="A1844" s="106">
        <v>41715</v>
      </c>
      <c r="B1844" t="s">
        <v>153</v>
      </c>
      <c r="C1844" s="109">
        <v>4.41E-2</v>
      </c>
      <c r="D1844" s="109">
        <v>4.5199999999999997E-2</v>
      </c>
      <c r="E1844" s="109">
        <v>5.0299999999999997E-2</v>
      </c>
      <c r="F1844" s="109">
        <v>4.65E-2</v>
      </c>
      <c r="G1844" s="208">
        <v>0</v>
      </c>
      <c r="H1844" s="109"/>
      <c r="I1844" s="109">
        <v>4.41E-2</v>
      </c>
      <c r="J1844" s="109"/>
      <c r="K1844" s="109">
        <v>4.5700000000000005E-2</v>
      </c>
      <c r="L1844" s="109">
        <v>5.0999999999999997E-2</v>
      </c>
      <c r="M1844" s="109"/>
      <c r="N1844" s="109"/>
      <c r="O1844" s="210">
        <f t="shared" si="56"/>
        <v>41699</v>
      </c>
      <c r="Q1844" s="206">
        <f t="shared" si="57"/>
        <v>5.0000000000000738E-4</v>
      </c>
    </row>
    <row r="1845" spans="1:17">
      <c r="A1845" s="106">
        <v>41716</v>
      </c>
      <c r="B1845" t="s">
        <v>153</v>
      </c>
      <c r="C1845" s="109">
        <v>4.41E-2</v>
      </c>
      <c r="D1845" s="109">
        <v>4.53E-2</v>
      </c>
      <c r="E1845" s="109">
        <v>5.0200000000000002E-2</v>
      </c>
      <c r="F1845" s="109">
        <v>4.65E-2</v>
      </c>
      <c r="G1845" s="208">
        <v>0</v>
      </c>
      <c r="H1845" s="109"/>
      <c r="I1845" s="109">
        <v>4.41E-2</v>
      </c>
      <c r="J1845" s="109"/>
      <c r="K1845" s="109">
        <v>4.58E-2</v>
      </c>
      <c r="L1845" s="109">
        <v>5.0999999999999997E-2</v>
      </c>
      <c r="M1845" s="109"/>
      <c r="N1845" s="109"/>
      <c r="O1845" s="210">
        <f t="shared" si="56"/>
        <v>41699</v>
      </c>
      <c r="Q1845" s="206">
        <f t="shared" si="57"/>
        <v>5.0000000000000044E-4</v>
      </c>
    </row>
    <row r="1846" spans="1:17">
      <c r="A1846" s="106">
        <v>41717</v>
      </c>
      <c r="B1846" t="s">
        <v>153</v>
      </c>
      <c r="C1846" s="109">
        <v>4.4600000000000001E-2</v>
      </c>
      <c r="D1846" s="109">
        <v>4.58E-2</v>
      </c>
      <c r="E1846" s="109">
        <v>5.0799999999999998E-2</v>
      </c>
      <c r="F1846" s="109">
        <v>4.7100000000000003E-2</v>
      </c>
      <c r="G1846" s="208">
        <v>0</v>
      </c>
      <c r="H1846" s="109"/>
      <c r="I1846" s="109">
        <v>4.4500000000000005E-2</v>
      </c>
      <c r="J1846" s="109"/>
      <c r="K1846" s="109">
        <v>4.6300000000000001E-2</v>
      </c>
      <c r="L1846" s="109">
        <v>5.1500000000000004E-2</v>
      </c>
      <c r="M1846" s="109"/>
      <c r="N1846" s="109"/>
      <c r="O1846" s="210">
        <f t="shared" si="56"/>
        <v>41699</v>
      </c>
      <c r="Q1846" s="206">
        <f t="shared" si="57"/>
        <v>5.0000000000000044E-4</v>
      </c>
    </row>
    <row r="1847" spans="1:17">
      <c r="A1847" s="106">
        <v>41718</v>
      </c>
      <c r="B1847" t="s">
        <v>153</v>
      </c>
      <c r="C1847" s="109">
        <v>4.4499999999999998E-2</v>
      </c>
      <c r="D1847" s="109">
        <v>4.5699999999999998E-2</v>
      </c>
      <c r="E1847" s="109">
        <v>5.0599999999999999E-2</v>
      </c>
      <c r="F1847" s="109">
        <v>4.6899999999999997E-2</v>
      </c>
      <c r="G1847" s="208">
        <v>0</v>
      </c>
      <c r="H1847" s="109"/>
      <c r="I1847" s="109">
        <v>4.4400000000000002E-2</v>
      </c>
      <c r="J1847" s="109"/>
      <c r="K1847" s="109">
        <v>4.6100000000000002E-2</v>
      </c>
      <c r="L1847" s="109">
        <v>5.1299999999999998E-2</v>
      </c>
      <c r="M1847" s="109"/>
      <c r="N1847" s="109"/>
      <c r="O1847" s="210">
        <f t="shared" si="56"/>
        <v>41699</v>
      </c>
      <c r="Q1847" s="206">
        <f t="shared" si="57"/>
        <v>4.0000000000000452E-4</v>
      </c>
    </row>
    <row r="1848" spans="1:17">
      <c r="A1848" s="106">
        <v>41719</v>
      </c>
      <c r="B1848" t="s">
        <v>153</v>
      </c>
      <c r="C1848" s="109">
        <v>4.3999999999999997E-2</v>
      </c>
      <c r="D1848" s="109">
        <v>4.5199999999999997E-2</v>
      </c>
      <c r="E1848" s="109">
        <v>5.0099999999999999E-2</v>
      </c>
      <c r="F1848" s="109">
        <v>4.6399999999999997E-2</v>
      </c>
      <c r="G1848" s="208">
        <v>0</v>
      </c>
      <c r="H1848" s="109"/>
      <c r="I1848" s="109">
        <v>4.3899999999999995E-2</v>
      </c>
      <c r="J1848" s="109"/>
      <c r="K1848" s="109">
        <v>4.5600000000000002E-2</v>
      </c>
      <c r="L1848" s="109">
        <v>5.0700000000000002E-2</v>
      </c>
      <c r="M1848" s="109"/>
      <c r="N1848" s="109"/>
      <c r="O1848" s="210">
        <f t="shared" si="56"/>
        <v>41699</v>
      </c>
      <c r="Q1848" s="206">
        <f t="shared" si="57"/>
        <v>4.0000000000000452E-4</v>
      </c>
    </row>
    <row r="1849" spans="1:17">
      <c r="A1849" s="106">
        <v>41722</v>
      </c>
      <c r="B1849" t="s">
        <v>153</v>
      </c>
      <c r="C1849" s="109">
        <v>4.36E-2</v>
      </c>
      <c r="D1849" s="109">
        <v>4.4900000000000002E-2</v>
      </c>
      <c r="E1849" s="109">
        <v>4.9700000000000001E-2</v>
      </c>
      <c r="F1849" s="109">
        <v>4.6100000000000002E-2</v>
      </c>
      <c r="G1849" s="208">
        <v>0</v>
      </c>
      <c r="H1849" s="109"/>
      <c r="I1849" s="109">
        <v>4.3499999999999997E-2</v>
      </c>
      <c r="J1849" s="109"/>
      <c r="K1849" s="109">
        <v>4.53E-2</v>
      </c>
      <c r="L1849" s="109">
        <v>5.0300000000000004E-2</v>
      </c>
      <c r="M1849" s="109"/>
      <c r="N1849" s="109"/>
      <c r="O1849" s="210">
        <f t="shared" si="56"/>
        <v>41699</v>
      </c>
      <c r="Q1849" s="206">
        <f t="shared" si="57"/>
        <v>3.9999999999999758E-4</v>
      </c>
    </row>
    <row r="1850" spans="1:17">
      <c r="A1850" s="106">
        <v>41723</v>
      </c>
      <c r="B1850" t="s">
        <v>153</v>
      </c>
      <c r="C1850" s="109">
        <v>4.3700000000000003E-2</v>
      </c>
      <c r="D1850" s="109">
        <v>4.4900000000000002E-2</v>
      </c>
      <c r="E1850" s="109">
        <v>4.9700000000000001E-2</v>
      </c>
      <c r="F1850" s="109">
        <v>4.6100000000000002E-2</v>
      </c>
      <c r="G1850" s="208">
        <v>0</v>
      </c>
      <c r="H1850" s="109"/>
      <c r="I1850" s="109">
        <v>4.36E-2</v>
      </c>
      <c r="J1850" s="109"/>
      <c r="K1850" s="109">
        <v>4.53E-2</v>
      </c>
      <c r="L1850" s="109">
        <v>5.0300000000000004E-2</v>
      </c>
      <c r="M1850" s="109"/>
      <c r="N1850" s="109"/>
      <c r="O1850" s="210">
        <f t="shared" si="56"/>
        <v>41699</v>
      </c>
      <c r="Q1850" s="206">
        <f t="shared" si="57"/>
        <v>3.9999999999999758E-4</v>
      </c>
    </row>
    <row r="1851" spans="1:17">
      <c r="A1851" s="106">
        <v>41724</v>
      </c>
      <c r="B1851" t="s">
        <v>153</v>
      </c>
      <c r="C1851" s="109">
        <v>4.3400000000000001E-2</v>
      </c>
      <c r="D1851" s="109">
        <v>4.4600000000000001E-2</v>
      </c>
      <c r="E1851" s="109">
        <v>4.9299999999999997E-2</v>
      </c>
      <c r="F1851" s="109">
        <v>4.58E-2</v>
      </c>
      <c r="G1851" s="208">
        <v>0</v>
      </c>
      <c r="H1851" s="109"/>
      <c r="I1851" s="109">
        <v>4.3299999999999998E-2</v>
      </c>
      <c r="J1851" s="109"/>
      <c r="K1851" s="109">
        <v>4.4999999999999998E-2</v>
      </c>
      <c r="L1851" s="109">
        <v>4.99E-2</v>
      </c>
      <c r="M1851" s="109"/>
      <c r="N1851" s="109"/>
      <c r="O1851" s="210">
        <f t="shared" si="56"/>
        <v>41699</v>
      </c>
      <c r="Q1851" s="206">
        <f t="shared" si="57"/>
        <v>3.9999999999999758E-4</v>
      </c>
    </row>
    <row r="1852" spans="1:17">
      <c r="A1852" s="106">
        <v>41725</v>
      </c>
      <c r="B1852" t="s">
        <v>153</v>
      </c>
      <c r="C1852" s="109">
        <v>4.2900000000000001E-2</v>
      </c>
      <c r="D1852" s="109">
        <v>4.41E-2</v>
      </c>
      <c r="E1852" s="109">
        <v>4.8899999999999999E-2</v>
      </c>
      <c r="F1852" s="109">
        <v>4.53E-2</v>
      </c>
      <c r="G1852" s="208">
        <v>0</v>
      </c>
      <c r="H1852" s="109"/>
      <c r="I1852" s="109">
        <v>4.2900000000000001E-2</v>
      </c>
      <c r="J1852" s="109"/>
      <c r="K1852" s="109">
        <v>4.4500000000000005E-2</v>
      </c>
      <c r="L1852" s="109">
        <v>4.9500000000000002E-2</v>
      </c>
      <c r="M1852" s="109"/>
      <c r="N1852" s="109"/>
      <c r="O1852" s="210">
        <f t="shared" si="56"/>
        <v>41699</v>
      </c>
      <c r="Q1852" s="206">
        <f t="shared" si="57"/>
        <v>4.0000000000000452E-4</v>
      </c>
    </row>
    <row r="1853" spans="1:17">
      <c r="A1853" s="106">
        <v>41726</v>
      </c>
      <c r="B1853" t="s">
        <v>153</v>
      </c>
      <c r="C1853" s="109">
        <v>4.3299999999999998E-2</v>
      </c>
      <c r="D1853" s="109">
        <v>4.4499999999999998E-2</v>
      </c>
      <c r="E1853" s="109">
        <v>4.9200000000000001E-2</v>
      </c>
      <c r="F1853" s="109">
        <v>4.5699999999999998E-2</v>
      </c>
      <c r="G1853" s="208">
        <v>0</v>
      </c>
      <c r="H1853" s="109"/>
      <c r="I1853" s="109">
        <v>4.3099999999999999E-2</v>
      </c>
      <c r="J1853" s="109"/>
      <c r="K1853" s="109">
        <v>4.4900000000000002E-2</v>
      </c>
      <c r="L1853" s="109">
        <v>4.9800000000000004E-2</v>
      </c>
      <c r="M1853" s="109"/>
      <c r="N1853" s="109"/>
      <c r="O1853" s="210">
        <f t="shared" si="56"/>
        <v>41699</v>
      </c>
      <c r="Q1853" s="206">
        <f t="shared" si="57"/>
        <v>4.0000000000000452E-4</v>
      </c>
    </row>
    <row r="1854" spans="1:17">
      <c r="A1854" s="106">
        <v>41729</v>
      </c>
      <c r="B1854" t="s">
        <v>153</v>
      </c>
      <c r="C1854" s="109">
        <v>4.3499999999999997E-2</v>
      </c>
      <c r="D1854" s="109">
        <v>4.4600000000000001E-2</v>
      </c>
      <c r="E1854" s="109">
        <v>4.9299999999999997E-2</v>
      </c>
      <c r="F1854" s="109">
        <v>4.58E-2</v>
      </c>
      <c r="G1854" s="208">
        <v>0</v>
      </c>
      <c r="H1854" s="109"/>
      <c r="I1854" s="109">
        <v>4.3200000000000002E-2</v>
      </c>
      <c r="J1854" s="109"/>
      <c r="K1854" s="109">
        <v>4.4999999999999998E-2</v>
      </c>
      <c r="L1854" s="109">
        <v>4.99E-2</v>
      </c>
      <c r="M1854" s="109"/>
      <c r="N1854" s="109"/>
      <c r="O1854" s="210">
        <f t="shared" si="56"/>
        <v>41699</v>
      </c>
      <c r="Q1854" s="206">
        <f t="shared" si="57"/>
        <v>3.9999999999999758E-4</v>
      </c>
    </row>
    <row r="1855" spans="1:17">
      <c r="A1855" s="106">
        <v>41730</v>
      </c>
      <c r="B1855" t="s">
        <v>153</v>
      </c>
      <c r="C1855" s="109">
        <v>4.3900000000000002E-2</v>
      </c>
      <c r="D1855" s="109">
        <v>4.4999999999999998E-2</v>
      </c>
      <c r="E1855" s="109">
        <v>4.9700000000000001E-2</v>
      </c>
      <c r="F1855" s="109">
        <v>4.6199999999999998E-2</v>
      </c>
      <c r="G1855" s="208">
        <v>0</v>
      </c>
      <c r="H1855" s="109"/>
      <c r="I1855" s="109">
        <v>4.2999999999999997E-2</v>
      </c>
      <c r="J1855" s="109"/>
      <c r="K1855" s="109">
        <v>4.5400000000000003E-2</v>
      </c>
      <c r="L1855" s="109">
        <v>5.0300000000000004E-2</v>
      </c>
      <c r="M1855" s="109"/>
      <c r="N1855" s="109"/>
      <c r="O1855" s="210">
        <f t="shared" si="56"/>
        <v>41730</v>
      </c>
      <c r="Q1855" s="206">
        <f t="shared" si="57"/>
        <v>4.0000000000000452E-4</v>
      </c>
    </row>
    <row r="1856" spans="1:17">
      <c r="A1856" s="106">
        <v>41731</v>
      </c>
      <c r="B1856" t="s">
        <v>153</v>
      </c>
      <c r="C1856" s="109">
        <v>4.4299999999999999E-2</v>
      </c>
      <c r="D1856" s="109">
        <v>4.5499999999999999E-2</v>
      </c>
      <c r="E1856" s="109">
        <v>5.0200000000000002E-2</v>
      </c>
      <c r="F1856" s="109">
        <v>4.6699999999999998E-2</v>
      </c>
      <c r="G1856" s="208">
        <v>0</v>
      </c>
      <c r="H1856" s="109"/>
      <c r="I1856" s="109">
        <v>4.3400000000000001E-2</v>
      </c>
      <c r="J1856" s="109"/>
      <c r="K1856" s="109">
        <v>4.5899999999999996E-2</v>
      </c>
      <c r="L1856" s="109">
        <v>5.0700000000000002E-2</v>
      </c>
      <c r="M1856" s="109"/>
      <c r="N1856" s="109"/>
      <c r="O1856" s="210">
        <f t="shared" si="56"/>
        <v>41730</v>
      </c>
      <c r="Q1856" s="206">
        <f t="shared" si="57"/>
        <v>3.9999999999999758E-4</v>
      </c>
    </row>
    <row r="1857" spans="1:17">
      <c r="A1857" s="106">
        <v>41732</v>
      </c>
      <c r="B1857" t="s">
        <v>153</v>
      </c>
      <c r="C1857" s="109">
        <v>4.41E-2</v>
      </c>
      <c r="D1857" s="109">
        <v>4.5199999999999997E-2</v>
      </c>
      <c r="E1857" s="109">
        <v>4.99E-2</v>
      </c>
      <c r="F1857" s="109">
        <v>4.6399999999999997E-2</v>
      </c>
      <c r="G1857" s="208">
        <v>0</v>
      </c>
      <c r="H1857" s="109"/>
      <c r="I1857" s="109">
        <v>4.3200000000000002E-2</v>
      </c>
      <c r="J1857" s="109"/>
      <c r="K1857" s="109">
        <v>4.5600000000000002E-2</v>
      </c>
      <c r="L1857" s="109">
        <v>5.04E-2</v>
      </c>
      <c r="M1857" s="109"/>
      <c r="N1857" s="109"/>
      <c r="O1857" s="210">
        <f t="shared" si="56"/>
        <v>41730</v>
      </c>
      <c r="Q1857" s="206">
        <f t="shared" si="57"/>
        <v>4.0000000000000452E-4</v>
      </c>
    </row>
    <row r="1858" spans="1:17">
      <c r="A1858" s="106">
        <v>41733</v>
      </c>
      <c r="B1858" t="s">
        <v>153</v>
      </c>
      <c r="C1858" s="109">
        <v>4.3700000000000003E-2</v>
      </c>
      <c r="D1858" s="109">
        <v>4.48E-2</v>
      </c>
      <c r="E1858" s="109">
        <v>4.9399999999999999E-2</v>
      </c>
      <c r="F1858" s="109">
        <v>4.5999999999999999E-2</v>
      </c>
      <c r="G1858" s="208">
        <v>0</v>
      </c>
      <c r="H1858" s="109"/>
      <c r="I1858" s="109">
        <v>4.2800000000000005E-2</v>
      </c>
      <c r="J1858" s="109"/>
      <c r="K1858" s="109">
        <v>4.5199999999999997E-2</v>
      </c>
      <c r="L1858" s="109">
        <v>4.99E-2</v>
      </c>
      <c r="M1858" s="109"/>
      <c r="N1858" s="109"/>
      <c r="O1858" s="210">
        <f t="shared" si="56"/>
        <v>41730</v>
      </c>
      <c r="Q1858" s="206">
        <f t="shared" si="57"/>
        <v>3.9999999999999758E-4</v>
      </c>
    </row>
    <row r="1859" spans="1:17">
      <c r="A1859" s="106">
        <v>41736</v>
      </c>
      <c r="B1859" t="s">
        <v>153</v>
      </c>
      <c r="C1859" s="109">
        <v>4.3400000000000001E-2</v>
      </c>
      <c r="D1859" s="109">
        <v>4.4600000000000001E-2</v>
      </c>
      <c r="E1859" s="109">
        <v>4.9000000000000002E-2</v>
      </c>
      <c r="F1859" s="109">
        <v>4.5699999999999998E-2</v>
      </c>
      <c r="G1859" s="208">
        <v>0</v>
      </c>
      <c r="H1859" s="109"/>
      <c r="I1859" s="109">
        <v>4.2500000000000003E-2</v>
      </c>
      <c r="J1859" s="109"/>
      <c r="K1859" s="109">
        <v>4.4900000000000002E-2</v>
      </c>
      <c r="L1859" s="109">
        <v>4.9500000000000002E-2</v>
      </c>
      <c r="M1859" s="109"/>
      <c r="N1859" s="109"/>
      <c r="O1859" s="210">
        <f t="shared" si="56"/>
        <v>41730</v>
      </c>
      <c r="Q1859" s="206">
        <f t="shared" si="57"/>
        <v>3.0000000000000165E-4</v>
      </c>
    </row>
    <row r="1860" spans="1:17">
      <c r="A1860" s="106">
        <v>41737</v>
      </c>
      <c r="B1860" t="s">
        <v>153</v>
      </c>
      <c r="C1860" s="109">
        <v>4.3400000000000001E-2</v>
      </c>
      <c r="D1860" s="109">
        <v>4.4600000000000001E-2</v>
      </c>
      <c r="E1860" s="109">
        <v>4.9000000000000002E-2</v>
      </c>
      <c r="F1860" s="109">
        <v>4.5699999999999998E-2</v>
      </c>
      <c r="G1860" s="208">
        <v>0</v>
      </c>
      <c r="H1860" s="109"/>
      <c r="I1860" s="109">
        <v>4.2500000000000003E-2</v>
      </c>
      <c r="J1860" s="109"/>
      <c r="K1860" s="109">
        <v>4.4900000000000002E-2</v>
      </c>
      <c r="L1860" s="109">
        <v>4.9500000000000002E-2</v>
      </c>
      <c r="M1860" s="109"/>
      <c r="N1860" s="109"/>
      <c r="O1860" s="210">
        <f t="shared" si="56"/>
        <v>41730</v>
      </c>
      <c r="Q1860" s="206">
        <f t="shared" si="57"/>
        <v>3.0000000000000165E-4</v>
      </c>
    </row>
    <row r="1861" spans="1:17">
      <c r="A1861" s="106">
        <v>41738</v>
      </c>
      <c r="B1861" t="s">
        <v>153</v>
      </c>
      <c r="C1861" s="109">
        <v>4.3400000000000001E-2</v>
      </c>
      <c r="D1861" s="109">
        <v>4.4600000000000001E-2</v>
      </c>
      <c r="E1861" s="109">
        <v>4.9099999999999998E-2</v>
      </c>
      <c r="F1861" s="109">
        <v>4.5699999999999998E-2</v>
      </c>
      <c r="G1861" s="208">
        <v>0</v>
      </c>
      <c r="H1861" s="109"/>
      <c r="I1861" s="109">
        <v>4.2599999999999999E-2</v>
      </c>
      <c r="J1861" s="109"/>
      <c r="K1861" s="109">
        <v>4.4999999999999998E-2</v>
      </c>
      <c r="L1861" s="109">
        <v>4.9599999999999998E-2</v>
      </c>
      <c r="M1861" s="109"/>
      <c r="N1861" s="109"/>
      <c r="O1861" s="210">
        <f t="shared" ref="O1861:O1924" si="58">DATE(YEAR(A1861),MONTH(A1861),1)</f>
        <v>41730</v>
      </c>
      <c r="Q1861" s="206">
        <f t="shared" ref="Q1861:Q1924" si="59">K1861-D1861</f>
        <v>3.9999999999999758E-4</v>
      </c>
    </row>
    <row r="1862" spans="1:17">
      <c r="A1862" s="106">
        <v>41739</v>
      </c>
      <c r="B1862" t="s">
        <v>153</v>
      </c>
      <c r="C1862" s="109">
        <v>4.2799999999999998E-2</v>
      </c>
      <c r="D1862" s="109">
        <v>4.3999999999999997E-2</v>
      </c>
      <c r="E1862" s="109">
        <v>4.8399999999999999E-2</v>
      </c>
      <c r="F1862" s="109">
        <v>4.5100000000000001E-2</v>
      </c>
      <c r="G1862" s="208">
        <v>0</v>
      </c>
      <c r="H1862" s="109"/>
      <c r="I1862" s="109">
        <v>4.24E-2</v>
      </c>
      <c r="J1862" s="109"/>
      <c r="K1862" s="109">
        <v>4.4299999999999999E-2</v>
      </c>
      <c r="L1862" s="109">
        <v>4.8899999999999999E-2</v>
      </c>
      <c r="M1862" s="109"/>
      <c r="N1862" s="109"/>
      <c r="O1862" s="210">
        <f t="shared" si="58"/>
        <v>41730</v>
      </c>
      <c r="Q1862" s="206">
        <f t="shared" si="59"/>
        <v>3.0000000000000165E-4</v>
      </c>
    </row>
    <row r="1863" spans="1:17">
      <c r="A1863" s="106">
        <v>41740</v>
      </c>
      <c r="B1863" t="s">
        <v>153</v>
      </c>
      <c r="C1863" s="109">
        <v>4.2599999999999999E-2</v>
      </c>
      <c r="D1863" s="109">
        <v>4.3700000000000003E-2</v>
      </c>
      <c r="E1863" s="109">
        <v>4.8099999999999997E-2</v>
      </c>
      <c r="F1863" s="109">
        <v>4.48E-2</v>
      </c>
      <c r="G1863" s="208">
        <v>0</v>
      </c>
      <c r="H1863" s="109"/>
      <c r="I1863" s="109">
        <v>4.2099999999999999E-2</v>
      </c>
      <c r="J1863" s="109"/>
      <c r="K1863" s="109">
        <v>4.41E-2</v>
      </c>
      <c r="L1863" s="109">
        <v>4.8600000000000004E-2</v>
      </c>
      <c r="M1863" s="109"/>
      <c r="N1863" s="109"/>
      <c r="O1863" s="210">
        <f t="shared" si="58"/>
        <v>41730</v>
      </c>
      <c r="Q1863" s="206">
        <f t="shared" si="59"/>
        <v>3.9999999999999758E-4</v>
      </c>
    </row>
    <row r="1864" spans="1:17">
      <c r="A1864" s="106">
        <v>41743</v>
      </c>
      <c r="B1864" t="s">
        <v>153</v>
      </c>
      <c r="C1864" s="109">
        <v>4.2700000000000002E-2</v>
      </c>
      <c r="D1864" s="109">
        <v>4.3799999999999999E-2</v>
      </c>
      <c r="E1864" s="109">
        <v>4.8099999999999997E-2</v>
      </c>
      <c r="F1864" s="109">
        <v>4.4900000000000002E-2</v>
      </c>
      <c r="G1864" s="208">
        <v>0</v>
      </c>
      <c r="H1864" s="109"/>
      <c r="I1864" s="109">
        <v>4.2199999999999994E-2</v>
      </c>
      <c r="J1864" s="109"/>
      <c r="K1864" s="109">
        <v>4.4199999999999996E-2</v>
      </c>
      <c r="L1864" s="109">
        <v>4.87E-2</v>
      </c>
      <c r="M1864" s="109"/>
      <c r="N1864" s="109"/>
      <c r="O1864" s="210">
        <f t="shared" si="58"/>
        <v>41730</v>
      </c>
      <c r="Q1864" s="206">
        <f t="shared" si="59"/>
        <v>3.9999999999999758E-4</v>
      </c>
    </row>
    <row r="1865" spans="1:17">
      <c r="A1865" s="106">
        <v>41744</v>
      </c>
      <c r="B1865" t="s">
        <v>153</v>
      </c>
      <c r="C1865" s="109">
        <v>4.24E-2</v>
      </c>
      <c r="D1865" s="109">
        <v>4.36E-2</v>
      </c>
      <c r="E1865" s="109">
        <v>4.7800000000000002E-2</v>
      </c>
      <c r="F1865" s="109">
        <v>4.4600000000000001E-2</v>
      </c>
      <c r="G1865" s="208">
        <v>0</v>
      </c>
      <c r="H1865" s="109"/>
      <c r="I1865" s="109">
        <v>4.2000000000000003E-2</v>
      </c>
      <c r="J1865" s="109"/>
      <c r="K1865" s="109">
        <v>4.3899999999999995E-2</v>
      </c>
      <c r="L1865" s="109">
        <v>4.8399999999999999E-2</v>
      </c>
      <c r="M1865" s="109"/>
      <c r="N1865" s="109"/>
      <c r="O1865" s="210">
        <f t="shared" si="58"/>
        <v>41730</v>
      </c>
      <c r="Q1865" s="206">
        <f t="shared" si="59"/>
        <v>2.9999999999999472E-4</v>
      </c>
    </row>
    <row r="1866" spans="1:17">
      <c r="A1866" s="106">
        <v>41745</v>
      </c>
      <c r="B1866" t="s">
        <v>153</v>
      </c>
      <c r="C1866" s="109">
        <v>4.24E-2</v>
      </c>
      <c r="D1866" s="109">
        <v>4.3499999999999997E-2</v>
      </c>
      <c r="E1866" s="109">
        <v>4.7800000000000002E-2</v>
      </c>
      <c r="F1866" s="109">
        <v>4.4600000000000001E-2</v>
      </c>
      <c r="G1866" s="208">
        <v>0</v>
      </c>
      <c r="H1866" s="109"/>
      <c r="I1866" s="109">
        <v>4.1900000000000007E-2</v>
      </c>
      <c r="J1866" s="109"/>
      <c r="K1866" s="109">
        <v>4.3899999999999995E-2</v>
      </c>
      <c r="L1866" s="109">
        <v>4.8399999999999999E-2</v>
      </c>
      <c r="M1866" s="109"/>
      <c r="N1866" s="109"/>
      <c r="O1866" s="210">
        <f t="shared" si="58"/>
        <v>41730</v>
      </c>
      <c r="Q1866" s="206">
        <f t="shared" si="59"/>
        <v>3.9999999999999758E-4</v>
      </c>
    </row>
    <row r="1867" spans="1:17">
      <c r="A1867" s="106">
        <v>41746</v>
      </c>
      <c r="B1867" t="s">
        <v>153</v>
      </c>
      <c r="C1867" s="109">
        <v>4.2900000000000001E-2</v>
      </c>
      <c r="D1867" s="109">
        <v>4.3999999999999997E-2</v>
      </c>
      <c r="E1867" s="109">
        <v>4.8300000000000003E-2</v>
      </c>
      <c r="F1867" s="109">
        <v>4.5100000000000001E-2</v>
      </c>
      <c r="G1867" s="208">
        <v>0</v>
      </c>
      <c r="H1867" s="109"/>
      <c r="I1867" s="109">
        <v>4.2500000000000003E-2</v>
      </c>
      <c r="J1867" s="109"/>
      <c r="K1867" s="109">
        <v>4.4400000000000002E-2</v>
      </c>
      <c r="L1867" s="109">
        <v>4.8899999999999999E-2</v>
      </c>
      <c r="M1867" s="109"/>
      <c r="N1867" s="109"/>
      <c r="O1867" s="210">
        <f t="shared" si="58"/>
        <v>41730</v>
      </c>
      <c r="Q1867" s="206">
        <f t="shared" si="59"/>
        <v>4.0000000000000452E-4</v>
      </c>
    </row>
    <row r="1868" spans="1:17">
      <c r="A1868" s="106">
        <v>41750</v>
      </c>
      <c r="B1868" t="s">
        <v>153</v>
      </c>
      <c r="C1868" s="109">
        <v>4.2999999999999997E-2</v>
      </c>
      <c r="D1868" s="109">
        <v>4.41E-2</v>
      </c>
      <c r="E1868" s="109">
        <v>4.8500000000000001E-2</v>
      </c>
      <c r="F1868" s="109">
        <v>4.5199999999999997E-2</v>
      </c>
      <c r="G1868" s="208">
        <v>0</v>
      </c>
      <c r="H1868" s="109"/>
      <c r="I1868" s="109">
        <v>4.2599999999999999E-2</v>
      </c>
      <c r="J1868" s="109"/>
      <c r="K1868" s="109">
        <v>4.4500000000000005E-2</v>
      </c>
      <c r="L1868" s="109">
        <v>4.9100000000000005E-2</v>
      </c>
      <c r="M1868" s="109"/>
      <c r="N1868" s="109"/>
      <c r="O1868" s="210">
        <f t="shared" si="58"/>
        <v>41730</v>
      </c>
      <c r="Q1868" s="206">
        <f t="shared" si="59"/>
        <v>4.0000000000000452E-4</v>
      </c>
    </row>
    <row r="1869" spans="1:17">
      <c r="A1869" s="106">
        <v>41751</v>
      </c>
      <c r="B1869" t="s">
        <v>153</v>
      </c>
      <c r="C1869" s="109">
        <v>4.2799999999999998E-2</v>
      </c>
      <c r="D1869" s="109">
        <v>4.3900000000000002E-2</v>
      </c>
      <c r="E1869" s="109">
        <v>4.82E-2</v>
      </c>
      <c r="F1869" s="109">
        <v>4.4999999999999998E-2</v>
      </c>
      <c r="G1869" s="208">
        <v>0</v>
      </c>
      <c r="H1869" s="109"/>
      <c r="I1869" s="109">
        <v>4.24E-2</v>
      </c>
      <c r="J1869" s="109"/>
      <c r="K1869" s="109">
        <v>4.4299999999999999E-2</v>
      </c>
      <c r="L1869" s="109">
        <v>4.8799999999999996E-2</v>
      </c>
      <c r="M1869" s="109"/>
      <c r="N1869" s="109"/>
      <c r="O1869" s="210">
        <f t="shared" si="58"/>
        <v>41730</v>
      </c>
      <c r="Q1869" s="206">
        <f t="shared" si="59"/>
        <v>3.9999999999999758E-4</v>
      </c>
    </row>
    <row r="1870" spans="1:17">
      <c r="A1870" s="106">
        <v>41752</v>
      </c>
      <c r="B1870" t="s">
        <v>153</v>
      </c>
      <c r="C1870" s="109">
        <v>4.2500000000000003E-2</v>
      </c>
      <c r="D1870" s="109">
        <v>4.36E-2</v>
      </c>
      <c r="E1870" s="109">
        <v>4.7899999999999998E-2</v>
      </c>
      <c r="F1870" s="109">
        <v>4.4699999999999997E-2</v>
      </c>
      <c r="G1870" s="208">
        <v>0</v>
      </c>
      <c r="H1870" s="109"/>
      <c r="I1870" s="109">
        <v>4.2099999999999999E-2</v>
      </c>
      <c r="J1870" s="109"/>
      <c r="K1870" s="109">
        <v>4.4000000000000004E-2</v>
      </c>
      <c r="L1870" s="109">
        <v>4.8499999999999995E-2</v>
      </c>
      <c r="M1870" s="109"/>
      <c r="N1870" s="109"/>
      <c r="O1870" s="210">
        <f t="shared" si="58"/>
        <v>41730</v>
      </c>
      <c r="Q1870" s="206">
        <f t="shared" si="59"/>
        <v>4.0000000000000452E-4</v>
      </c>
    </row>
    <row r="1871" spans="1:17">
      <c r="A1871" s="106">
        <v>41753</v>
      </c>
      <c r="B1871" t="s">
        <v>153</v>
      </c>
      <c r="C1871" s="109">
        <v>4.2500000000000003E-2</v>
      </c>
      <c r="D1871" s="109">
        <v>4.3499999999999997E-2</v>
      </c>
      <c r="E1871" s="109">
        <v>4.7800000000000002E-2</v>
      </c>
      <c r="F1871" s="109">
        <v>4.4600000000000001E-2</v>
      </c>
      <c r="G1871" s="208">
        <v>0</v>
      </c>
      <c r="H1871" s="109"/>
      <c r="I1871" s="109">
        <v>4.2000000000000003E-2</v>
      </c>
      <c r="J1871" s="109"/>
      <c r="K1871" s="109">
        <v>4.3899999999999995E-2</v>
      </c>
      <c r="L1871" s="109">
        <v>4.8399999999999999E-2</v>
      </c>
      <c r="M1871" s="109"/>
      <c r="N1871" s="109"/>
      <c r="O1871" s="210">
        <f t="shared" si="58"/>
        <v>41730</v>
      </c>
      <c r="Q1871" s="206">
        <f t="shared" si="59"/>
        <v>3.9999999999999758E-4</v>
      </c>
    </row>
    <row r="1872" spans="1:17">
      <c r="A1872" s="106">
        <v>41754</v>
      </c>
      <c r="B1872" t="s">
        <v>153</v>
      </c>
      <c r="C1872" s="109">
        <v>4.2200000000000001E-2</v>
      </c>
      <c r="D1872" s="109">
        <v>4.3200000000000002E-2</v>
      </c>
      <c r="E1872" s="109">
        <v>4.7500000000000001E-2</v>
      </c>
      <c r="F1872" s="109">
        <v>4.4299999999999999E-2</v>
      </c>
      <c r="G1872" s="208">
        <v>0</v>
      </c>
      <c r="H1872" s="109"/>
      <c r="I1872" s="109">
        <v>4.1799999999999997E-2</v>
      </c>
      <c r="J1872" s="109"/>
      <c r="K1872" s="109">
        <v>4.36E-2</v>
      </c>
      <c r="L1872" s="109">
        <v>4.8099999999999997E-2</v>
      </c>
      <c r="M1872" s="109"/>
      <c r="N1872" s="109"/>
      <c r="O1872" s="210">
        <f t="shared" si="58"/>
        <v>41730</v>
      </c>
      <c r="Q1872" s="206">
        <f t="shared" si="59"/>
        <v>3.9999999999999758E-4</v>
      </c>
    </row>
    <row r="1873" spans="1:17">
      <c r="A1873" s="106">
        <v>41757</v>
      </c>
      <c r="B1873" t="s">
        <v>153</v>
      </c>
      <c r="C1873" s="109">
        <v>4.24E-2</v>
      </c>
      <c r="D1873" s="109">
        <v>4.3400000000000001E-2</v>
      </c>
      <c r="E1873" s="109">
        <v>4.7699999999999999E-2</v>
      </c>
      <c r="F1873" s="109">
        <v>4.4499999999999998E-2</v>
      </c>
      <c r="G1873" s="208">
        <v>0</v>
      </c>
      <c r="H1873" s="109"/>
      <c r="I1873" s="109">
        <v>4.2000000000000003E-2</v>
      </c>
      <c r="J1873" s="109"/>
      <c r="K1873" s="109">
        <v>4.3799999999999999E-2</v>
      </c>
      <c r="L1873" s="109">
        <v>4.8300000000000003E-2</v>
      </c>
      <c r="M1873" s="109"/>
      <c r="N1873" s="109"/>
      <c r="O1873" s="210">
        <f t="shared" si="58"/>
        <v>41730</v>
      </c>
      <c r="Q1873" s="206">
        <f t="shared" si="59"/>
        <v>3.9999999999999758E-4</v>
      </c>
    </row>
    <row r="1874" spans="1:17">
      <c r="A1874" s="106">
        <v>41759</v>
      </c>
      <c r="B1874" t="s">
        <v>153</v>
      </c>
      <c r="C1874" s="109">
        <v>4.24E-2</v>
      </c>
      <c r="D1874" s="109">
        <v>4.3400000000000001E-2</v>
      </c>
      <c r="E1874" s="109">
        <v>4.7699999999999999E-2</v>
      </c>
      <c r="F1874" s="109">
        <v>4.4499999999999998E-2</v>
      </c>
      <c r="G1874" s="208">
        <v>0</v>
      </c>
      <c r="H1874" s="109"/>
      <c r="I1874" s="109">
        <v>4.2099999999999999E-2</v>
      </c>
      <c r="J1874" s="109"/>
      <c r="K1874" s="109">
        <v>4.3799999999999999E-2</v>
      </c>
      <c r="L1874" s="109">
        <v>4.8300000000000003E-2</v>
      </c>
      <c r="M1874" s="109"/>
      <c r="N1874" s="109"/>
      <c r="O1874" s="210">
        <f t="shared" si="58"/>
        <v>41730</v>
      </c>
      <c r="Q1874" s="206">
        <f t="shared" si="59"/>
        <v>3.9999999999999758E-4</v>
      </c>
    </row>
    <row r="1875" spans="1:17">
      <c r="A1875" s="106">
        <v>41760</v>
      </c>
      <c r="B1875" t="s">
        <v>153</v>
      </c>
      <c r="C1875" s="109">
        <v>4.1799999999999997E-2</v>
      </c>
      <c r="D1875" s="109">
        <v>4.2799999999999998E-2</v>
      </c>
      <c r="E1875" s="109">
        <v>4.7E-2</v>
      </c>
      <c r="F1875" s="109">
        <v>4.3900000000000002E-2</v>
      </c>
      <c r="G1875" s="208">
        <v>0</v>
      </c>
      <c r="H1875" s="109"/>
      <c r="I1875" s="109">
        <v>4.1599999999999998E-2</v>
      </c>
      <c r="J1875" s="109"/>
      <c r="K1875" s="109">
        <v>4.3299999999999998E-2</v>
      </c>
      <c r="L1875" s="109">
        <v>4.7699999999999992E-2</v>
      </c>
      <c r="M1875" s="109"/>
      <c r="N1875" s="109"/>
      <c r="O1875" s="210">
        <f t="shared" si="58"/>
        <v>41760</v>
      </c>
      <c r="Q1875" s="206">
        <f t="shared" si="59"/>
        <v>5.0000000000000044E-4</v>
      </c>
    </row>
    <row r="1876" spans="1:17">
      <c r="A1876" s="106">
        <v>41761</v>
      </c>
      <c r="B1876" t="s">
        <v>153</v>
      </c>
      <c r="C1876" s="109">
        <v>4.1399999999999999E-2</v>
      </c>
      <c r="D1876" s="109">
        <v>4.24E-2</v>
      </c>
      <c r="E1876" s="109">
        <v>4.6699999999999998E-2</v>
      </c>
      <c r="F1876" s="109">
        <v>4.3499999999999997E-2</v>
      </c>
      <c r="G1876" s="208">
        <v>0</v>
      </c>
      <c r="H1876" s="109"/>
      <c r="I1876" s="109">
        <v>4.1200000000000001E-2</v>
      </c>
      <c r="J1876" s="109"/>
      <c r="K1876" s="109">
        <v>4.2900000000000001E-2</v>
      </c>
      <c r="L1876" s="109">
        <v>4.7400000000000005E-2</v>
      </c>
      <c r="M1876" s="109"/>
      <c r="N1876" s="109"/>
      <c r="O1876" s="210">
        <f t="shared" si="58"/>
        <v>41760</v>
      </c>
      <c r="Q1876" s="206">
        <f t="shared" si="59"/>
        <v>5.0000000000000044E-4</v>
      </c>
    </row>
    <row r="1877" spans="1:17">
      <c r="A1877" s="106">
        <v>41764</v>
      </c>
      <c r="B1877" t="s">
        <v>153</v>
      </c>
      <c r="C1877" s="109">
        <v>4.1799999999999997E-2</v>
      </c>
      <c r="D1877" s="109">
        <v>4.2799999999999998E-2</v>
      </c>
      <c r="E1877" s="109">
        <v>4.7199999999999999E-2</v>
      </c>
      <c r="F1877" s="109">
        <v>4.3900000000000002E-2</v>
      </c>
      <c r="G1877" s="208">
        <v>0</v>
      </c>
      <c r="H1877" s="109"/>
      <c r="I1877" s="109">
        <v>4.1599999999999998E-2</v>
      </c>
      <c r="J1877" s="109"/>
      <c r="K1877" s="109">
        <v>4.3299999999999998E-2</v>
      </c>
      <c r="L1877" s="109">
        <v>4.7800000000000002E-2</v>
      </c>
      <c r="M1877" s="109"/>
      <c r="N1877" s="109"/>
      <c r="O1877" s="210">
        <f t="shared" si="58"/>
        <v>41760</v>
      </c>
      <c r="Q1877" s="206">
        <f t="shared" si="59"/>
        <v>5.0000000000000044E-4</v>
      </c>
    </row>
    <row r="1878" spans="1:17">
      <c r="A1878" s="106">
        <v>41765</v>
      </c>
      <c r="B1878" t="s">
        <v>153</v>
      </c>
      <c r="C1878" s="109">
        <v>4.1500000000000002E-2</v>
      </c>
      <c r="D1878" s="109">
        <v>4.2599999999999999E-2</v>
      </c>
      <c r="E1878" s="109">
        <v>4.6899999999999997E-2</v>
      </c>
      <c r="F1878" s="109">
        <v>4.3700000000000003E-2</v>
      </c>
      <c r="G1878" s="208">
        <v>0</v>
      </c>
      <c r="H1878" s="109"/>
      <c r="I1878" s="109">
        <v>4.1299999999999996E-2</v>
      </c>
      <c r="J1878" s="109"/>
      <c r="K1878" s="109">
        <v>4.2999999999999997E-2</v>
      </c>
      <c r="L1878" s="109">
        <v>4.7599999999999996E-2</v>
      </c>
      <c r="M1878" s="109"/>
      <c r="N1878" s="109"/>
      <c r="O1878" s="210">
        <f t="shared" si="58"/>
        <v>41760</v>
      </c>
      <c r="Q1878" s="206">
        <f t="shared" si="59"/>
        <v>3.9999999999999758E-4</v>
      </c>
    </row>
    <row r="1879" spans="1:17">
      <c r="A1879" s="106">
        <v>41766</v>
      </c>
      <c r="B1879" t="s">
        <v>153</v>
      </c>
      <c r="C1879" s="109">
        <v>4.1700000000000001E-2</v>
      </c>
      <c r="D1879" s="109">
        <v>4.2700000000000002E-2</v>
      </c>
      <c r="E1879" s="109">
        <v>4.7100000000000003E-2</v>
      </c>
      <c r="F1879" s="109">
        <v>4.3799999999999999E-2</v>
      </c>
      <c r="G1879" s="208">
        <v>0</v>
      </c>
      <c r="H1879" s="109"/>
      <c r="I1879" s="109">
        <v>4.1599999999999998E-2</v>
      </c>
      <c r="J1879" s="109"/>
      <c r="K1879" s="109">
        <v>4.3200000000000002E-2</v>
      </c>
      <c r="L1879" s="109">
        <v>4.7800000000000002E-2</v>
      </c>
      <c r="M1879" s="109"/>
      <c r="N1879" s="109"/>
      <c r="O1879" s="210">
        <f t="shared" si="58"/>
        <v>41760</v>
      </c>
      <c r="Q1879" s="206">
        <f t="shared" si="59"/>
        <v>5.0000000000000044E-4</v>
      </c>
    </row>
    <row r="1880" spans="1:17">
      <c r="A1880" s="106">
        <v>41767</v>
      </c>
      <c r="B1880" t="s">
        <v>153</v>
      </c>
      <c r="C1880" s="109">
        <v>4.1799999999999997E-2</v>
      </c>
      <c r="D1880" s="109">
        <v>4.2900000000000001E-2</v>
      </c>
      <c r="E1880" s="109">
        <v>4.7199999999999999E-2</v>
      </c>
      <c r="F1880" s="109">
        <v>4.3999999999999997E-2</v>
      </c>
      <c r="G1880" s="208">
        <v>0</v>
      </c>
      <c r="H1880" s="109"/>
      <c r="I1880" s="109">
        <v>4.1700000000000001E-2</v>
      </c>
      <c r="J1880" s="109"/>
      <c r="K1880" s="109">
        <v>4.3400000000000001E-2</v>
      </c>
      <c r="L1880" s="109">
        <v>4.7899999999999998E-2</v>
      </c>
      <c r="M1880" s="109"/>
      <c r="N1880" s="109"/>
      <c r="O1880" s="210">
        <f t="shared" si="58"/>
        <v>41760</v>
      </c>
      <c r="Q1880" s="206">
        <f t="shared" si="59"/>
        <v>5.0000000000000044E-4</v>
      </c>
    </row>
    <row r="1881" spans="1:17">
      <c r="A1881" s="106">
        <v>41768</v>
      </c>
      <c r="B1881" t="s">
        <v>153</v>
      </c>
      <c r="C1881" s="109">
        <v>4.2200000000000001E-2</v>
      </c>
      <c r="D1881" s="109">
        <v>4.3299999999999998E-2</v>
      </c>
      <c r="E1881" s="109">
        <v>4.7600000000000003E-2</v>
      </c>
      <c r="F1881" s="109">
        <v>4.4400000000000002E-2</v>
      </c>
      <c r="G1881" s="208">
        <v>0</v>
      </c>
      <c r="H1881" s="109"/>
      <c r="I1881" s="109">
        <v>4.2099999999999999E-2</v>
      </c>
      <c r="J1881" s="109"/>
      <c r="K1881" s="109">
        <v>4.3799999999999999E-2</v>
      </c>
      <c r="L1881" s="109">
        <v>4.8300000000000003E-2</v>
      </c>
      <c r="M1881" s="109"/>
      <c r="N1881" s="109"/>
      <c r="O1881" s="210">
        <f t="shared" si="58"/>
        <v>41760</v>
      </c>
      <c r="Q1881" s="206">
        <f t="shared" si="59"/>
        <v>5.0000000000000044E-4</v>
      </c>
    </row>
    <row r="1882" spans="1:17">
      <c r="A1882" s="106">
        <v>41771</v>
      </c>
      <c r="B1882" t="s">
        <v>153</v>
      </c>
      <c r="C1882" s="109">
        <v>4.2500000000000003E-2</v>
      </c>
      <c r="D1882" s="109">
        <v>4.36E-2</v>
      </c>
      <c r="E1882" s="109">
        <v>4.7899999999999998E-2</v>
      </c>
      <c r="F1882" s="109">
        <v>4.4699999999999997E-2</v>
      </c>
      <c r="G1882" s="208">
        <v>0</v>
      </c>
      <c r="H1882" s="109"/>
      <c r="I1882" s="109">
        <v>4.24E-2</v>
      </c>
      <c r="J1882" s="109"/>
      <c r="K1882" s="109">
        <v>4.41E-2</v>
      </c>
      <c r="L1882" s="109">
        <v>4.8600000000000004E-2</v>
      </c>
      <c r="M1882" s="109"/>
      <c r="N1882" s="109"/>
      <c r="O1882" s="210">
        <f t="shared" si="58"/>
        <v>41760</v>
      </c>
      <c r="Q1882" s="206">
        <f t="shared" si="59"/>
        <v>5.0000000000000044E-4</v>
      </c>
    </row>
    <row r="1883" spans="1:17">
      <c r="A1883" s="106">
        <v>41773</v>
      </c>
      <c r="B1883" t="s">
        <v>153</v>
      </c>
      <c r="C1883" s="109">
        <v>4.1399999999999999E-2</v>
      </c>
      <c r="D1883" s="109">
        <v>4.24E-2</v>
      </c>
      <c r="E1883" s="109">
        <v>4.6699999999999998E-2</v>
      </c>
      <c r="F1883" s="109">
        <v>4.3499999999999997E-2</v>
      </c>
      <c r="G1883" s="208">
        <v>0</v>
      </c>
      <c r="H1883" s="109"/>
      <c r="I1883" s="109">
        <v>4.1200000000000001E-2</v>
      </c>
      <c r="J1883" s="109"/>
      <c r="K1883" s="109">
        <v>4.2900000000000001E-2</v>
      </c>
      <c r="L1883" s="109">
        <v>4.7400000000000005E-2</v>
      </c>
      <c r="M1883" s="109"/>
      <c r="N1883" s="109"/>
      <c r="O1883" s="210">
        <f t="shared" si="58"/>
        <v>41760</v>
      </c>
      <c r="Q1883" s="206">
        <f t="shared" si="59"/>
        <v>5.0000000000000044E-4</v>
      </c>
    </row>
    <row r="1884" spans="1:17">
      <c r="A1884" s="106">
        <v>41774</v>
      </c>
      <c r="B1884" t="s">
        <v>153</v>
      </c>
      <c r="C1884" s="109">
        <v>4.1099999999999998E-2</v>
      </c>
      <c r="D1884" s="109">
        <v>4.2000000000000003E-2</v>
      </c>
      <c r="E1884" s="109">
        <v>4.6399999999999997E-2</v>
      </c>
      <c r="F1884" s="109">
        <v>4.3200000000000002E-2</v>
      </c>
      <c r="G1884" s="208">
        <v>0</v>
      </c>
      <c r="H1884" s="109"/>
      <c r="I1884" s="109">
        <v>4.0800000000000003E-2</v>
      </c>
      <c r="J1884" s="109"/>
      <c r="K1884" s="109">
        <v>4.2500000000000003E-2</v>
      </c>
      <c r="L1884" s="109">
        <v>4.7199999999999999E-2</v>
      </c>
      <c r="M1884" s="109"/>
      <c r="N1884" s="109"/>
      <c r="O1884" s="210">
        <f t="shared" si="58"/>
        <v>41760</v>
      </c>
      <c r="Q1884" s="206">
        <f t="shared" si="59"/>
        <v>5.0000000000000044E-4</v>
      </c>
    </row>
    <row r="1885" spans="1:17">
      <c r="A1885" s="106">
        <v>41775</v>
      </c>
      <c r="B1885" t="s">
        <v>153</v>
      </c>
      <c r="C1885" s="109">
        <v>4.1200000000000001E-2</v>
      </c>
      <c r="D1885" s="109">
        <v>4.2099999999999999E-2</v>
      </c>
      <c r="E1885" s="109">
        <v>4.6399999999999997E-2</v>
      </c>
      <c r="F1885" s="109">
        <v>4.3200000000000002E-2</v>
      </c>
      <c r="G1885" s="208">
        <v>0</v>
      </c>
      <c r="H1885" s="109"/>
      <c r="I1885" s="109">
        <v>4.0899999999999999E-2</v>
      </c>
      <c r="J1885" s="109"/>
      <c r="K1885" s="109">
        <v>4.2599999999999999E-2</v>
      </c>
      <c r="L1885" s="109">
        <v>4.7199999999999999E-2</v>
      </c>
      <c r="M1885" s="109"/>
      <c r="N1885" s="109"/>
      <c r="O1885" s="210">
        <f t="shared" si="58"/>
        <v>41760</v>
      </c>
      <c r="Q1885" s="206">
        <f t="shared" si="59"/>
        <v>5.0000000000000044E-4</v>
      </c>
    </row>
    <row r="1886" spans="1:17">
      <c r="A1886" s="106">
        <v>41778</v>
      </c>
      <c r="B1886" t="s">
        <v>153</v>
      </c>
      <c r="C1886" s="109">
        <v>4.1599999999999998E-2</v>
      </c>
      <c r="D1886" s="109">
        <v>4.2500000000000003E-2</v>
      </c>
      <c r="E1886" s="109">
        <v>4.6800000000000001E-2</v>
      </c>
      <c r="F1886" s="109">
        <v>4.36E-2</v>
      </c>
      <c r="G1886" s="208">
        <v>0</v>
      </c>
      <c r="H1886" s="109"/>
      <c r="I1886" s="109">
        <v>4.1500000000000002E-2</v>
      </c>
      <c r="J1886" s="109"/>
      <c r="K1886" s="109">
        <v>4.2999999999999997E-2</v>
      </c>
      <c r="L1886" s="109">
        <v>4.7599999999999996E-2</v>
      </c>
      <c r="M1886" s="109"/>
      <c r="N1886" s="109"/>
      <c r="O1886" s="210">
        <f t="shared" si="58"/>
        <v>41760</v>
      </c>
      <c r="Q1886" s="206">
        <f t="shared" si="59"/>
        <v>4.9999999999999351E-4</v>
      </c>
    </row>
    <row r="1887" spans="1:17">
      <c r="A1887" s="106">
        <v>41779</v>
      </c>
      <c r="B1887" t="s">
        <v>153</v>
      </c>
      <c r="C1887" s="109">
        <v>4.1500000000000002E-2</v>
      </c>
      <c r="D1887" s="109">
        <v>4.24E-2</v>
      </c>
      <c r="E1887" s="109">
        <v>4.6699999999999998E-2</v>
      </c>
      <c r="F1887" s="109">
        <v>4.3499999999999997E-2</v>
      </c>
      <c r="G1887" s="208">
        <v>0</v>
      </c>
      <c r="H1887" s="109"/>
      <c r="I1887" s="109">
        <v>4.1500000000000002E-2</v>
      </c>
      <c r="J1887" s="109"/>
      <c r="K1887" s="109">
        <v>4.2900000000000001E-2</v>
      </c>
      <c r="L1887" s="109">
        <v>4.7500000000000001E-2</v>
      </c>
      <c r="M1887" s="109"/>
      <c r="N1887" s="109"/>
      <c r="O1887" s="210">
        <f t="shared" si="58"/>
        <v>41760</v>
      </c>
      <c r="Q1887" s="206">
        <f t="shared" si="59"/>
        <v>5.0000000000000044E-4</v>
      </c>
    </row>
    <row r="1888" spans="1:17">
      <c r="A1888" s="106">
        <v>41780</v>
      </c>
      <c r="B1888" t="s">
        <v>153</v>
      </c>
      <c r="C1888" s="109">
        <v>4.19E-2</v>
      </c>
      <c r="D1888" s="109">
        <v>4.2900000000000001E-2</v>
      </c>
      <c r="E1888" s="109">
        <v>4.7199999999999999E-2</v>
      </c>
      <c r="F1888" s="109">
        <v>4.3999999999999997E-2</v>
      </c>
      <c r="G1888" s="208">
        <v>0</v>
      </c>
      <c r="H1888" s="109"/>
      <c r="I1888" s="109">
        <v>4.1900000000000007E-2</v>
      </c>
      <c r="J1888" s="109"/>
      <c r="K1888" s="109">
        <v>4.3400000000000001E-2</v>
      </c>
      <c r="L1888" s="109">
        <v>4.8000000000000001E-2</v>
      </c>
      <c r="M1888" s="109"/>
      <c r="N1888" s="109"/>
      <c r="O1888" s="210">
        <f t="shared" si="58"/>
        <v>41760</v>
      </c>
      <c r="Q1888" s="206">
        <f t="shared" si="59"/>
        <v>5.0000000000000044E-4</v>
      </c>
    </row>
    <row r="1889" spans="1:17">
      <c r="A1889" s="106">
        <v>41781</v>
      </c>
      <c r="B1889" t="s">
        <v>153</v>
      </c>
      <c r="C1889" s="109">
        <v>4.2099999999999999E-2</v>
      </c>
      <c r="D1889" s="109">
        <v>4.2900000000000001E-2</v>
      </c>
      <c r="E1889" s="109">
        <v>4.7300000000000002E-2</v>
      </c>
      <c r="F1889" s="109">
        <v>4.41E-2</v>
      </c>
      <c r="G1889" s="208">
        <v>0</v>
      </c>
      <c r="H1889" s="109"/>
      <c r="I1889" s="109">
        <v>4.2300000000000004E-2</v>
      </c>
      <c r="J1889" s="109"/>
      <c r="K1889" s="109">
        <v>4.3499999999999997E-2</v>
      </c>
      <c r="L1889" s="109">
        <v>4.8099999999999997E-2</v>
      </c>
      <c r="M1889" s="109"/>
      <c r="N1889" s="109"/>
      <c r="O1889" s="210">
        <f t="shared" si="58"/>
        <v>41760</v>
      </c>
      <c r="Q1889" s="206">
        <f t="shared" si="59"/>
        <v>5.9999999999999637E-4</v>
      </c>
    </row>
    <row r="1890" spans="1:17">
      <c r="A1890" s="106">
        <v>41782</v>
      </c>
      <c r="B1890" t="s">
        <v>153</v>
      </c>
      <c r="C1890" s="109">
        <v>4.1700000000000001E-2</v>
      </c>
      <c r="D1890" s="109">
        <v>4.2599999999999999E-2</v>
      </c>
      <c r="E1890" s="109">
        <v>4.7E-2</v>
      </c>
      <c r="F1890" s="109">
        <v>4.3799999999999999E-2</v>
      </c>
      <c r="G1890" s="208">
        <v>0</v>
      </c>
      <c r="H1890" s="109"/>
      <c r="I1890" s="109">
        <v>4.1900000000000007E-2</v>
      </c>
      <c r="J1890" s="109"/>
      <c r="K1890" s="109">
        <v>4.3200000000000002E-2</v>
      </c>
      <c r="L1890" s="109">
        <v>4.7800000000000002E-2</v>
      </c>
      <c r="M1890" s="109"/>
      <c r="N1890" s="109"/>
      <c r="O1890" s="210">
        <f t="shared" si="58"/>
        <v>41760</v>
      </c>
      <c r="Q1890" s="206">
        <f t="shared" si="59"/>
        <v>6.0000000000000331E-4</v>
      </c>
    </row>
    <row r="1891" spans="1:17">
      <c r="A1891" s="106">
        <v>41786</v>
      </c>
      <c r="B1891" t="s">
        <v>153</v>
      </c>
      <c r="C1891" s="109">
        <v>4.1399999999999999E-2</v>
      </c>
      <c r="D1891" s="109">
        <v>4.2299999999999997E-2</v>
      </c>
      <c r="E1891" s="109">
        <v>4.6699999999999998E-2</v>
      </c>
      <c r="F1891" s="109">
        <v>4.3499999999999997E-2</v>
      </c>
      <c r="G1891" s="208">
        <v>0</v>
      </c>
      <c r="H1891" s="109"/>
      <c r="I1891" s="109">
        <v>4.2099999999999999E-2</v>
      </c>
      <c r="J1891" s="109"/>
      <c r="K1891" s="109">
        <v>4.2900000000000001E-2</v>
      </c>
      <c r="L1891" s="109">
        <v>4.7500000000000001E-2</v>
      </c>
      <c r="M1891" s="109"/>
      <c r="N1891" s="109"/>
      <c r="O1891" s="210">
        <f t="shared" si="58"/>
        <v>41760</v>
      </c>
      <c r="Q1891" s="206">
        <f t="shared" si="59"/>
        <v>6.0000000000000331E-4</v>
      </c>
    </row>
    <row r="1892" spans="1:17">
      <c r="A1892" s="106">
        <v>41787</v>
      </c>
      <c r="B1892" t="s">
        <v>153</v>
      </c>
      <c r="C1892" s="109">
        <v>4.0599999999999997E-2</v>
      </c>
      <c r="D1892" s="109">
        <v>4.1599999999999998E-2</v>
      </c>
      <c r="E1892" s="109">
        <v>4.5900000000000003E-2</v>
      </c>
      <c r="F1892" s="109">
        <v>4.2700000000000002E-2</v>
      </c>
      <c r="G1892" s="208">
        <v>0</v>
      </c>
      <c r="H1892" s="109"/>
      <c r="I1892" s="109">
        <v>4.1299999999999996E-2</v>
      </c>
      <c r="J1892" s="109"/>
      <c r="K1892" s="109">
        <v>4.2099999999999999E-2</v>
      </c>
      <c r="L1892" s="109">
        <v>4.6699999999999998E-2</v>
      </c>
      <c r="M1892" s="109"/>
      <c r="N1892" s="109"/>
      <c r="O1892" s="210">
        <f t="shared" si="58"/>
        <v>41760</v>
      </c>
      <c r="Q1892" s="206">
        <f t="shared" si="59"/>
        <v>5.0000000000000044E-4</v>
      </c>
    </row>
    <row r="1893" spans="1:17">
      <c r="A1893" s="106">
        <v>41788</v>
      </c>
      <c r="B1893" t="s">
        <v>153</v>
      </c>
      <c r="C1893" s="109">
        <v>4.1000000000000002E-2</v>
      </c>
      <c r="D1893" s="109">
        <v>4.1799999999999997E-2</v>
      </c>
      <c r="E1893" s="109">
        <v>4.6100000000000002E-2</v>
      </c>
      <c r="F1893" s="109">
        <v>4.2999999999999997E-2</v>
      </c>
      <c r="G1893" s="208">
        <v>0</v>
      </c>
      <c r="H1893" s="109"/>
      <c r="I1893" s="109">
        <v>4.1500000000000002E-2</v>
      </c>
      <c r="J1893" s="109"/>
      <c r="K1893" s="109">
        <v>4.2300000000000004E-2</v>
      </c>
      <c r="L1893" s="109">
        <v>4.6900000000000004E-2</v>
      </c>
      <c r="M1893" s="109"/>
      <c r="N1893" s="109"/>
      <c r="O1893" s="210">
        <f t="shared" si="58"/>
        <v>41760</v>
      </c>
      <c r="Q1893" s="206">
        <f t="shared" si="59"/>
        <v>5.0000000000000738E-4</v>
      </c>
    </row>
    <row r="1894" spans="1:17">
      <c r="A1894" s="106">
        <v>41789</v>
      </c>
      <c r="B1894" t="s">
        <v>153</v>
      </c>
      <c r="C1894" s="109">
        <v>4.1099999999999998E-2</v>
      </c>
      <c r="D1894" s="109">
        <v>4.19E-2</v>
      </c>
      <c r="E1894" s="109">
        <v>4.6199999999999998E-2</v>
      </c>
      <c r="F1894" s="109">
        <v>4.3099999999999999E-2</v>
      </c>
      <c r="G1894" s="208">
        <v>0</v>
      </c>
      <c r="H1894" s="109"/>
      <c r="I1894" s="109">
        <v>4.1599999999999998E-2</v>
      </c>
      <c r="J1894" s="109"/>
      <c r="K1894" s="109">
        <v>4.24E-2</v>
      </c>
      <c r="L1894" s="109">
        <v>4.7E-2</v>
      </c>
      <c r="M1894" s="109"/>
      <c r="N1894" s="109"/>
      <c r="O1894" s="210">
        <f t="shared" si="58"/>
        <v>41760</v>
      </c>
      <c r="Q1894" s="206">
        <f t="shared" si="59"/>
        <v>5.0000000000000044E-4</v>
      </c>
    </row>
    <row r="1895" spans="1:17">
      <c r="A1895" s="106">
        <v>41792</v>
      </c>
      <c r="B1895" t="s">
        <v>153</v>
      </c>
      <c r="C1895" s="109">
        <v>4.1700000000000001E-2</v>
      </c>
      <c r="D1895" s="109">
        <v>4.2500000000000003E-2</v>
      </c>
      <c r="E1895" s="109">
        <v>4.6899999999999997E-2</v>
      </c>
      <c r="F1895" s="109">
        <v>4.3700000000000003E-2</v>
      </c>
      <c r="G1895" s="208">
        <v>0</v>
      </c>
      <c r="H1895" s="109"/>
      <c r="I1895" s="109">
        <v>4.2199999999999994E-2</v>
      </c>
      <c r="J1895" s="109"/>
      <c r="K1895" s="109">
        <v>4.3099999999999999E-2</v>
      </c>
      <c r="L1895" s="109">
        <v>4.7599999999999996E-2</v>
      </c>
      <c r="M1895" s="109"/>
      <c r="N1895" s="109"/>
      <c r="O1895" s="210">
        <f t="shared" si="58"/>
        <v>41791</v>
      </c>
      <c r="Q1895" s="206">
        <f t="shared" si="59"/>
        <v>5.9999999999999637E-4</v>
      </c>
    </row>
    <row r="1896" spans="1:17">
      <c r="A1896" s="106">
        <v>41793</v>
      </c>
      <c r="B1896" t="s">
        <v>153</v>
      </c>
      <c r="C1896" s="109">
        <v>4.2299999999999997E-2</v>
      </c>
      <c r="D1896" s="109">
        <v>4.3099999999999999E-2</v>
      </c>
      <c r="E1896" s="109">
        <v>4.7500000000000001E-2</v>
      </c>
      <c r="F1896" s="109">
        <v>4.4299999999999999E-2</v>
      </c>
      <c r="G1896" s="208">
        <v>0</v>
      </c>
      <c r="H1896" s="109"/>
      <c r="I1896" s="109">
        <v>4.2800000000000005E-2</v>
      </c>
      <c r="J1896" s="109"/>
      <c r="K1896" s="109">
        <v>4.3700000000000003E-2</v>
      </c>
      <c r="L1896" s="109">
        <v>4.82E-2</v>
      </c>
      <c r="M1896" s="109"/>
      <c r="N1896" s="109"/>
      <c r="O1896" s="210">
        <f t="shared" si="58"/>
        <v>41791</v>
      </c>
      <c r="Q1896" s="206">
        <f t="shared" si="59"/>
        <v>6.0000000000000331E-4</v>
      </c>
    </row>
    <row r="1897" spans="1:17">
      <c r="A1897" s="106">
        <v>41794</v>
      </c>
      <c r="B1897" t="s">
        <v>153</v>
      </c>
      <c r="C1897" s="109">
        <v>4.2500000000000003E-2</v>
      </c>
      <c r="D1897" s="109">
        <v>4.3200000000000002E-2</v>
      </c>
      <c r="E1897" s="109">
        <v>4.7699999999999999E-2</v>
      </c>
      <c r="F1897" s="109">
        <v>4.4499999999999998E-2</v>
      </c>
      <c r="G1897" s="208">
        <v>0</v>
      </c>
      <c r="H1897" s="109"/>
      <c r="I1897" s="109">
        <v>4.2800000000000005E-2</v>
      </c>
      <c r="J1897" s="109"/>
      <c r="K1897" s="109">
        <v>4.3799999999999999E-2</v>
      </c>
      <c r="L1897" s="109">
        <v>4.8399999999999999E-2</v>
      </c>
      <c r="M1897" s="109"/>
      <c r="N1897" s="109"/>
      <c r="O1897" s="210">
        <f t="shared" si="58"/>
        <v>41791</v>
      </c>
      <c r="Q1897" s="206">
        <f t="shared" si="59"/>
        <v>5.9999999999999637E-4</v>
      </c>
    </row>
    <row r="1898" spans="1:17">
      <c r="A1898" s="106">
        <v>41795</v>
      </c>
      <c r="B1898" t="s">
        <v>153</v>
      </c>
      <c r="C1898" s="109">
        <v>4.24E-2</v>
      </c>
      <c r="D1898" s="109">
        <v>4.3099999999999999E-2</v>
      </c>
      <c r="E1898" s="109">
        <v>4.7600000000000003E-2</v>
      </c>
      <c r="F1898" s="109">
        <v>4.4400000000000002E-2</v>
      </c>
      <c r="G1898" s="208">
        <v>0</v>
      </c>
      <c r="H1898" s="109"/>
      <c r="I1898" s="109">
        <v>4.2699999999999995E-2</v>
      </c>
      <c r="J1898" s="109"/>
      <c r="K1898" s="109">
        <v>4.3700000000000003E-2</v>
      </c>
      <c r="L1898" s="109">
        <v>4.8300000000000003E-2</v>
      </c>
      <c r="M1898" s="109"/>
      <c r="N1898" s="109"/>
      <c r="O1898" s="210">
        <f t="shared" si="58"/>
        <v>41791</v>
      </c>
      <c r="Q1898" s="206">
        <f t="shared" si="59"/>
        <v>6.0000000000000331E-4</v>
      </c>
    </row>
    <row r="1899" spans="1:17">
      <c r="A1899" s="106">
        <v>41796</v>
      </c>
      <c r="B1899" t="s">
        <v>153</v>
      </c>
      <c r="C1899" s="109">
        <v>4.2500000000000003E-2</v>
      </c>
      <c r="D1899" s="109">
        <v>4.3200000000000002E-2</v>
      </c>
      <c r="E1899" s="109">
        <v>4.7600000000000003E-2</v>
      </c>
      <c r="F1899" s="109">
        <v>4.4400000000000002E-2</v>
      </c>
      <c r="G1899" s="208">
        <v>0</v>
      </c>
      <c r="H1899" s="109"/>
      <c r="I1899" s="109">
        <v>4.2800000000000005E-2</v>
      </c>
      <c r="J1899" s="109"/>
      <c r="K1899" s="109">
        <v>4.3799999999999999E-2</v>
      </c>
      <c r="L1899" s="109">
        <v>4.8300000000000003E-2</v>
      </c>
      <c r="M1899" s="109"/>
      <c r="N1899" s="109"/>
      <c r="O1899" s="210">
        <f t="shared" si="58"/>
        <v>41791</v>
      </c>
      <c r="Q1899" s="206">
        <f t="shared" si="59"/>
        <v>5.9999999999999637E-4</v>
      </c>
    </row>
    <row r="1900" spans="1:17">
      <c r="A1900" s="106">
        <v>41799</v>
      </c>
      <c r="B1900" t="s">
        <v>153</v>
      </c>
      <c r="C1900" s="109">
        <v>4.2700000000000002E-2</v>
      </c>
      <c r="D1900" s="109">
        <v>4.3299999999999998E-2</v>
      </c>
      <c r="E1900" s="109">
        <v>4.7699999999999999E-2</v>
      </c>
      <c r="F1900" s="109">
        <v>4.4600000000000001E-2</v>
      </c>
      <c r="G1900" s="208">
        <v>0</v>
      </c>
      <c r="H1900" s="109"/>
      <c r="I1900" s="109">
        <v>4.2900000000000001E-2</v>
      </c>
      <c r="J1900" s="109"/>
      <c r="K1900" s="109">
        <v>4.3899999999999995E-2</v>
      </c>
      <c r="L1900" s="109">
        <v>4.8399999999999999E-2</v>
      </c>
      <c r="M1900" s="109"/>
      <c r="N1900" s="109"/>
      <c r="O1900" s="210">
        <f t="shared" si="58"/>
        <v>41791</v>
      </c>
      <c r="Q1900" s="206">
        <f t="shared" si="59"/>
        <v>5.9999999999999637E-4</v>
      </c>
    </row>
    <row r="1901" spans="1:17">
      <c r="A1901" s="106">
        <v>41800</v>
      </c>
      <c r="B1901" t="s">
        <v>153</v>
      </c>
      <c r="C1901" s="109">
        <v>4.2700000000000002E-2</v>
      </c>
      <c r="D1901" s="109">
        <v>4.3400000000000001E-2</v>
      </c>
      <c r="E1901" s="109">
        <v>4.7800000000000002E-2</v>
      </c>
      <c r="F1901" s="109">
        <v>4.4600000000000001E-2</v>
      </c>
      <c r="G1901" s="208">
        <v>0</v>
      </c>
      <c r="H1901" s="109"/>
      <c r="I1901" s="109">
        <v>4.3099999999999999E-2</v>
      </c>
      <c r="J1901" s="109"/>
      <c r="K1901" s="109">
        <v>4.4000000000000004E-2</v>
      </c>
      <c r="L1901" s="109">
        <v>4.8499999999999995E-2</v>
      </c>
      <c r="M1901" s="109"/>
      <c r="N1901" s="109"/>
      <c r="O1901" s="210">
        <f t="shared" si="58"/>
        <v>41791</v>
      </c>
      <c r="Q1901" s="206">
        <f t="shared" si="59"/>
        <v>6.0000000000000331E-4</v>
      </c>
    </row>
    <row r="1902" spans="1:17">
      <c r="A1902" s="106">
        <v>41801</v>
      </c>
      <c r="B1902" t="s">
        <v>153</v>
      </c>
      <c r="C1902" s="109">
        <v>4.2799999999999998E-2</v>
      </c>
      <c r="D1902" s="109">
        <v>4.3400000000000001E-2</v>
      </c>
      <c r="E1902" s="109">
        <v>4.7800000000000002E-2</v>
      </c>
      <c r="F1902" s="109">
        <v>4.4699999999999997E-2</v>
      </c>
      <c r="G1902" s="208">
        <v>0</v>
      </c>
      <c r="H1902" s="109"/>
      <c r="I1902" s="109">
        <v>4.3099999999999999E-2</v>
      </c>
      <c r="J1902" s="109"/>
      <c r="K1902" s="109">
        <v>4.4000000000000004E-2</v>
      </c>
      <c r="L1902" s="109">
        <v>4.8499999999999995E-2</v>
      </c>
      <c r="M1902" s="109"/>
      <c r="N1902" s="109"/>
      <c r="O1902" s="210">
        <f t="shared" si="58"/>
        <v>41791</v>
      </c>
      <c r="Q1902" s="206">
        <f t="shared" si="59"/>
        <v>6.0000000000000331E-4</v>
      </c>
    </row>
    <row r="1903" spans="1:17">
      <c r="A1903" s="106">
        <v>41802</v>
      </c>
      <c r="B1903" t="s">
        <v>153</v>
      </c>
      <c r="C1903" s="109">
        <v>4.2200000000000001E-2</v>
      </c>
      <c r="D1903" s="109">
        <v>4.2799999999999998E-2</v>
      </c>
      <c r="E1903" s="109">
        <v>4.7199999999999999E-2</v>
      </c>
      <c r="F1903" s="109">
        <v>4.41E-2</v>
      </c>
      <c r="G1903" s="208">
        <v>0</v>
      </c>
      <c r="H1903" s="109"/>
      <c r="I1903" s="109">
        <v>4.2500000000000003E-2</v>
      </c>
      <c r="J1903" s="109"/>
      <c r="K1903" s="109">
        <v>4.3400000000000001E-2</v>
      </c>
      <c r="L1903" s="109">
        <v>4.7899999999999998E-2</v>
      </c>
      <c r="M1903" s="109"/>
      <c r="N1903" s="109"/>
      <c r="O1903" s="210">
        <f t="shared" si="58"/>
        <v>41791</v>
      </c>
      <c r="Q1903" s="206">
        <f t="shared" si="59"/>
        <v>6.0000000000000331E-4</v>
      </c>
    </row>
    <row r="1904" spans="1:17">
      <c r="A1904" s="106">
        <v>41803</v>
      </c>
      <c r="B1904" t="s">
        <v>153</v>
      </c>
      <c r="C1904" s="109">
        <v>4.2200000000000001E-2</v>
      </c>
      <c r="D1904" s="109">
        <v>4.2900000000000001E-2</v>
      </c>
      <c r="E1904" s="109">
        <v>4.7199999999999999E-2</v>
      </c>
      <c r="F1904" s="109">
        <v>4.41E-2</v>
      </c>
      <c r="G1904" s="208">
        <v>0</v>
      </c>
      <c r="H1904" s="109"/>
      <c r="I1904" s="109">
        <v>4.2599999999999999E-2</v>
      </c>
      <c r="J1904" s="109"/>
      <c r="K1904" s="109">
        <v>4.3499999999999997E-2</v>
      </c>
      <c r="L1904" s="109">
        <v>4.7899999999999998E-2</v>
      </c>
      <c r="M1904" s="109"/>
      <c r="N1904" s="109"/>
      <c r="O1904" s="210">
        <f t="shared" si="58"/>
        <v>41791</v>
      </c>
      <c r="Q1904" s="206">
        <f t="shared" si="59"/>
        <v>5.9999999999999637E-4</v>
      </c>
    </row>
    <row r="1905" spans="1:17">
      <c r="A1905" s="106">
        <v>41806</v>
      </c>
      <c r="B1905" t="s">
        <v>153</v>
      </c>
      <c r="C1905" s="109">
        <v>4.2099999999999999E-2</v>
      </c>
      <c r="D1905" s="109">
        <v>4.2700000000000002E-2</v>
      </c>
      <c r="E1905" s="109">
        <v>4.7100000000000003E-2</v>
      </c>
      <c r="F1905" s="109">
        <v>4.3999999999999997E-2</v>
      </c>
      <c r="G1905" s="208">
        <v>0</v>
      </c>
      <c r="H1905" s="109"/>
      <c r="I1905" s="109">
        <v>4.24E-2</v>
      </c>
      <c r="J1905" s="109"/>
      <c r="K1905" s="109">
        <v>4.3299999999999998E-2</v>
      </c>
      <c r="L1905" s="109">
        <v>4.7800000000000002E-2</v>
      </c>
      <c r="M1905" s="109"/>
      <c r="N1905" s="109"/>
      <c r="O1905" s="210">
        <f t="shared" si="58"/>
        <v>41791</v>
      </c>
      <c r="Q1905" s="206">
        <f t="shared" si="59"/>
        <v>5.9999999999999637E-4</v>
      </c>
    </row>
    <row r="1906" spans="1:17">
      <c r="A1906" s="106">
        <v>41807</v>
      </c>
      <c r="B1906" t="s">
        <v>153</v>
      </c>
      <c r="C1906" s="109">
        <v>4.2599999999999999E-2</v>
      </c>
      <c r="D1906" s="109">
        <v>4.3200000000000002E-2</v>
      </c>
      <c r="E1906" s="109">
        <v>4.7600000000000003E-2</v>
      </c>
      <c r="F1906" s="109">
        <v>4.4499999999999998E-2</v>
      </c>
      <c r="G1906" s="208">
        <v>0</v>
      </c>
      <c r="H1906" s="109"/>
      <c r="I1906" s="109">
        <v>4.2900000000000001E-2</v>
      </c>
      <c r="J1906" s="109"/>
      <c r="K1906" s="109">
        <v>4.3799999999999999E-2</v>
      </c>
      <c r="L1906" s="109">
        <v>4.8300000000000003E-2</v>
      </c>
      <c r="M1906" s="109"/>
      <c r="N1906" s="109"/>
      <c r="O1906" s="210">
        <f t="shared" si="58"/>
        <v>41791</v>
      </c>
      <c r="Q1906" s="206">
        <f t="shared" si="59"/>
        <v>5.9999999999999637E-4</v>
      </c>
    </row>
    <row r="1907" spans="1:17">
      <c r="A1907" s="106">
        <v>41808</v>
      </c>
      <c r="B1907" t="s">
        <v>153</v>
      </c>
      <c r="C1907" s="109">
        <v>4.2299999999999997E-2</v>
      </c>
      <c r="D1907" s="109">
        <v>4.2999999999999997E-2</v>
      </c>
      <c r="E1907" s="109">
        <v>4.7300000000000002E-2</v>
      </c>
      <c r="F1907" s="109">
        <v>4.4200000000000003E-2</v>
      </c>
      <c r="G1907" s="208">
        <v>0</v>
      </c>
      <c r="H1907" s="109"/>
      <c r="I1907" s="109">
        <v>4.2599999999999999E-2</v>
      </c>
      <c r="J1907" s="109"/>
      <c r="K1907" s="109">
        <v>4.36E-2</v>
      </c>
      <c r="L1907" s="109">
        <v>4.8000000000000001E-2</v>
      </c>
      <c r="M1907" s="109"/>
      <c r="N1907" s="109"/>
      <c r="O1907" s="210">
        <f t="shared" si="58"/>
        <v>41791</v>
      </c>
      <c r="Q1907" s="206">
        <f t="shared" si="59"/>
        <v>6.0000000000000331E-4</v>
      </c>
    </row>
    <row r="1908" spans="1:17">
      <c r="A1908" s="106">
        <v>41809</v>
      </c>
      <c r="B1908" t="s">
        <v>153</v>
      </c>
      <c r="C1908" s="109">
        <v>4.2799999999999998E-2</v>
      </c>
      <c r="D1908" s="109">
        <v>4.3400000000000001E-2</v>
      </c>
      <c r="E1908" s="109">
        <v>4.7600000000000003E-2</v>
      </c>
      <c r="F1908" s="109">
        <v>4.4600000000000001E-2</v>
      </c>
      <c r="G1908" s="208">
        <v>0</v>
      </c>
      <c r="H1908" s="109"/>
      <c r="I1908" s="109">
        <v>4.2999999999999997E-2</v>
      </c>
      <c r="J1908" s="109"/>
      <c r="K1908" s="109">
        <v>4.4000000000000004E-2</v>
      </c>
      <c r="L1908" s="109">
        <v>4.8300000000000003E-2</v>
      </c>
      <c r="M1908" s="109"/>
      <c r="N1908" s="109"/>
      <c r="O1908" s="210">
        <f t="shared" si="58"/>
        <v>41791</v>
      </c>
      <c r="Q1908" s="206">
        <f t="shared" si="59"/>
        <v>6.0000000000000331E-4</v>
      </c>
    </row>
    <row r="1909" spans="1:17">
      <c r="A1909" s="106">
        <v>41810</v>
      </c>
      <c r="B1909" t="s">
        <v>153</v>
      </c>
      <c r="C1909" s="109">
        <v>4.2700000000000002E-2</v>
      </c>
      <c r="D1909" s="109">
        <v>4.3299999999999998E-2</v>
      </c>
      <c r="E1909" s="109">
        <v>4.7600000000000003E-2</v>
      </c>
      <c r="F1909" s="109">
        <v>4.4499999999999998E-2</v>
      </c>
      <c r="G1909" s="208">
        <v>0</v>
      </c>
      <c r="H1909" s="109"/>
      <c r="I1909" s="109">
        <v>4.2599999999999999E-2</v>
      </c>
      <c r="J1909" s="109"/>
      <c r="K1909" s="109">
        <v>4.3899999999999995E-2</v>
      </c>
      <c r="L1909" s="109">
        <v>4.8300000000000003E-2</v>
      </c>
      <c r="M1909" s="109"/>
      <c r="N1909" s="109"/>
      <c r="O1909" s="210">
        <f t="shared" si="58"/>
        <v>41791</v>
      </c>
      <c r="Q1909" s="206">
        <f t="shared" si="59"/>
        <v>5.9999999999999637E-4</v>
      </c>
    </row>
    <row r="1910" spans="1:17">
      <c r="A1910" s="106">
        <v>41813</v>
      </c>
      <c r="B1910" t="s">
        <v>153</v>
      </c>
      <c r="C1910" s="109">
        <v>4.2599999999999999E-2</v>
      </c>
      <c r="D1910" s="109">
        <v>4.3200000000000002E-2</v>
      </c>
      <c r="E1910" s="109">
        <v>4.7500000000000001E-2</v>
      </c>
      <c r="F1910" s="109">
        <v>4.4400000000000002E-2</v>
      </c>
      <c r="G1910" s="208">
        <v>0</v>
      </c>
      <c r="H1910" s="109"/>
      <c r="I1910" s="109">
        <v>4.2500000000000003E-2</v>
      </c>
      <c r="J1910" s="109"/>
      <c r="K1910" s="109">
        <v>4.3799999999999999E-2</v>
      </c>
      <c r="L1910" s="109">
        <v>4.82E-2</v>
      </c>
      <c r="M1910" s="109"/>
      <c r="N1910" s="109"/>
      <c r="O1910" s="210">
        <f t="shared" si="58"/>
        <v>41791</v>
      </c>
      <c r="Q1910" s="206">
        <f t="shared" si="59"/>
        <v>5.9999999999999637E-4</v>
      </c>
    </row>
    <row r="1911" spans="1:17">
      <c r="A1911" s="106">
        <v>41814</v>
      </c>
      <c r="B1911" t="s">
        <v>153</v>
      </c>
      <c r="C1911" s="109">
        <v>4.2200000000000001E-2</v>
      </c>
      <c r="D1911" s="109">
        <v>4.2799999999999998E-2</v>
      </c>
      <c r="E1911" s="109">
        <v>4.6899999999999997E-2</v>
      </c>
      <c r="F1911" s="109">
        <v>4.3999999999999997E-2</v>
      </c>
      <c r="G1911" s="208">
        <v>0</v>
      </c>
      <c r="H1911" s="109"/>
      <c r="I1911" s="109">
        <v>4.2199999999999994E-2</v>
      </c>
      <c r="J1911" s="109"/>
      <c r="K1911" s="109">
        <v>4.3400000000000001E-2</v>
      </c>
      <c r="L1911" s="109">
        <v>4.7699999999999992E-2</v>
      </c>
      <c r="M1911" s="109"/>
      <c r="N1911" s="109"/>
      <c r="O1911" s="210">
        <f t="shared" si="58"/>
        <v>41791</v>
      </c>
      <c r="Q1911" s="206">
        <f t="shared" si="59"/>
        <v>6.0000000000000331E-4</v>
      </c>
    </row>
    <row r="1912" spans="1:17">
      <c r="A1912" s="106">
        <v>41815</v>
      </c>
      <c r="B1912" t="s">
        <v>153</v>
      </c>
      <c r="C1912" s="109">
        <v>4.2000000000000003E-2</v>
      </c>
      <c r="D1912" s="109">
        <v>4.2500000000000003E-2</v>
      </c>
      <c r="E1912" s="109">
        <v>4.6699999999999998E-2</v>
      </c>
      <c r="F1912" s="109">
        <v>4.3700000000000003E-2</v>
      </c>
      <c r="G1912" s="208">
        <v>0</v>
      </c>
      <c r="H1912" s="109"/>
      <c r="I1912" s="109">
        <v>4.2000000000000003E-2</v>
      </c>
      <c r="J1912" s="109"/>
      <c r="K1912" s="109">
        <v>4.3099999999999999E-2</v>
      </c>
      <c r="L1912" s="109">
        <v>4.7500000000000001E-2</v>
      </c>
      <c r="M1912" s="109"/>
      <c r="N1912" s="109"/>
      <c r="O1912" s="210">
        <f t="shared" si="58"/>
        <v>41791</v>
      </c>
      <c r="Q1912" s="206">
        <f t="shared" si="59"/>
        <v>5.9999999999999637E-4</v>
      </c>
    </row>
    <row r="1913" spans="1:17">
      <c r="A1913" s="106">
        <v>41816</v>
      </c>
      <c r="B1913" t="s">
        <v>153</v>
      </c>
      <c r="C1913" s="109">
        <v>4.1599999999999998E-2</v>
      </c>
      <c r="D1913" s="109">
        <v>4.2200000000000001E-2</v>
      </c>
      <c r="E1913" s="109">
        <v>4.6300000000000001E-2</v>
      </c>
      <c r="F1913" s="109">
        <v>4.3400000000000001E-2</v>
      </c>
      <c r="G1913" s="208">
        <v>0</v>
      </c>
      <c r="H1913" s="109"/>
      <c r="I1913" s="109">
        <v>4.1500000000000002E-2</v>
      </c>
      <c r="J1913" s="109"/>
      <c r="K1913" s="109">
        <v>4.2800000000000005E-2</v>
      </c>
      <c r="L1913" s="109">
        <v>4.7100000000000003E-2</v>
      </c>
      <c r="M1913" s="109"/>
      <c r="N1913" s="109"/>
      <c r="O1913" s="210">
        <f t="shared" si="58"/>
        <v>41791</v>
      </c>
      <c r="Q1913" s="206">
        <f t="shared" si="59"/>
        <v>6.0000000000000331E-4</v>
      </c>
    </row>
    <row r="1914" spans="1:17">
      <c r="A1914" s="106">
        <v>41817</v>
      </c>
      <c r="B1914" t="s">
        <v>153</v>
      </c>
      <c r="C1914" s="109">
        <v>4.1799999999999997E-2</v>
      </c>
      <c r="D1914" s="109">
        <v>4.24E-2</v>
      </c>
      <c r="E1914" s="109">
        <v>4.6600000000000003E-2</v>
      </c>
      <c r="F1914" s="109">
        <v>4.36E-2</v>
      </c>
      <c r="G1914" s="208">
        <v>0</v>
      </c>
      <c r="H1914" s="109"/>
      <c r="I1914" s="109">
        <v>4.1700000000000001E-2</v>
      </c>
      <c r="J1914" s="109"/>
      <c r="K1914" s="109">
        <v>4.2999999999999997E-2</v>
      </c>
      <c r="L1914" s="109">
        <v>4.7400000000000005E-2</v>
      </c>
      <c r="M1914" s="109"/>
      <c r="N1914" s="109"/>
      <c r="O1914" s="210">
        <f t="shared" si="58"/>
        <v>41791</v>
      </c>
      <c r="Q1914" s="206">
        <f t="shared" si="59"/>
        <v>5.9999999999999637E-4</v>
      </c>
    </row>
    <row r="1915" spans="1:17">
      <c r="A1915" s="106">
        <v>41820</v>
      </c>
      <c r="B1915" t="s">
        <v>153</v>
      </c>
      <c r="C1915" s="109">
        <v>4.1599999999999998E-2</v>
      </c>
      <c r="D1915" s="109">
        <v>4.2099999999999999E-2</v>
      </c>
      <c r="E1915" s="109">
        <v>4.6300000000000001E-2</v>
      </c>
      <c r="F1915" s="109">
        <v>4.3299999999999998E-2</v>
      </c>
      <c r="G1915" s="208">
        <v>0</v>
      </c>
      <c r="H1915" s="109"/>
      <c r="I1915" s="109">
        <v>4.1500000000000002E-2</v>
      </c>
      <c r="J1915" s="109"/>
      <c r="K1915" s="109">
        <v>4.2800000000000005E-2</v>
      </c>
      <c r="L1915" s="109">
        <v>4.7100000000000003E-2</v>
      </c>
      <c r="M1915" s="109"/>
      <c r="N1915" s="109"/>
      <c r="O1915" s="210">
        <f t="shared" si="58"/>
        <v>41791</v>
      </c>
      <c r="Q1915" s="206">
        <f t="shared" si="59"/>
        <v>7.0000000000000617E-4</v>
      </c>
    </row>
    <row r="1916" spans="1:17">
      <c r="A1916" s="106">
        <v>41821</v>
      </c>
      <c r="B1916" t="s">
        <v>153</v>
      </c>
      <c r="C1916" s="109">
        <v>4.2099999999999999E-2</v>
      </c>
      <c r="D1916" s="109">
        <v>4.2799999999999998E-2</v>
      </c>
      <c r="E1916" s="109">
        <v>4.6899999999999997E-2</v>
      </c>
      <c r="F1916" s="109">
        <v>4.3900000000000002E-2</v>
      </c>
      <c r="G1916" s="208">
        <v>0</v>
      </c>
      <c r="H1916" s="109"/>
      <c r="I1916" s="109">
        <v>4.2199999999999994E-2</v>
      </c>
      <c r="J1916" s="109"/>
      <c r="K1916" s="109">
        <v>4.3400000000000001E-2</v>
      </c>
      <c r="L1916" s="109">
        <v>4.7699999999999992E-2</v>
      </c>
      <c r="M1916" s="109"/>
      <c r="N1916" s="109"/>
      <c r="O1916" s="210">
        <f t="shared" si="58"/>
        <v>41821</v>
      </c>
      <c r="Q1916" s="206">
        <f t="shared" si="59"/>
        <v>6.0000000000000331E-4</v>
      </c>
    </row>
    <row r="1917" spans="1:17">
      <c r="A1917" s="106">
        <v>41822</v>
      </c>
      <c r="B1917" t="s">
        <v>153</v>
      </c>
      <c r="C1917" s="109">
        <v>4.2900000000000001E-2</v>
      </c>
      <c r="D1917" s="109">
        <v>4.3499999999999997E-2</v>
      </c>
      <c r="E1917" s="109">
        <v>4.7600000000000003E-2</v>
      </c>
      <c r="F1917" s="109">
        <v>4.4699999999999997E-2</v>
      </c>
      <c r="G1917" s="208">
        <v>0</v>
      </c>
      <c r="H1917" s="109"/>
      <c r="I1917" s="109">
        <v>4.2699999999999995E-2</v>
      </c>
      <c r="J1917" s="109"/>
      <c r="K1917" s="109">
        <v>4.41E-2</v>
      </c>
      <c r="L1917" s="109">
        <v>4.8399999999999999E-2</v>
      </c>
      <c r="M1917" s="109"/>
      <c r="N1917" s="109"/>
      <c r="O1917" s="210">
        <f t="shared" si="58"/>
        <v>41821</v>
      </c>
      <c r="Q1917" s="206">
        <f t="shared" si="59"/>
        <v>6.0000000000000331E-4</v>
      </c>
    </row>
    <row r="1918" spans="1:17">
      <c r="A1918" s="106">
        <v>41823</v>
      </c>
      <c r="B1918" t="s">
        <v>153</v>
      </c>
      <c r="C1918" s="109">
        <v>4.2999999999999997E-2</v>
      </c>
      <c r="D1918" s="109">
        <v>4.3700000000000003E-2</v>
      </c>
      <c r="E1918" s="109">
        <v>4.7800000000000002E-2</v>
      </c>
      <c r="F1918" s="109">
        <v>4.48E-2</v>
      </c>
      <c r="G1918" s="208">
        <v>0</v>
      </c>
      <c r="H1918" s="109"/>
      <c r="I1918" s="109">
        <v>4.2800000000000005E-2</v>
      </c>
      <c r="J1918" s="109"/>
      <c r="K1918" s="109">
        <v>4.4199999999999996E-2</v>
      </c>
      <c r="L1918" s="109">
        <v>4.8600000000000004E-2</v>
      </c>
      <c r="M1918" s="109"/>
      <c r="N1918" s="109"/>
      <c r="O1918" s="210">
        <f t="shared" si="58"/>
        <v>41821</v>
      </c>
      <c r="Q1918" s="206">
        <f t="shared" si="59"/>
        <v>4.9999999999999351E-4</v>
      </c>
    </row>
    <row r="1919" spans="1:17">
      <c r="A1919" s="106">
        <v>41827</v>
      </c>
      <c r="B1919" t="s">
        <v>153</v>
      </c>
      <c r="C1919" s="109">
        <v>4.2599999999999999E-2</v>
      </c>
      <c r="D1919" s="109">
        <v>4.3299999999999998E-2</v>
      </c>
      <c r="E1919" s="109">
        <v>4.7399999999999998E-2</v>
      </c>
      <c r="F1919" s="109">
        <v>4.4400000000000002E-2</v>
      </c>
      <c r="G1919" s="208">
        <v>0</v>
      </c>
      <c r="H1919" s="109"/>
      <c r="I1919" s="109">
        <v>4.24E-2</v>
      </c>
      <c r="J1919" s="109"/>
      <c r="K1919" s="109">
        <v>4.3799999999999999E-2</v>
      </c>
      <c r="L1919" s="109">
        <v>4.8099999999999997E-2</v>
      </c>
      <c r="M1919" s="109"/>
      <c r="N1919" s="109"/>
      <c r="O1919" s="210">
        <f t="shared" si="58"/>
        <v>41821</v>
      </c>
      <c r="Q1919" s="206">
        <f t="shared" si="59"/>
        <v>5.0000000000000044E-4</v>
      </c>
    </row>
    <row r="1920" spans="1:17">
      <c r="A1920" s="106">
        <v>41828</v>
      </c>
      <c r="B1920" t="s">
        <v>153</v>
      </c>
      <c r="C1920" s="109">
        <v>4.2000000000000003E-2</v>
      </c>
      <c r="D1920" s="109">
        <v>4.2700000000000002E-2</v>
      </c>
      <c r="E1920" s="109">
        <v>4.6800000000000001E-2</v>
      </c>
      <c r="F1920" s="109">
        <v>4.3799999999999999E-2</v>
      </c>
      <c r="G1920" s="208">
        <v>0</v>
      </c>
      <c r="H1920" s="109"/>
      <c r="I1920" s="109">
        <v>4.1799999999999997E-2</v>
      </c>
      <c r="J1920" s="109"/>
      <c r="K1920" s="109">
        <v>4.3200000000000002E-2</v>
      </c>
      <c r="L1920" s="109">
        <v>4.7599999999999996E-2</v>
      </c>
      <c r="M1920" s="109"/>
      <c r="N1920" s="109"/>
      <c r="O1920" s="210">
        <f t="shared" si="58"/>
        <v>41821</v>
      </c>
      <c r="Q1920" s="206">
        <f t="shared" si="59"/>
        <v>5.0000000000000044E-4</v>
      </c>
    </row>
    <row r="1921" spans="1:17">
      <c r="A1921" s="106">
        <v>41829</v>
      </c>
      <c r="B1921" t="s">
        <v>153</v>
      </c>
      <c r="C1921" s="109">
        <v>4.1799999999999997E-2</v>
      </c>
      <c r="D1921" s="109">
        <v>4.2500000000000003E-2</v>
      </c>
      <c r="E1921" s="109">
        <v>4.6600000000000003E-2</v>
      </c>
      <c r="F1921" s="109">
        <v>4.36E-2</v>
      </c>
      <c r="G1921" s="208">
        <v>0</v>
      </c>
      <c r="H1921" s="109"/>
      <c r="I1921" s="109">
        <v>4.1599999999999998E-2</v>
      </c>
      <c r="J1921" s="109"/>
      <c r="K1921" s="109">
        <v>4.2999999999999997E-2</v>
      </c>
      <c r="L1921" s="109">
        <v>4.7400000000000005E-2</v>
      </c>
      <c r="M1921" s="109"/>
      <c r="N1921" s="109"/>
      <c r="O1921" s="210">
        <f t="shared" si="58"/>
        <v>41821</v>
      </c>
      <c r="Q1921" s="206">
        <f t="shared" si="59"/>
        <v>4.9999999999999351E-4</v>
      </c>
    </row>
    <row r="1922" spans="1:17">
      <c r="A1922" s="106">
        <v>41830</v>
      </c>
      <c r="B1922" t="s">
        <v>153</v>
      </c>
      <c r="C1922" s="109">
        <v>4.1799999999999997E-2</v>
      </c>
      <c r="D1922" s="109">
        <v>4.2500000000000003E-2</v>
      </c>
      <c r="E1922" s="109">
        <v>4.6699999999999998E-2</v>
      </c>
      <c r="F1922" s="109">
        <v>4.3700000000000003E-2</v>
      </c>
      <c r="G1922" s="208">
        <v>0</v>
      </c>
      <c r="H1922" s="109"/>
      <c r="I1922" s="109">
        <v>4.1900000000000007E-2</v>
      </c>
      <c r="J1922" s="109"/>
      <c r="K1922" s="109">
        <v>4.3099999999999999E-2</v>
      </c>
      <c r="L1922" s="109">
        <v>4.7500000000000001E-2</v>
      </c>
      <c r="M1922" s="109"/>
      <c r="N1922" s="109"/>
      <c r="O1922" s="210">
        <f t="shared" si="58"/>
        <v>41821</v>
      </c>
      <c r="Q1922" s="206">
        <f t="shared" si="59"/>
        <v>5.9999999999999637E-4</v>
      </c>
    </row>
    <row r="1923" spans="1:17">
      <c r="A1923" s="106">
        <v>41831</v>
      </c>
      <c r="B1923" t="s">
        <v>153</v>
      </c>
      <c r="C1923" s="109">
        <v>4.1700000000000001E-2</v>
      </c>
      <c r="D1923" s="109">
        <v>4.2299999999999997E-2</v>
      </c>
      <c r="E1923" s="109">
        <v>4.65E-2</v>
      </c>
      <c r="F1923" s="109">
        <v>4.3499999999999997E-2</v>
      </c>
      <c r="G1923" s="208">
        <v>0</v>
      </c>
      <c r="H1923" s="109"/>
      <c r="I1923" s="109">
        <v>4.1700000000000001E-2</v>
      </c>
      <c r="J1923" s="109"/>
      <c r="K1923" s="109">
        <v>4.2900000000000001E-2</v>
      </c>
      <c r="L1923" s="109">
        <v>4.7300000000000002E-2</v>
      </c>
      <c r="M1923" s="109"/>
      <c r="N1923" s="109"/>
      <c r="O1923" s="210">
        <f t="shared" si="58"/>
        <v>41821</v>
      </c>
      <c r="Q1923" s="206">
        <f t="shared" si="59"/>
        <v>6.0000000000000331E-4</v>
      </c>
    </row>
    <row r="1924" spans="1:17">
      <c r="A1924" s="106">
        <v>41834</v>
      </c>
      <c r="B1924" t="s">
        <v>153</v>
      </c>
      <c r="C1924" s="109">
        <v>4.2000000000000003E-2</v>
      </c>
      <c r="D1924" s="109">
        <v>4.2599999999999999E-2</v>
      </c>
      <c r="E1924" s="109">
        <v>4.6800000000000001E-2</v>
      </c>
      <c r="F1924" s="109">
        <v>4.3799999999999999E-2</v>
      </c>
      <c r="G1924" s="208">
        <v>0</v>
      </c>
      <c r="H1924" s="109"/>
      <c r="I1924" s="109">
        <v>4.1900000000000007E-2</v>
      </c>
      <c r="J1924" s="109"/>
      <c r="K1924" s="109">
        <v>4.3200000000000002E-2</v>
      </c>
      <c r="L1924" s="109">
        <v>4.7599999999999996E-2</v>
      </c>
      <c r="M1924" s="109"/>
      <c r="N1924" s="109"/>
      <c r="O1924" s="210">
        <f t="shared" si="58"/>
        <v>41821</v>
      </c>
      <c r="Q1924" s="206">
        <f t="shared" si="59"/>
        <v>6.0000000000000331E-4</v>
      </c>
    </row>
    <row r="1925" spans="1:17">
      <c r="A1925" s="106">
        <v>41835</v>
      </c>
      <c r="B1925" t="s">
        <v>153</v>
      </c>
      <c r="C1925" s="109">
        <v>4.19E-2</v>
      </c>
      <c r="D1925" s="109">
        <v>4.2599999999999999E-2</v>
      </c>
      <c r="E1925" s="109">
        <v>4.6899999999999997E-2</v>
      </c>
      <c r="F1925" s="109">
        <v>4.3799999999999999E-2</v>
      </c>
      <c r="G1925" s="208">
        <v>0</v>
      </c>
      <c r="H1925" s="109"/>
      <c r="I1925" s="109">
        <v>4.1900000000000007E-2</v>
      </c>
      <c r="J1925" s="109"/>
      <c r="K1925" s="109">
        <v>4.3200000000000002E-2</v>
      </c>
      <c r="L1925" s="109">
        <v>4.7599999999999996E-2</v>
      </c>
      <c r="M1925" s="109"/>
      <c r="N1925" s="109"/>
      <c r="O1925" s="210">
        <f t="shared" ref="O1925:O1988" si="60">DATE(YEAR(A1925),MONTH(A1925),1)</f>
        <v>41821</v>
      </c>
      <c r="Q1925" s="206">
        <f t="shared" ref="Q1925:Q1988" si="61">K1925-D1925</f>
        <v>6.0000000000000331E-4</v>
      </c>
    </row>
    <row r="1926" spans="1:17">
      <c r="A1926" s="106">
        <v>41836</v>
      </c>
      <c r="B1926" t="s">
        <v>153</v>
      </c>
      <c r="C1926" s="109">
        <v>4.1700000000000001E-2</v>
      </c>
      <c r="D1926" s="109">
        <v>4.24E-2</v>
      </c>
      <c r="E1926" s="109">
        <v>4.6699999999999998E-2</v>
      </c>
      <c r="F1926" s="109">
        <v>4.36E-2</v>
      </c>
      <c r="G1926" s="208">
        <v>0</v>
      </c>
      <c r="H1926" s="109"/>
      <c r="I1926" s="109">
        <v>4.1700000000000001E-2</v>
      </c>
      <c r="J1926" s="109"/>
      <c r="K1926" s="109">
        <v>4.2999999999999997E-2</v>
      </c>
      <c r="L1926" s="109">
        <v>4.7400000000000005E-2</v>
      </c>
      <c r="M1926" s="109"/>
      <c r="N1926" s="109"/>
      <c r="O1926" s="210">
        <f t="shared" si="60"/>
        <v>41821</v>
      </c>
      <c r="Q1926" s="206">
        <f t="shared" si="61"/>
        <v>5.9999999999999637E-4</v>
      </c>
    </row>
    <row r="1927" spans="1:17">
      <c r="A1927" s="106">
        <v>41837</v>
      </c>
      <c r="B1927" t="s">
        <v>153</v>
      </c>
      <c r="C1927" s="109">
        <v>4.1200000000000001E-2</v>
      </c>
      <c r="D1927" s="109">
        <v>4.19E-2</v>
      </c>
      <c r="E1927" s="109">
        <v>4.6199999999999998E-2</v>
      </c>
      <c r="F1927" s="109">
        <v>4.3099999999999999E-2</v>
      </c>
      <c r="G1927" s="208">
        <v>0</v>
      </c>
      <c r="H1927" s="109"/>
      <c r="I1927" s="109">
        <v>4.1100000000000005E-2</v>
      </c>
      <c r="J1927" s="109"/>
      <c r="K1927" s="109">
        <v>4.24E-2</v>
      </c>
      <c r="L1927" s="109">
        <v>4.6900000000000004E-2</v>
      </c>
      <c r="M1927" s="109"/>
      <c r="N1927" s="109"/>
      <c r="O1927" s="210">
        <f t="shared" si="60"/>
        <v>41821</v>
      </c>
      <c r="Q1927" s="206">
        <f t="shared" si="61"/>
        <v>5.0000000000000044E-4</v>
      </c>
    </row>
    <row r="1928" spans="1:17">
      <c r="A1928" s="106">
        <v>41838</v>
      </c>
      <c r="B1928" t="s">
        <v>153</v>
      </c>
      <c r="C1928" s="109">
        <v>4.1099999999999998E-2</v>
      </c>
      <c r="D1928" s="109">
        <v>4.19E-2</v>
      </c>
      <c r="E1928" s="109">
        <v>4.6300000000000001E-2</v>
      </c>
      <c r="F1928" s="109">
        <v>4.3099999999999999E-2</v>
      </c>
      <c r="G1928" s="208">
        <v>0</v>
      </c>
      <c r="H1928" s="109"/>
      <c r="I1928" s="109">
        <v>4.1299999999999996E-2</v>
      </c>
      <c r="J1928" s="109"/>
      <c r="K1928" s="109">
        <v>4.2500000000000003E-2</v>
      </c>
      <c r="L1928" s="109">
        <v>4.7E-2</v>
      </c>
      <c r="M1928" s="109"/>
      <c r="N1928" s="109"/>
      <c r="O1928" s="210">
        <f t="shared" si="60"/>
        <v>41821</v>
      </c>
      <c r="Q1928" s="206">
        <f t="shared" si="61"/>
        <v>6.0000000000000331E-4</v>
      </c>
    </row>
    <row r="1929" spans="1:17">
      <c r="A1929" s="106">
        <v>41841</v>
      </c>
      <c r="B1929" t="s">
        <v>153</v>
      </c>
      <c r="C1929" s="109">
        <v>4.0899999999999999E-2</v>
      </c>
      <c r="D1929" s="109">
        <v>4.1599999999999998E-2</v>
      </c>
      <c r="E1929" s="109">
        <v>4.6100000000000002E-2</v>
      </c>
      <c r="F1929" s="109">
        <v>4.2900000000000001E-2</v>
      </c>
      <c r="G1929" s="208">
        <v>0</v>
      </c>
      <c r="H1929" s="109"/>
      <c r="I1929" s="109">
        <v>4.0999999999999995E-2</v>
      </c>
      <c r="J1929" s="109"/>
      <c r="K1929" s="109">
        <v>4.2199999999999994E-2</v>
      </c>
      <c r="L1929" s="109">
        <v>4.6799999999999994E-2</v>
      </c>
      <c r="M1929" s="109"/>
      <c r="N1929" s="109"/>
      <c r="O1929" s="210">
        <f t="shared" si="60"/>
        <v>41821</v>
      </c>
      <c r="Q1929" s="206">
        <f t="shared" si="61"/>
        <v>5.9999999999999637E-4</v>
      </c>
    </row>
    <row r="1930" spans="1:17">
      <c r="A1930" s="106">
        <v>41842</v>
      </c>
      <c r="B1930" t="s">
        <v>153</v>
      </c>
      <c r="C1930" s="109">
        <v>4.0800000000000003E-2</v>
      </c>
      <c r="D1930" s="109">
        <v>4.1500000000000002E-2</v>
      </c>
      <c r="E1930" s="109">
        <v>4.5999999999999999E-2</v>
      </c>
      <c r="F1930" s="109">
        <v>4.2799999999999998E-2</v>
      </c>
      <c r="G1930" s="208">
        <v>0</v>
      </c>
      <c r="H1930" s="109"/>
      <c r="I1930" s="109">
        <v>4.0899999999999999E-2</v>
      </c>
      <c r="J1930" s="109"/>
      <c r="K1930" s="109">
        <v>4.2099999999999999E-2</v>
      </c>
      <c r="L1930" s="109">
        <v>4.6699999999999998E-2</v>
      </c>
      <c r="M1930" s="109"/>
      <c r="N1930" s="109"/>
      <c r="O1930" s="210">
        <f t="shared" si="60"/>
        <v>41821</v>
      </c>
      <c r="Q1930" s="206">
        <f t="shared" si="61"/>
        <v>5.9999999999999637E-4</v>
      </c>
    </row>
    <row r="1931" spans="1:17">
      <c r="A1931" s="106">
        <v>41843</v>
      </c>
      <c r="B1931" t="s">
        <v>153</v>
      </c>
      <c r="C1931" s="109">
        <v>4.0899999999999999E-2</v>
      </c>
      <c r="D1931" s="109">
        <v>4.1599999999999998E-2</v>
      </c>
      <c r="E1931" s="109">
        <v>4.6100000000000002E-2</v>
      </c>
      <c r="F1931" s="109">
        <v>4.2900000000000001E-2</v>
      </c>
      <c r="G1931" s="208">
        <v>0</v>
      </c>
      <c r="H1931" s="109"/>
      <c r="I1931" s="109">
        <v>4.1200000000000001E-2</v>
      </c>
      <c r="J1931" s="109"/>
      <c r="K1931" s="109">
        <v>4.2199999999999994E-2</v>
      </c>
      <c r="L1931" s="109">
        <v>4.6799999999999994E-2</v>
      </c>
      <c r="M1931" s="109"/>
      <c r="N1931" s="109"/>
      <c r="O1931" s="210">
        <f t="shared" si="60"/>
        <v>41821</v>
      </c>
      <c r="Q1931" s="206">
        <f t="shared" si="61"/>
        <v>5.9999999999999637E-4</v>
      </c>
    </row>
    <row r="1932" spans="1:17">
      <c r="A1932" s="106">
        <v>41844</v>
      </c>
      <c r="B1932" t="s">
        <v>153</v>
      </c>
      <c r="C1932" s="109">
        <v>4.1300000000000003E-2</v>
      </c>
      <c r="D1932" s="109">
        <v>4.2000000000000003E-2</v>
      </c>
      <c r="E1932" s="109">
        <v>4.65E-2</v>
      </c>
      <c r="F1932" s="109">
        <v>4.3299999999999998E-2</v>
      </c>
      <c r="G1932" s="208">
        <v>0</v>
      </c>
      <c r="H1932" s="109"/>
      <c r="I1932" s="109">
        <v>4.1700000000000001E-2</v>
      </c>
      <c r="J1932" s="109"/>
      <c r="K1932" s="109">
        <v>4.2599999999999999E-2</v>
      </c>
      <c r="L1932" s="109">
        <v>4.7199999999999999E-2</v>
      </c>
      <c r="M1932" s="109"/>
      <c r="N1932" s="109"/>
      <c r="O1932" s="210">
        <f t="shared" si="60"/>
        <v>41821</v>
      </c>
      <c r="Q1932" s="206">
        <f t="shared" si="61"/>
        <v>5.9999999999999637E-4</v>
      </c>
    </row>
    <row r="1933" spans="1:17">
      <c r="A1933" s="106">
        <v>41845</v>
      </c>
      <c r="B1933" t="s">
        <v>153</v>
      </c>
      <c r="C1933" s="109">
        <v>4.07E-2</v>
      </c>
      <c r="D1933" s="109">
        <v>4.1399999999999999E-2</v>
      </c>
      <c r="E1933" s="109">
        <v>4.5999999999999999E-2</v>
      </c>
      <c r="F1933" s="109">
        <v>4.2700000000000002E-2</v>
      </c>
      <c r="G1933" s="208">
        <v>0</v>
      </c>
      <c r="H1933" s="109"/>
      <c r="I1933" s="109">
        <v>4.1200000000000001E-2</v>
      </c>
      <c r="J1933" s="109"/>
      <c r="K1933" s="109">
        <v>4.2000000000000003E-2</v>
      </c>
      <c r="L1933" s="109">
        <v>4.6699999999999998E-2</v>
      </c>
      <c r="M1933" s="109"/>
      <c r="N1933" s="109"/>
      <c r="O1933" s="210">
        <f t="shared" si="60"/>
        <v>41821</v>
      </c>
      <c r="Q1933" s="206">
        <f t="shared" si="61"/>
        <v>6.0000000000000331E-4</v>
      </c>
    </row>
    <row r="1934" spans="1:17">
      <c r="A1934" s="106">
        <v>41848</v>
      </c>
      <c r="B1934" t="s">
        <v>153</v>
      </c>
      <c r="C1934" s="109">
        <v>4.1000000000000002E-2</v>
      </c>
      <c r="D1934" s="109">
        <v>4.1599999999999998E-2</v>
      </c>
      <c r="E1934" s="109">
        <v>4.6300000000000001E-2</v>
      </c>
      <c r="F1934" s="109">
        <v>4.2999999999999997E-2</v>
      </c>
      <c r="G1934" s="208">
        <v>0</v>
      </c>
      <c r="H1934" s="109"/>
      <c r="I1934" s="109">
        <v>4.0999999999999995E-2</v>
      </c>
      <c r="J1934" s="109"/>
      <c r="K1934" s="109">
        <v>4.2199999999999994E-2</v>
      </c>
      <c r="L1934" s="109">
        <v>4.6900000000000004E-2</v>
      </c>
      <c r="M1934" s="109"/>
      <c r="N1934" s="109"/>
      <c r="O1934" s="210">
        <f t="shared" si="60"/>
        <v>41821</v>
      </c>
      <c r="Q1934" s="206">
        <f t="shared" si="61"/>
        <v>5.9999999999999637E-4</v>
      </c>
    </row>
    <row r="1935" spans="1:17">
      <c r="A1935" s="106">
        <v>41849</v>
      </c>
      <c r="B1935" t="s">
        <v>153</v>
      </c>
      <c r="C1935" s="109">
        <v>4.0599999999999997E-2</v>
      </c>
      <c r="D1935" s="109">
        <v>4.1200000000000001E-2</v>
      </c>
      <c r="E1935" s="109">
        <v>4.5900000000000003E-2</v>
      </c>
      <c r="F1935" s="109">
        <v>4.2599999999999999E-2</v>
      </c>
      <c r="G1935" s="208">
        <v>0</v>
      </c>
      <c r="H1935" s="109"/>
      <c r="I1935" s="109">
        <v>4.0599999999999997E-2</v>
      </c>
      <c r="J1935" s="109"/>
      <c r="K1935" s="109">
        <v>4.1799999999999997E-2</v>
      </c>
      <c r="L1935" s="109">
        <v>4.6500000000000007E-2</v>
      </c>
      <c r="M1935" s="109"/>
      <c r="N1935" s="109"/>
      <c r="O1935" s="210">
        <f t="shared" si="60"/>
        <v>41821</v>
      </c>
      <c r="Q1935" s="206">
        <f t="shared" si="61"/>
        <v>5.9999999999999637E-4</v>
      </c>
    </row>
    <row r="1936" spans="1:17">
      <c r="A1936" s="106">
        <v>41850</v>
      </c>
      <c r="B1936" t="s">
        <v>153</v>
      </c>
      <c r="C1936" s="109">
        <v>4.1500000000000002E-2</v>
      </c>
      <c r="D1936" s="109">
        <v>4.2099999999999999E-2</v>
      </c>
      <c r="E1936" s="109">
        <v>4.6800000000000001E-2</v>
      </c>
      <c r="F1936" s="109">
        <v>4.3499999999999997E-2</v>
      </c>
      <c r="G1936" s="208">
        <v>0</v>
      </c>
      <c r="H1936" s="109"/>
      <c r="I1936" s="109">
        <v>4.1500000000000002E-2</v>
      </c>
      <c r="J1936" s="109"/>
      <c r="K1936" s="109">
        <v>4.2699999999999995E-2</v>
      </c>
      <c r="L1936" s="109">
        <v>4.7400000000000005E-2</v>
      </c>
      <c r="M1936" s="109"/>
      <c r="N1936" s="109"/>
      <c r="O1936" s="210">
        <f t="shared" si="60"/>
        <v>41821</v>
      </c>
      <c r="Q1936" s="206">
        <f t="shared" si="61"/>
        <v>5.9999999999999637E-4</v>
      </c>
    </row>
    <row r="1937" spans="1:17">
      <c r="A1937" s="106">
        <v>41851</v>
      </c>
      <c r="B1937" t="s">
        <v>153</v>
      </c>
      <c r="C1937" s="109">
        <v>4.1500000000000002E-2</v>
      </c>
      <c r="D1937" s="109">
        <v>4.2099999999999999E-2</v>
      </c>
      <c r="E1937" s="109">
        <v>4.6899999999999997E-2</v>
      </c>
      <c r="F1937" s="109">
        <v>4.3499999999999997E-2</v>
      </c>
      <c r="G1937" s="208">
        <v>0</v>
      </c>
      <c r="H1937" s="109"/>
      <c r="I1937" s="109">
        <v>4.1500000000000002E-2</v>
      </c>
      <c r="J1937" s="109"/>
      <c r="K1937" s="109">
        <v>4.2800000000000005E-2</v>
      </c>
      <c r="L1937" s="109">
        <v>4.7500000000000001E-2</v>
      </c>
      <c r="M1937" s="109"/>
      <c r="N1937" s="109"/>
      <c r="O1937" s="210">
        <f t="shared" si="60"/>
        <v>41821</v>
      </c>
      <c r="Q1937" s="206">
        <f t="shared" si="61"/>
        <v>7.0000000000000617E-4</v>
      </c>
    </row>
    <row r="1938" spans="1:17">
      <c r="A1938" s="106">
        <v>41852</v>
      </c>
      <c r="B1938" t="s">
        <v>153</v>
      </c>
      <c r="C1938" s="109">
        <v>4.1399999999999999E-2</v>
      </c>
      <c r="D1938" s="109">
        <v>4.2000000000000003E-2</v>
      </c>
      <c r="E1938" s="109">
        <v>4.7E-2</v>
      </c>
      <c r="F1938" s="109">
        <v>4.3499999999999997E-2</v>
      </c>
      <c r="G1938" s="208">
        <v>0</v>
      </c>
      <c r="H1938" s="109"/>
      <c r="I1938" s="109">
        <v>4.1799999999999997E-2</v>
      </c>
      <c r="J1938" s="109"/>
      <c r="K1938" s="109">
        <v>4.2699999999999995E-2</v>
      </c>
      <c r="L1938" s="109">
        <v>4.7500000000000001E-2</v>
      </c>
      <c r="M1938" s="109"/>
      <c r="N1938" s="109"/>
      <c r="O1938" s="210">
        <f t="shared" si="60"/>
        <v>41852</v>
      </c>
      <c r="Q1938" s="206">
        <f t="shared" si="61"/>
        <v>6.999999999999923E-4</v>
      </c>
    </row>
    <row r="1939" spans="1:17">
      <c r="A1939" s="106">
        <v>41855</v>
      </c>
      <c r="B1939" t="s">
        <v>153</v>
      </c>
      <c r="C1939" s="109">
        <v>4.1300000000000003E-2</v>
      </c>
      <c r="D1939" s="109">
        <v>4.2099999999999999E-2</v>
      </c>
      <c r="E1939" s="109">
        <v>4.7E-2</v>
      </c>
      <c r="F1939" s="109">
        <v>4.3499999999999997E-2</v>
      </c>
      <c r="G1939" s="208">
        <v>0</v>
      </c>
      <c r="H1939" s="109"/>
      <c r="I1939" s="109">
        <v>4.1799999999999997E-2</v>
      </c>
      <c r="J1939" s="109"/>
      <c r="K1939" s="109">
        <v>4.2800000000000005E-2</v>
      </c>
      <c r="L1939" s="109">
        <v>4.7500000000000001E-2</v>
      </c>
      <c r="M1939" s="109"/>
      <c r="N1939" s="109"/>
      <c r="O1939" s="210">
        <f t="shared" si="60"/>
        <v>41852</v>
      </c>
      <c r="Q1939" s="206">
        <f t="shared" si="61"/>
        <v>7.0000000000000617E-4</v>
      </c>
    </row>
    <row r="1940" spans="1:17">
      <c r="A1940" s="106">
        <v>41856</v>
      </c>
      <c r="B1940" t="s">
        <v>153</v>
      </c>
      <c r="C1940" s="109">
        <v>4.1300000000000003E-2</v>
      </c>
      <c r="D1940" s="109">
        <v>4.19E-2</v>
      </c>
      <c r="E1940" s="109">
        <v>4.6800000000000001E-2</v>
      </c>
      <c r="F1940" s="109">
        <v>4.3299999999999998E-2</v>
      </c>
      <c r="G1940" s="208">
        <v>0</v>
      </c>
      <c r="H1940" s="109"/>
      <c r="I1940" s="109">
        <v>4.1500000000000002E-2</v>
      </c>
      <c r="J1940" s="109"/>
      <c r="K1940" s="109">
        <v>4.2599999999999999E-2</v>
      </c>
      <c r="L1940" s="109">
        <v>4.7400000000000005E-2</v>
      </c>
      <c r="M1940" s="109"/>
      <c r="N1940" s="109"/>
      <c r="O1940" s="210">
        <f t="shared" si="60"/>
        <v>41852</v>
      </c>
      <c r="Q1940" s="206">
        <f t="shared" si="61"/>
        <v>6.9999999999999923E-4</v>
      </c>
    </row>
    <row r="1941" spans="1:17">
      <c r="A1941" s="106">
        <v>41857</v>
      </c>
      <c r="B1941" t="s">
        <v>153</v>
      </c>
      <c r="C1941" s="109">
        <v>4.1200000000000001E-2</v>
      </c>
      <c r="D1941" s="109">
        <v>4.19E-2</v>
      </c>
      <c r="E1941" s="109">
        <v>4.6899999999999997E-2</v>
      </c>
      <c r="F1941" s="109">
        <v>4.3299999999999998E-2</v>
      </c>
      <c r="G1941" s="208">
        <v>0</v>
      </c>
      <c r="H1941" s="109"/>
      <c r="I1941" s="109">
        <v>4.1599999999999998E-2</v>
      </c>
      <c r="J1941" s="109"/>
      <c r="K1941" s="109">
        <v>4.2599999999999999E-2</v>
      </c>
      <c r="L1941" s="109">
        <v>4.7500000000000001E-2</v>
      </c>
      <c r="M1941" s="109"/>
      <c r="N1941" s="109"/>
      <c r="O1941" s="210">
        <f t="shared" si="60"/>
        <v>41852</v>
      </c>
      <c r="Q1941" s="206">
        <f t="shared" si="61"/>
        <v>6.9999999999999923E-4</v>
      </c>
    </row>
    <row r="1942" spans="1:17">
      <c r="A1942" s="106">
        <v>41858</v>
      </c>
      <c r="B1942" t="s">
        <v>153</v>
      </c>
      <c r="C1942" s="109">
        <v>4.0899999999999999E-2</v>
      </c>
      <c r="D1942" s="109">
        <v>4.1500000000000002E-2</v>
      </c>
      <c r="E1942" s="109">
        <v>4.65E-2</v>
      </c>
      <c r="F1942" s="109">
        <v>4.2999999999999997E-2</v>
      </c>
      <c r="G1942" s="208">
        <v>0</v>
      </c>
      <c r="H1942" s="109"/>
      <c r="I1942" s="109">
        <v>4.1100000000000005E-2</v>
      </c>
      <c r="J1942" s="109"/>
      <c r="K1942" s="109">
        <v>4.2199999999999994E-2</v>
      </c>
      <c r="L1942" s="109">
        <v>4.7100000000000003E-2</v>
      </c>
      <c r="M1942" s="109"/>
      <c r="N1942" s="109"/>
      <c r="O1942" s="210">
        <f t="shared" si="60"/>
        <v>41852</v>
      </c>
      <c r="Q1942" s="206">
        <f t="shared" si="61"/>
        <v>6.999999999999923E-4</v>
      </c>
    </row>
    <row r="1943" spans="1:17">
      <c r="A1943" s="106">
        <v>41859</v>
      </c>
      <c r="B1943" t="s">
        <v>153</v>
      </c>
      <c r="C1943" s="109">
        <v>4.0800000000000003E-2</v>
      </c>
      <c r="D1943" s="109">
        <v>4.1399999999999999E-2</v>
      </c>
      <c r="E1943" s="109">
        <v>4.65E-2</v>
      </c>
      <c r="F1943" s="109">
        <v>4.2900000000000001E-2</v>
      </c>
      <c r="G1943" s="208">
        <v>0</v>
      </c>
      <c r="H1943" s="109"/>
      <c r="I1943" s="109">
        <v>4.0899999999999999E-2</v>
      </c>
      <c r="J1943" s="109"/>
      <c r="K1943" s="109">
        <v>4.2199999999999994E-2</v>
      </c>
      <c r="L1943" s="109">
        <v>4.7100000000000003E-2</v>
      </c>
      <c r="M1943" s="109"/>
      <c r="N1943" s="109"/>
      <c r="O1943" s="210">
        <f t="shared" si="60"/>
        <v>41852</v>
      </c>
      <c r="Q1943" s="206">
        <f t="shared" si="61"/>
        <v>7.9999999999999516E-4</v>
      </c>
    </row>
    <row r="1944" spans="1:17">
      <c r="A1944" s="106">
        <v>41862</v>
      </c>
      <c r="B1944" t="s">
        <v>153</v>
      </c>
      <c r="C1944" s="109">
        <v>4.0800000000000003E-2</v>
      </c>
      <c r="D1944" s="109">
        <v>4.1500000000000002E-2</v>
      </c>
      <c r="E1944" s="109">
        <v>4.6600000000000003E-2</v>
      </c>
      <c r="F1944" s="109">
        <v>4.2999999999999997E-2</v>
      </c>
      <c r="G1944" s="208">
        <v>0</v>
      </c>
      <c r="H1944" s="109"/>
      <c r="I1944" s="109">
        <v>4.0999999999999995E-2</v>
      </c>
      <c r="J1944" s="109"/>
      <c r="K1944" s="109">
        <v>4.2300000000000004E-2</v>
      </c>
      <c r="L1944" s="109">
        <v>4.7199999999999999E-2</v>
      </c>
      <c r="M1944" s="109"/>
      <c r="N1944" s="109"/>
      <c r="O1944" s="210">
        <f t="shared" si="60"/>
        <v>41852</v>
      </c>
      <c r="Q1944" s="206">
        <f t="shared" si="61"/>
        <v>8.000000000000021E-4</v>
      </c>
    </row>
    <row r="1945" spans="1:17">
      <c r="A1945" s="106">
        <v>41863</v>
      </c>
      <c r="B1945" t="s">
        <v>153</v>
      </c>
      <c r="C1945" s="109">
        <v>4.1200000000000001E-2</v>
      </c>
      <c r="D1945" s="109">
        <v>4.19E-2</v>
      </c>
      <c r="E1945" s="109">
        <v>4.7E-2</v>
      </c>
      <c r="F1945" s="109">
        <v>4.3400000000000001E-2</v>
      </c>
      <c r="G1945" s="208">
        <v>0</v>
      </c>
      <c r="H1945" s="109"/>
      <c r="I1945" s="109">
        <v>4.1399999999999999E-2</v>
      </c>
      <c r="J1945" s="109"/>
      <c r="K1945" s="109">
        <v>4.2599999999999999E-2</v>
      </c>
      <c r="L1945" s="109">
        <v>4.7500000000000001E-2</v>
      </c>
      <c r="M1945" s="109"/>
      <c r="N1945" s="109"/>
      <c r="O1945" s="210">
        <f t="shared" si="60"/>
        <v>41852</v>
      </c>
      <c r="Q1945" s="206">
        <f t="shared" si="61"/>
        <v>6.9999999999999923E-4</v>
      </c>
    </row>
    <row r="1946" spans="1:17">
      <c r="A1946" s="106">
        <v>41864</v>
      </c>
      <c r="B1946" t="s">
        <v>153</v>
      </c>
      <c r="C1946" s="109">
        <v>4.0899999999999999E-2</v>
      </c>
      <c r="D1946" s="109">
        <v>4.1700000000000001E-2</v>
      </c>
      <c r="E1946" s="109">
        <v>4.6899999999999997E-2</v>
      </c>
      <c r="F1946" s="109">
        <v>4.3200000000000002E-2</v>
      </c>
      <c r="G1946" s="208">
        <v>0</v>
      </c>
      <c r="H1946" s="109"/>
      <c r="I1946" s="109">
        <v>4.1100000000000005E-2</v>
      </c>
      <c r="J1946" s="109"/>
      <c r="K1946" s="109">
        <v>4.24E-2</v>
      </c>
      <c r="L1946" s="109">
        <v>4.7400000000000005E-2</v>
      </c>
      <c r="M1946" s="109"/>
      <c r="N1946" s="109"/>
      <c r="O1946" s="210">
        <f t="shared" si="60"/>
        <v>41852</v>
      </c>
      <c r="Q1946" s="206">
        <f t="shared" si="61"/>
        <v>6.9999999999999923E-4</v>
      </c>
    </row>
    <row r="1947" spans="1:17">
      <c r="A1947" s="106">
        <v>41865</v>
      </c>
      <c r="B1947" t="s">
        <v>153</v>
      </c>
      <c r="C1947" s="109">
        <v>4.0399999999999998E-2</v>
      </c>
      <c r="D1947" s="109">
        <v>4.1200000000000001E-2</v>
      </c>
      <c r="E1947" s="109">
        <v>4.65E-2</v>
      </c>
      <c r="F1947" s="109">
        <v>4.2700000000000002E-2</v>
      </c>
      <c r="G1947" s="208">
        <v>0</v>
      </c>
      <c r="H1947" s="109"/>
      <c r="I1947" s="109">
        <v>4.0599999999999997E-2</v>
      </c>
      <c r="J1947" s="109"/>
      <c r="K1947" s="109">
        <v>4.1900000000000007E-2</v>
      </c>
      <c r="L1947" s="109">
        <v>4.6900000000000004E-2</v>
      </c>
      <c r="M1947" s="109"/>
      <c r="N1947" s="109"/>
      <c r="O1947" s="210">
        <f t="shared" si="60"/>
        <v>41852</v>
      </c>
      <c r="Q1947" s="206">
        <f t="shared" si="61"/>
        <v>7.0000000000000617E-4</v>
      </c>
    </row>
    <row r="1948" spans="1:17">
      <c r="A1948" s="106">
        <v>41866</v>
      </c>
      <c r="B1948" t="s">
        <v>153</v>
      </c>
      <c r="C1948" s="109">
        <v>3.9800000000000002E-2</v>
      </c>
      <c r="D1948" s="109">
        <v>4.0599999999999997E-2</v>
      </c>
      <c r="E1948" s="109">
        <v>4.5999999999999999E-2</v>
      </c>
      <c r="F1948" s="109">
        <v>4.2099999999999999E-2</v>
      </c>
      <c r="G1948" s="208">
        <v>0</v>
      </c>
      <c r="H1948" s="109"/>
      <c r="I1948" s="109">
        <v>0.04</v>
      </c>
      <c r="J1948" s="109"/>
      <c r="K1948" s="109">
        <v>4.1299999999999996E-2</v>
      </c>
      <c r="L1948" s="109">
        <v>4.6300000000000001E-2</v>
      </c>
      <c r="M1948" s="109"/>
      <c r="N1948" s="109"/>
      <c r="O1948" s="210">
        <f t="shared" si="60"/>
        <v>41852</v>
      </c>
      <c r="Q1948" s="206">
        <f t="shared" si="61"/>
        <v>6.9999999999999923E-4</v>
      </c>
    </row>
    <row r="1949" spans="1:17">
      <c r="A1949" s="106">
        <v>41869</v>
      </c>
      <c r="B1949" t="s">
        <v>153</v>
      </c>
      <c r="C1949" s="109">
        <v>4.0500000000000001E-2</v>
      </c>
      <c r="D1949" s="109">
        <v>4.1200000000000001E-2</v>
      </c>
      <c r="E1949" s="109">
        <v>4.6699999999999998E-2</v>
      </c>
      <c r="F1949" s="109">
        <v>4.2799999999999998E-2</v>
      </c>
      <c r="G1949" s="208">
        <v>0</v>
      </c>
      <c r="H1949" s="109"/>
      <c r="I1949" s="109">
        <v>4.0599999999999997E-2</v>
      </c>
      <c r="J1949" s="109"/>
      <c r="K1949" s="109">
        <v>4.2000000000000003E-2</v>
      </c>
      <c r="L1949" s="109">
        <v>4.7E-2</v>
      </c>
      <c r="M1949" s="109"/>
      <c r="N1949" s="109"/>
      <c r="O1949" s="210">
        <f t="shared" si="60"/>
        <v>41852</v>
      </c>
      <c r="Q1949" s="206">
        <f t="shared" si="61"/>
        <v>8.000000000000021E-4</v>
      </c>
    </row>
    <row r="1950" spans="1:17">
      <c r="A1950" s="106">
        <v>41870</v>
      </c>
      <c r="B1950" t="s">
        <v>153</v>
      </c>
      <c r="C1950" s="109">
        <v>4.1099999999999998E-2</v>
      </c>
      <c r="D1950" s="109">
        <v>4.1500000000000002E-2</v>
      </c>
      <c r="E1950" s="109">
        <v>4.7E-2</v>
      </c>
      <c r="F1950" s="109">
        <v>4.3200000000000002E-2</v>
      </c>
      <c r="G1950" s="208">
        <v>0</v>
      </c>
      <c r="H1950" s="109"/>
      <c r="I1950" s="109">
        <v>4.1100000000000005E-2</v>
      </c>
      <c r="J1950" s="109"/>
      <c r="K1950" s="109">
        <v>4.2199999999999994E-2</v>
      </c>
      <c r="L1950" s="109">
        <v>4.7300000000000002E-2</v>
      </c>
      <c r="M1950" s="109"/>
      <c r="N1950" s="109"/>
      <c r="O1950" s="210">
        <f t="shared" si="60"/>
        <v>41852</v>
      </c>
      <c r="Q1950" s="206">
        <f t="shared" si="61"/>
        <v>6.999999999999923E-4</v>
      </c>
    </row>
    <row r="1951" spans="1:17">
      <c r="A1951" s="106">
        <v>41871</v>
      </c>
      <c r="B1951" t="s">
        <v>153</v>
      </c>
      <c r="C1951" s="109">
        <v>4.1099999999999998E-2</v>
      </c>
      <c r="D1951" s="109">
        <v>4.1500000000000002E-2</v>
      </c>
      <c r="E1951" s="109">
        <v>4.7E-2</v>
      </c>
      <c r="F1951" s="109">
        <v>4.3200000000000002E-2</v>
      </c>
      <c r="G1951" s="208">
        <v>0</v>
      </c>
      <c r="H1951" s="109"/>
      <c r="I1951" s="109">
        <v>4.1100000000000005E-2</v>
      </c>
      <c r="J1951" s="109"/>
      <c r="K1951" s="109">
        <v>4.2199999999999994E-2</v>
      </c>
      <c r="L1951" s="109">
        <v>4.7300000000000002E-2</v>
      </c>
      <c r="M1951" s="109"/>
      <c r="N1951" s="109"/>
      <c r="O1951" s="210">
        <f t="shared" si="60"/>
        <v>41852</v>
      </c>
      <c r="Q1951" s="206">
        <f t="shared" si="61"/>
        <v>6.999999999999923E-4</v>
      </c>
    </row>
    <row r="1952" spans="1:17">
      <c r="A1952" s="106">
        <v>41872</v>
      </c>
      <c r="B1952" t="s">
        <v>153</v>
      </c>
      <c r="C1952" s="109">
        <v>4.0800000000000003E-2</v>
      </c>
      <c r="D1952" s="109">
        <v>4.1300000000000003E-2</v>
      </c>
      <c r="E1952" s="109">
        <v>4.6699999999999998E-2</v>
      </c>
      <c r="F1952" s="109">
        <v>4.2900000000000001E-2</v>
      </c>
      <c r="G1952" s="208">
        <v>0</v>
      </c>
      <c r="H1952" s="109"/>
      <c r="I1952" s="109">
        <v>4.0800000000000003E-2</v>
      </c>
      <c r="J1952" s="109"/>
      <c r="K1952" s="109">
        <v>4.2000000000000003E-2</v>
      </c>
      <c r="L1952" s="109">
        <v>4.6900000000000004E-2</v>
      </c>
      <c r="M1952" s="109"/>
      <c r="N1952" s="109"/>
      <c r="O1952" s="210">
        <f t="shared" si="60"/>
        <v>41852</v>
      </c>
      <c r="Q1952" s="206">
        <f t="shared" si="61"/>
        <v>6.9999999999999923E-4</v>
      </c>
    </row>
    <row r="1953" spans="1:17">
      <c r="A1953" s="106">
        <v>41873</v>
      </c>
      <c r="B1953" t="s">
        <v>153</v>
      </c>
      <c r="C1953" s="109">
        <v>4.0599999999999997E-2</v>
      </c>
      <c r="D1953" s="109">
        <v>4.1000000000000002E-2</v>
      </c>
      <c r="E1953" s="109">
        <v>4.6399999999999997E-2</v>
      </c>
      <c r="F1953" s="109">
        <v>4.2700000000000002E-2</v>
      </c>
      <c r="G1953" s="208">
        <v>0</v>
      </c>
      <c r="H1953" s="109"/>
      <c r="I1953" s="109">
        <v>4.0300000000000002E-2</v>
      </c>
      <c r="J1953" s="109"/>
      <c r="K1953" s="109">
        <v>4.1700000000000001E-2</v>
      </c>
      <c r="L1953" s="109">
        <v>4.6600000000000003E-2</v>
      </c>
      <c r="M1953" s="109"/>
      <c r="N1953" s="109"/>
      <c r="O1953" s="210">
        <f t="shared" si="60"/>
        <v>41852</v>
      </c>
      <c r="Q1953" s="206">
        <f t="shared" si="61"/>
        <v>6.9999999999999923E-4</v>
      </c>
    </row>
    <row r="1954" spans="1:17">
      <c r="A1954" s="106">
        <v>41876</v>
      </c>
      <c r="B1954" t="s">
        <v>153</v>
      </c>
      <c r="C1954" s="109">
        <v>4.0399999999999998E-2</v>
      </c>
      <c r="D1954" s="109">
        <v>4.0800000000000003E-2</v>
      </c>
      <c r="E1954" s="109">
        <v>4.6300000000000001E-2</v>
      </c>
      <c r="F1954" s="109">
        <v>4.2500000000000003E-2</v>
      </c>
      <c r="G1954" s="208">
        <v>0</v>
      </c>
      <c r="H1954" s="109"/>
      <c r="I1954" s="109">
        <v>4.0099999999999997E-2</v>
      </c>
      <c r="J1954" s="109"/>
      <c r="K1954" s="109">
        <v>4.1399999999999999E-2</v>
      </c>
      <c r="L1954" s="109">
        <v>4.6399999999999997E-2</v>
      </c>
      <c r="M1954" s="109"/>
      <c r="N1954" s="109"/>
      <c r="O1954" s="210">
        <f t="shared" si="60"/>
        <v>41852</v>
      </c>
      <c r="Q1954" s="206">
        <f t="shared" si="61"/>
        <v>5.9999999999999637E-4</v>
      </c>
    </row>
    <row r="1955" spans="1:17">
      <c r="A1955" s="106">
        <v>41877</v>
      </c>
      <c r="B1955" t="s">
        <v>153</v>
      </c>
      <c r="C1955" s="109">
        <v>4.0500000000000001E-2</v>
      </c>
      <c r="D1955" s="109">
        <v>4.1000000000000002E-2</v>
      </c>
      <c r="E1955" s="109">
        <v>4.6399999999999997E-2</v>
      </c>
      <c r="F1955" s="109">
        <v>4.2599999999999999E-2</v>
      </c>
      <c r="G1955" s="208">
        <v>0</v>
      </c>
      <c r="H1955" s="109"/>
      <c r="I1955" s="109">
        <v>4.0300000000000002E-2</v>
      </c>
      <c r="J1955" s="109"/>
      <c r="K1955" s="109">
        <v>4.1599999999999998E-2</v>
      </c>
      <c r="L1955" s="109">
        <v>4.6500000000000007E-2</v>
      </c>
      <c r="M1955" s="109"/>
      <c r="N1955" s="109"/>
      <c r="O1955" s="210">
        <f t="shared" si="60"/>
        <v>41852</v>
      </c>
      <c r="Q1955" s="206">
        <f t="shared" si="61"/>
        <v>5.9999999999999637E-4</v>
      </c>
    </row>
    <row r="1956" spans="1:17">
      <c r="A1956" s="106">
        <v>41878</v>
      </c>
      <c r="B1956" t="s">
        <v>153</v>
      </c>
      <c r="C1956" s="109">
        <v>4.0099999999999997E-2</v>
      </c>
      <c r="D1956" s="109">
        <v>4.07E-2</v>
      </c>
      <c r="E1956" s="109">
        <v>4.5900000000000003E-2</v>
      </c>
      <c r="F1956" s="109">
        <v>4.2200000000000001E-2</v>
      </c>
      <c r="G1956" s="208">
        <v>0</v>
      </c>
      <c r="H1956" s="109"/>
      <c r="I1956" s="109">
        <v>3.9900000000000005E-2</v>
      </c>
      <c r="J1956" s="109"/>
      <c r="K1956" s="109">
        <v>4.1299999999999996E-2</v>
      </c>
      <c r="L1956" s="109">
        <v>4.6100000000000002E-2</v>
      </c>
      <c r="M1956" s="109"/>
      <c r="N1956" s="109"/>
      <c r="O1956" s="210">
        <f t="shared" si="60"/>
        <v>41852</v>
      </c>
      <c r="Q1956" s="206">
        <f t="shared" si="61"/>
        <v>5.9999999999999637E-4</v>
      </c>
    </row>
    <row r="1957" spans="1:17">
      <c r="A1957" s="106">
        <v>41879</v>
      </c>
      <c r="B1957" t="s">
        <v>153</v>
      </c>
      <c r="C1957" s="109">
        <v>3.9699999999999999E-2</v>
      </c>
      <c r="D1957" s="109">
        <v>4.0300000000000002E-2</v>
      </c>
      <c r="E1957" s="109">
        <v>4.5600000000000002E-2</v>
      </c>
      <c r="F1957" s="109">
        <v>4.19E-2</v>
      </c>
      <c r="G1957" s="208">
        <v>0</v>
      </c>
      <c r="H1957" s="109"/>
      <c r="I1957" s="109">
        <v>3.9399999999999998E-2</v>
      </c>
      <c r="J1957" s="109"/>
      <c r="K1957" s="109">
        <v>4.0899999999999999E-2</v>
      </c>
      <c r="L1957" s="109">
        <v>4.5700000000000005E-2</v>
      </c>
      <c r="M1957" s="109"/>
      <c r="N1957" s="109"/>
      <c r="O1957" s="210">
        <f t="shared" si="60"/>
        <v>41852</v>
      </c>
      <c r="Q1957" s="206">
        <f t="shared" si="61"/>
        <v>5.9999999999999637E-4</v>
      </c>
    </row>
    <row r="1958" spans="1:17">
      <c r="A1958" s="106">
        <v>41880</v>
      </c>
      <c r="B1958" t="s">
        <v>153</v>
      </c>
      <c r="C1958" s="109">
        <v>3.9899999999999998E-2</v>
      </c>
      <c r="D1958" s="109">
        <v>4.0500000000000001E-2</v>
      </c>
      <c r="E1958" s="109">
        <v>4.5699999999999998E-2</v>
      </c>
      <c r="F1958" s="109">
        <v>4.2000000000000003E-2</v>
      </c>
      <c r="G1958" s="208">
        <v>0</v>
      </c>
      <c r="H1958" s="109"/>
      <c r="I1958" s="109">
        <v>3.95E-2</v>
      </c>
      <c r="J1958" s="109"/>
      <c r="K1958" s="109">
        <v>4.0999999999999995E-2</v>
      </c>
      <c r="L1958" s="109">
        <v>4.58E-2</v>
      </c>
      <c r="M1958" s="109"/>
      <c r="N1958" s="109"/>
      <c r="O1958" s="210">
        <f t="shared" si="60"/>
        <v>41852</v>
      </c>
      <c r="Q1958" s="206">
        <f t="shared" si="61"/>
        <v>4.9999999999999351E-4</v>
      </c>
    </row>
    <row r="1959" spans="1:17">
      <c r="A1959" s="106">
        <v>41884</v>
      </c>
      <c r="B1959" t="s">
        <v>153</v>
      </c>
      <c r="C1959" s="109">
        <v>4.0800000000000003E-2</v>
      </c>
      <c r="D1959" s="109">
        <v>4.1300000000000003E-2</v>
      </c>
      <c r="E1959" s="109">
        <v>4.6600000000000003E-2</v>
      </c>
      <c r="F1959" s="109">
        <v>4.2900000000000001E-2</v>
      </c>
      <c r="G1959" s="208">
        <v>0</v>
      </c>
      <c r="H1959" s="109"/>
      <c r="I1959" s="109">
        <v>0.04</v>
      </c>
      <c r="J1959" s="109"/>
      <c r="K1959" s="109">
        <v>4.1900000000000007E-2</v>
      </c>
      <c r="L1959" s="109">
        <v>4.6699999999999998E-2</v>
      </c>
      <c r="M1959" s="109"/>
      <c r="N1959" s="109"/>
      <c r="O1959" s="210">
        <f t="shared" si="60"/>
        <v>41883</v>
      </c>
      <c r="Q1959" s="206">
        <f t="shared" si="61"/>
        <v>6.0000000000000331E-4</v>
      </c>
    </row>
    <row r="1960" spans="1:17">
      <c r="A1960" s="106">
        <v>41885</v>
      </c>
      <c r="B1960" t="s">
        <v>153</v>
      </c>
      <c r="C1960" s="109">
        <v>4.0599999999999997E-2</v>
      </c>
      <c r="D1960" s="109">
        <v>4.1200000000000001E-2</v>
      </c>
      <c r="E1960" s="109">
        <v>4.6399999999999997E-2</v>
      </c>
      <c r="F1960" s="109">
        <v>4.2700000000000002E-2</v>
      </c>
      <c r="G1960" s="208">
        <v>0</v>
      </c>
      <c r="H1960" s="109"/>
      <c r="I1960" s="109">
        <v>3.9800000000000002E-2</v>
      </c>
      <c r="J1960" s="109"/>
      <c r="K1960" s="109">
        <v>4.1799999999999997E-2</v>
      </c>
      <c r="L1960" s="109">
        <v>4.6500000000000007E-2</v>
      </c>
      <c r="M1960" s="109"/>
      <c r="N1960" s="109"/>
      <c r="O1960" s="210">
        <f t="shared" si="60"/>
        <v>41883</v>
      </c>
      <c r="Q1960" s="206">
        <f t="shared" si="61"/>
        <v>5.9999999999999637E-4</v>
      </c>
    </row>
    <row r="1961" spans="1:17">
      <c r="A1961" s="106">
        <v>41886</v>
      </c>
      <c r="B1961" t="s">
        <v>153</v>
      </c>
      <c r="C1961" s="109">
        <v>4.1099999999999998E-2</v>
      </c>
      <c r="D1961" s="109">
        <v>4.1700000000000001E-2</v>
      </c>
      <c r="E1961" s="109">
        <v>4.6899999999999997E-2</v>
      </c>
      <c r="F1961" s="109">
        <v>4.3200000000000002E-2</v>
      </c>
      <c r="G1961" s="208">
        <v>0</v>
      </c>
      <c r="H1961" s="109"/>
      <c r="I1961" s="109">
        <v>4.0300000000000002E-2</v>
      </c>
      <c r="J1961" s="109"/>
      <c r="K1961" s="109">
        <v>4.2199999999999994E-2</v>
      </c>
      <c r="L1961" s="109">
        <v>4.7E-2</v>
      </c>
      <c r="M1961" s="109"/>
      <c r="N1961" s="109"/>
      <c r="O1961" s="210">
        <f t="shared" si="60"/>
        <v>41883</v>
      </c>
      <c r="Q1961" s="206">
        <f t="shared" si="61"/>
        <v>4.9999999999999351E-4</v>
      </c>
    </row>
    <row r="1962" spans="1:17">
      <c r="A1962" s="106">
        <v>41887</v>
      </c>
      <c r="B1962" t="s">
        <v>153</v>
      </c>
      <c r="C1962" s="109">
        <v>4.1500000000000002E-2</v>
      </c>
      <c r="D1962" s="109">
        <v>4.2099999999999999E-2</v>
      </c>
      <c r="E1962" s="109">
        <v>4.7399999999999998E-2</v>
      </c>
      <c r="F1962" s="109">
        <v>4.3700000000000003E-2</v>
      </c>
      <c r="G1962" s="208">
        <v>0</v>
      </c>
      <c r="H1962" s="109"/>
      <c r="I1962" s="109">
        <v>4.0999999999999995E-2</v>
      </c>
      <c r="J1962" s="109"/>
      <c r="K1962" s="109">
        <v>4.2599999999999999E-2</v>
      </c>
      <c r="L1962" s="109">
        <v>4.7500000000000001E-2</v>
      </c>
      <c r="M1962" s="109"/>
      <c r="N1962" s="109"/>
      <c r="O1962" s="210">
        <f t="shared" si="60"/>
        <v>41883</v>
      </c>
      <c r="Q1962" s="206">
        <f t="shared" si="61"/>
        <v>5.0000000000000044E-4</v>
      </c>
    </row>
    <row r="1963" spans="1:17">
      <c r="A1963" s="106">
        <v>41890</v>
      </c>
      <c r="B1963" t="s">
        <v>153</v>
      </c>
      <c r="C1963" s="109">
        <v>4.1300000000000003E-2</v>
      </c>
      <c r="D1963" s="109">
        <v>4.19E-2</v>
      </c>
      <c r="E1963" s="109">
        <v>4.7300000000000002E-2</v>
      </c>
      <c r="F1963" s="109">
        <v>4.3499999999999997E-2</v>
      </c>
      <c r="G1963" s="208">
        <v>0</v>
      </c>
      <c r="H1963" s="109"/>
      <c r="I1963" s="109">
        <v>4.0800000000000003E-2</v>
      </c>
      <c r="J1963" s="109"/>
      <c r="K1963" s="109">
        <v>4.2500000000000003E-2</v>
      </c>
      <c r="L1963" s="109">
        <v>4.7400000000000005E-2</v>
      </c>
      <c r="M1963" s="109"/>
      <c r="N1963" s="109"/>
      <c r="O1963" s="210">
        <f t="shared" si="60"/>
        <v>41883</v>
      </c>
      <c r="Q1963" s="206">
        <f t="shared" si="61"/>
        <v>6.0000000000000331E-4</v>
      </c>
    </row>
    <row r="1964" spans="1:17">
      <c r="A1964" s="106">
        <v>41891</v>
      </c>
      <c r="B1964" t="s">
        <v>153</v>
      </c>
      <c r="C1964" s="109">
        <v>4.1399999999999999E-2</v>
      </c>
      <c r="D1964" s="109">
        <v>4.2099999999999999E-2</v>
      </c>
      <c r="E1964" s="109">
        <v>4.7500000000000001E-2</v>
      </c>
      <c r="F1964" s="109">
        <v>4.3700000000000003E-2</v>
      </c>
      <c r="G1964" s="208">
        <v>0</v>
      </c>
      <c r="H1964" s="109"/>
      <c r="I1964" s="109">
        <v>4.0899999999999999E-2</v>
      </c>
      <c r="J1964" s="109"/>
      <c r="K1964" s="109">
        <v>4.2599999999999999E-2</v>
      </c>
      <c r="L1964" s="109">
        <v>4.7500000000000001E-2</v>
      </c>
      <c r="M1964" s="109"/>
      <c r="N1964" s="109"/>
      <c r="O1964" s="210">
        <f t="shared" si="60"/>
        <v>41883</v>
      </c>
      <c r="Q1964" s="206">
        <f t="shared" si="61"/>
        <v>5.0000000000000044E-4</v>
      </c>
    </row>
    <row r="1965" spans="1:17">
      <c r="A1965" s="106">
        <v>41892</v>
      </c>
      <c r="B1965" t="s">
        <v>153</v>
      </c>
      <c r="C1965" s="109">
        <v>4.19E-2</v>
      </c>
      <c r="D1965" s="109">
        <v>4.2500000000000003E-2</v>
      </c>
      <c r="E1965" s="109">
        <v>4.7899999999999998E-2</v>
      </c>
      <c r="F1965" s="109">
        <v>4.41E-2</v>
      </c>
      <c r="G1965" s="208">
        <v>0</v>
      </c>
      <c r="H1965" s="109"/>
      <c r="I1965" s="109">
        <v>4.1299999999999996E-2</v>
      </c>
      <c r="J1965" s="109"/>
      <c r="K1965" s="109">
        <v>4.2999999999999997E-2</v>
      </c>
      <c r="L1965" s="109">
        <v>4.8000000000000001E-2</v>
      </c>
      <c r="M1965" s="109"/>
      <c r="N1965" s="109"/>
      <c r="O1965" s="210">
        <f t="shared" si="60"/>
        <v>41883</v>
      </c>
      <c r="Q1965" s="206">
        <f t="shared" si="61"/>
        <v>4.9999999999999351E-4</v>
      </c>
    </row>
    <row r="1966" spans="1:17">
      <c r="A1966" s="106">
        <v>41893</v>
      </c>
      <c r="B1966" t="s">
        <v>153</v>
      </c>
      <c r="C1966" s="109">
        <v>4.1700000000000001E-2</v>
      </c>
      <c r="D1966" s="109">
        <v>4.24E-2</v>
      </c>
      <c r="E1966" s="109">
        <v>4.7800000000000002E-2</v>
      </c>
      <c r="F1966" s="109">
        <v>4.3999999999999997E-2</v>
      </c>
      <c r="G1966" s="208">
        <v>0</v>
      </c>
      <c r="H1966" s="109"/>
      <c r="I1966" s="109">
        <v>4.1200000000000001E-2</v>
      </c>
      <c r="J1966" s="109"/>
      <c r="K1966" s="109">
        <v>4.2900000000000001E-2</v>
      </c>
      <c r="L1966" s="109">
        <v>4.7899999999999998E-2</v>
      </c>
      <c r="M1966" s="109"/>
      <c r="N1966" s="109"/>
      <c r="O1966" s="210">
        <f t="shared" si="60"/>
        <v>41883</v>
      </c>
      <c r="Q1966" s="206">
        <f t="shared" si="61"/>
        <v>5.0000000000000044E-4</v>
      </c>
    </row>
    <row r="1967" spans="1:17">
      <c r="A1967" s="106">
        <v>41894</v>
      </c>
      <c r="B1967" t="s">
        <v>153</v>
      </c>
      <c r="C1967" s="109">
        <v>4.2700000000000002E-2</v>
      </c>
      <c r="D1967" s="109">
        <v>4.3299999999999998E-2</v>
      </c>
      <c r="E1967" s="109">
        <v>4.8800000000000003E-2</v>
      </c>
      <c r="F1967" s="109">
        <v>4.4900000000000002E-2</v>
      </c>
      <c r="G1967" s="208">
        <v>0</v>
      </c>
      <c r="H1967" s="109"/>
      <c r="I1967" s="109">
        <v>4.2199999999999994E-2</v>
      </c>
      <c r="J1967" s="109"/>
      <c r="K1967" s="109">
        <v>4.3899999999999995E-2</v>
      </c>
      <c r="L1967" s="109">
        <v>4.8899999999999999E-2</v>
      </c>
      <c r="M1967" s="109"/>
      <c r="N1967" s="109"/>
      <c r="O1967" s="210">
        <f t="shared" si="60"/>
        <v>41883</v>
      </c>
      <c r="Q1967" s="206">
        <f t="shared" si="61"/>
        <v>5.9999999999999637E-4</v>
      </c>
    </row>
    <row r="1968" spans="1:17">
      <c r="A1968" s="106">
        <v>41897</v>
      </c>
      <c r="B1968" t="s">
        <v>153</v>
      </c>
      <c r="C1968" s="109">
        <v>4.2599999999999999E-2</v>
      </c>
      <c r="D1968" s="109">
        <v>4.3200000000000002E-2</v>
      </c>
      <c r="E1968" s="109">
        <v>4.87E-2</v>
      </c>
      <c r="F1968" s="109">
        <v>4.48E-2</v>
      </c>
      <c r="G1968" s="208">
        <v>0</v>
      </c>
      <c r="H1968" s="109"/>
      <c r="I1968" s="109">
        <v>4.2099999999999999E-2</v>
      </c>
      <c r="J1968" s="109"/>
      <c r="K1968" s="109">
        <v>4.3799999999999999E-2</v>
      </c>
      <c r="L1968" s="109">
        <v>4.8799999999999996E-2</v>
      </c>
      <c r="M1968" s="109"/>
      <c r="N1968" s="109"/>
      <c r="O1968" s="210">
        <f t="shared" si="60"/>
        <v>41883</v>
      </c>
      <c r="Q1968" s="206">
        <f t="shared" si="61"/>
        <v>5.9999999999999637E-4</v>
      </c>
    </row>
    <row r="1969" spans="1:17">
      <c r="A1969" s="106">
        <v>41898</v>
      </c>
      <c r="B1969" t="s">
        <v>153</v>
      </c>
      <c r="C1969" s="109">
        <v>4.2700000000000002E-2</v>
      </c>
      <c r="D1969" s="109">
        <v>4.3299999999999998E-2</v>
      </c>
      <c r="E1969" s="109">
        <v>4.8899999999999999E-2</v>
      </c>
      <c r="F1969" s="109">
        <v>4.4999999999999998E-2</v>
      </c>
      <c r="G1969" s="208">
        <v>0</v>
      </c>
      <c r="H1969" s="109"/>
      <c r="I1969" s="109">
        <v>4.2199999999999994E-2</v>
      </c>
      <c r="J1969" s="109"/>
      <c r="K1969" s="109">
        <v>4.3899999999999995E-2</v>
      </c>
      <c r="L1969" s="109">
        <v>4.9000000000000002E-2</v>
      </c>
      <c r="M1969" s="109"/>
      <c r="N1969" s="109"/>
      <c r="O1969" s="210">
        <f t="shared" si="60"/>
        <v>41883</v>
      </c>
      <c r="Q1969" s="206">
        <f t="shared" si="61"/>
        <v>5.9999999999999637E-4</v>
      </c>
    </row>
    <row r="1970" spans="1:17">
      <c r="A1970" s="106">
        <v>41899</v>
      </c>
      <c r="B1970" t="s">
        <v>153</v>
      </c>
      <c r="C1970" s="109">
        <v>4.2799999999999998E-2</v>
      </c>
      <c r="D1970" s="109">
        <v>4.3400000000000001E-2</v>
      </c>
      <c r="E1970" s="109">
        <v>4.9000000000000002E-2</v>
      </c>
      <c r="F1970" s="109">
        <v>4.5100000000000001E-2</v>
      </c>
      <c r="G1970" s="208">
        <v>0</v>
      </c>
      <c r="H1970" s="109"/>
      <c r="I1970" s="109">
        <v>4.2199999999999994E-2</v>
      </c>
      <c r="J1970" s="109"/>
      <c r="K1970" s="109">
        <v>4.4000000000000004E-2</v>
      </c>
      <c r="L1970" s="109">
        <v>4.9100000000000005E-2</v>
      </c>
      <c r="M1970" s="109"/>
      <c r="N1970" s="109"/>
      <c r="O1970" s="210">
        <f t="shared" si="60"/>
        <v>41883</v>
      </c>
      <c r="Q1970" s="206">
        <f t="shared" si="61"/>
        <v>6.0000000000000331E-4</v>
      </c>
    </row>
    <row r="1971" spans="1:17">
      <c r="A1971" s="106">
        <v>41900</v>
      </c>
      <c r="B1971" t="s">
        <v>153</v>
      </c>
      <c r="C1971" s="109">
        <v>4.2799999999999998E-2</v>
      </c>
      <c r="D1971" s="109">
        <v>4.3400000000000001E-2</v>
      </c>
      <c r="E1971" s="109">
        <v>4.8899999999999999E-2</v>
      </c>
      <c r="F1971" s="109">
        <v>4.4999999999999998E-2</v>
      </c>
      <c r="G1971" s="208">
        <v>0</v>
      </c>
      <c r="H1971" s="109"/>
      <c r="I1971" s="109">
        <v>4.2199999999999994E-2</v>
      </c>
      <c r="J1971" s="109"/>
      <c r="K1971" s="109">
        <v>4.4000000000000004E-2</v>
      </c>
      <c r="L1971" s="109">
        <v>4.9100000000000005E-2</v>
      </c>
      <c r="M1971" s="109"/>
      <c r="N1971" s="109"/>
      <c r="O1971" s="210">
        <f t="shared" si="60"/>
        <v>41883</v>
      </c>
      <c r="Q1971" s="206">
        <f t="shared" si="61"/>
        <v>6.0000000000000331E-4</v>
      </c>
    </row>
    <row r="1972" spans="1:17">
      <c r="A1972" s="106">
        <v>41901</v>
      </c>
      <c r="B1972" t="s">
        <v>153</v>
      </c>
      <c r="C1972" s="109">
        <v>4.2200000000000001E-2</v>
      </c>
      <c r="D1972" s="109">
        <v>4.2799999999999998E-2</v>
      </c>
      <c r="E1972" s="109">
        <v>4.8300000000000003E-2</v>
      </c>
      <c r="F1972" s="109">
        <v>4.4400000000000002E-2</v>
      </c>
      <c r="G1972" s="208">
        <v>0</v>
      </c>
      <c r="H1972" s="109"/>
      <c r="I1972" s="109">
        <v>4.1599999999999998E-2</v>
      </c>
      <c r="J1972" s="109"/>
      <c r="K1972" s="109">
        <v>4.3400000000000001E-2</v>
      </c>
      <c r="L1972" s="109">
        <v>4.8499999999999995E-2</v>
      </c>
      <c r="M1972" s="109"/>
      <c r="N1972" s="109"/>
      <c r="O1972" s="210">
        <f t="shared" si="60"/>
        <v>41883</v>
      </c>
      <c r="Q1972" s="206">
        <f t="shared" si="61"/>
        <v>6.0000000000000331E-4</v>
      </c>
    </row>
    <row r="1973" spans="1:17">
      <c r="A1973" s="106">
        <v>41904</v>
      </c>
      <c r="B1973" t="s">
        <v>153</v>
      </c>
      <c r="C1973" s="109">
        <v>4.2099999999999999E-2</v>
      </c>
      <c r="D1973" s="109">
        <v>4.2700000000000002E-2</v>
      </c>
      <c r="E1973" s="109">
        <v>4.82E-2</v>
      </c>
      <c r="F1973" s="109">
        <v>4.4299999999999999E-2</v>
      </c>
      <c r="G1973" s="208">
        <v>0</v>
      </c>
      <c r="H1973" s="109"/>
      <c r="I1973" s="109">
        <v>4.1500000000000002E-2</v>
      </c>
      <c r="J1973" s="109"/>
      <c r="K1973" s="109">
        <v>4.3299999999999998E-2</v>
      </c>
      <c r="L1973" s="109">
        <v>4.8399999999999999E-2</v>
      </c>
      <c r="M1973" s="109"/>
      <c r="N1973" s="109"/>
      <c r="O1973" s="210">
        <f t="shared" si="60"/>
        <v>41883</v>
      </c>
      <c r="Q1973" s="206">
        <f t="shared" si="61"/>
        <v>5.9999999999999637E-4</v>
      </c>
    </row>
    <row r="1974" spans="1:17">
      <c r="A1974" s="106">
        <v>41905</v>
      </c>
      <c r="B1974" t="s">
        <v>153</v>
      </c>
      <c r="C1974" s="109">
        <v>4.1700000000000001E-2</v>
      </c>
      <c r="D1974" s="109">
        <v>4.2299999999999997E-2</v>
      </c>
      <c r="E1974" s="109">
        <v>4.7800000000000002E-2</v>
      </c>
      <c r="F1974" s="109">
        <v>4.3900000000000002E-2</v>
      </c>
      <c r="G1974" s="208">
        <v>0</v>
      </c>
      <c r="H1974" s="109"/>
      <c r="I1974" s="109">
        <v>4.0999999999999995E-2</v>
      </c>
      <c r="J1974" s="109"/>
      <c r="K1974" s="109">
        <v>4.2900000000000001E-2</v>
      </c>
      <c r="L1974" s="109">
        <v>4.8000000000000001E-2</v>
      </c>
      <c r="M1974" s="109"/>
      <c r="N1974" s="109"/>
      <c r="O1974" s="210">
        <f t="shared" si="60"/>
        <v>41883</v>
      </c>
      <c r="Q1974" s="206">
        <f t="shared" si="61"/>
        <v>6.0000000000000331E-4</v>
      </c>
    </row>
    <row r="1975" spans="1:17">
      <c r="A1975" s="106">
        <v>41906</v>
      </c>
      <c r="B1975" t="s">
        <v>153</v>
      </c>
      <c r="C1975" s="109">
        <v>4.2000000000000003E-2</v>
      </c>
      <c r="D1975" s="109">
        <v>4.2599999999999999E-2</v>
      </c>
      <c r="E1975" s="109">
        <v>4.82E-2</v>
      </c>
      <c r="F1975" s="109">
        <v>4.4299999999999999E-2</v>
      </c>
      <c r="G1975" s="208">
        <v>0</v>
      </c>
      <c r="H1975" s="109"/>
      <c r="I1975" s="109">
        <v>4.1299999999999996E-2</v>
      </c>
      <c r="J1975" s="109"/>
      <c r="K1975" s="109">
        <v>4.3200000000000002E-2</v>
      </c>
      <c r="L1975" s="109">
        <v>4.8399999999999999E-2</v>
      </c>
      <c r="M1975" s="109"/>
      <c r="N1975" s="109"/>
      <c r="O1975" s="210">
        <f t="shared" si="60"/>
        <v>41883</v>
      </c>
      <c r="Q1975" s="206">
        <f t="shared" si="61"/>
        <v>6.0000000000000331E-4</v>
      </c>
    </row>
    <row r="1976" spans="1:17">
      <c r="A1976" s="106">
        <v>41907</v>
      </c>
      <c r="B1976" t="s">
        <v>153</v>
      </c>
      <c r="C1976" s="109">
        <v>4.1399999999999999E-2</v>
      </c>
      <c r="D1976" s="109">
        <v>4.2000000000000003E-2</v>
      </c>
      <c r="E1976" s="109">
        <v>4.7600000000000003E-2</v>
      </c>
      <c r="F1976" s="109">
        <v>4.3700000000000003E-2</v>
      </c>
      <c r="G1976" s="208">
        <v>0</v>
      </c>
      <c r="H1976" s="109"/>
      <c r="I1976" s="109">
        <v>4.0599999999999997E-2</v>
      </c>
      <c r="J1976" s="109"/>
      <c r="K1976" s="109">
        <v>4.2599999999999999E-2</v>
      </c>
      <c r="L1976" s="109">
        <v>4.7899999999999998E-2</v>
      </c>
      <c r="M1976" s="109"/>
      <c r="N1976" s="109"/>
      <c r="O1976" s="210">
        <f t="shared" si="60"/>
        <v>41883</v>
      </c>
      <c r="Q1976" s="206">
        <f t="shared" si="61"/>
        <v>5.9999999999999637E-4</v>
      </c>
    </row>
    <row r="1977" spans="1:17">
      <c r="A1977" s="106">
        <v>41908</v>
      </c>
      <c r="B1977" t="s">
        <v>153</v>
      </c>
      <c r="C1977" s="109">
        <v>4.1399999999999999E-2</v>
      </c>
      <c r="D1977" s="109">
        <v>4.2000000000000003E-2</v>
      </c>
      <c r="E1977" s="109">
        <v>4.7699999999999999E-2</v>
      </c>
      <c r="F1977" s="109">
        <v>4.3700000000000003E-2</v>
      </c>
      <c r="G1977" s="208">
        <v>0</v>
      </c>
      <c r="H1977" s="109"/>
      <c r="I1977" s="109">
        <v>4.0599999999999997E-2</v>
      </c>
      <c r="J1977" s="109"/>
      <c r="K1977" s="109">
        <v>4.2699999999999995E-2</v>
      </c>
      <c r="L1977" s="109">
        <v>4.8099999999999997E-2</v>
      </c>
      <c r="M1977" s="109"/>
      <c r="N1977" s="109"/>
      <c r="O1977" s="210">
        <f t="shared" si="60"/>
        <v>41883</v>
      </c>
      <c r="Q1977" s="206">
        <f t="shared" si="61"/>
        <v>6.999999999999923E-4</v>
      </c>
    </row>
    <row r="1978" spans="1:17">
      <c r="A1978" s="106">
        <v>41911</v>
      </c>
      <c r="B1978" t="s">
        <v>153</v>
      </c>
      <c r="C1978" s="109">
        <v>4.1099999999999998E-2</v>
      </c>
      <c r="D1978" s="109">
        <v>4.1700000000000001E-2</v>
      </c>
      <c r="E1978" s="109">
        <v>4.7300000000000002E-2</v>
      </c>
      <c r="F1978" s="109">
        <v>4.3400000000000001E-2</v>
      </c>
      <c r="G1978" s="208">
        <v>0</v>
      </c>
      <c r="H1978" s="109"/>
      <c r="I1978" s="109">
        <v>4.0199999999999993E-2</v>
      </c>
      <c r="J1978" s="109"/>
      <c r="K1978" s="109">
        <v>4.24E-2</v>
      </c>
      <c r="L1978" s="109">
        <v>4.7699999999999992E-2</v>
      </c>
      <c r="M1978" s="109"/>
      <c r="N1978" s="109"/>
      <c r="O1978" s="210">
        <f t="shared" si="60"/>
        <v>41883</v>
      </c>
      <c r="Q1978" s="206">
        <f t="shared" si="61"/>
        <v>6.9999999999999923E-4</v>
      </c>
    </row>
    <row r="1979" spans="1:17">
      <c r="A1979" s="106">
        <v>41912</v>
      </c>
      <c r="B1979" t="s">
        <v>153</v>
      </c>
      <c r="C1979" s="109">
        <v>4.1300000000000003E-2</v>
      </c>
      <c r="D1979" s="109">
        <v>4.2000000000000003E-2</v>
      </c>
      <c r="E1979" s="109">
        <v>4.7800000000000002E-2</v>
      </c>
      <c r="F1979" s="109">
        <v>4.3700000000000003E-2</v>
      </c>
      <c r="G1979" s="208">
        <v>0</v>
      </c>
      <c r="H1979" s="109"/>
      <c r="I1979" s="109">
        <v>4.0500000000000001E-2</v>
      </c>
      <c r="J1979" s="109"/>
      <c r="K1979" s="109">
        <v>4.2699999999999995E-2</v>
      </c>
      <c r="L1979" s="109">
        <v>4.8099999999999997E-2</v>
      </c>
      <c r="M1979" s="109"/>
      <c r="N1979" s="109"/>
      <c r="O1979" s="210">
        <f t="shared" si="60"/>
        <v>41883</v>
      </c>
      <c r="Q1979" s="206">
        <f t="shared" si="61"/>
        <v>6.999999999999923E-4</v>
      </c>
    </row>
    <row r="1980" spans="1:17">
      <c r="A1980" s="106">
        <v>41913</v>
      </c>
      <c r="B1980" t="s">
        <v>153</v>
      </c>
      <c r="C1980" s="109">
        <v>4.0399999999999998E-2</v>
      </c>
      <c r="D1980" s="109">
        <v>4.1099999999999998E-2</v>
      </c>
      <c r="E1980" s="109">
        <v>4.7E-2</v>
      </c>
      <c r="F1980" s="109">
        <v>4.2799999999999998E-2</v>
      </c>
      <c r="G1980" s="208">
        <v>0</v>
      </c>
      <c r="H1980" s="109"/>
      <c r="I1980" s="109">
        <v>3.95E-2</v>
      </c>
      <c r="J1980" s="109"/>
      <c r="K1980" s="109">
        <v>4.1799999999999997E-2</v>
      </c>
      <c r="L1980" s="109">
        <v>4.7300000000000002E-2</v>
      </c>
      <c r="M1980" s="109"/>
      <c r="N1980" s="109"/>
      <c r="O1980" s="210">
        <f t="shared" si="60"/>
        <v>41913</v>
      </c>
      <c r="Q1980" s="206">
        <f t="shared" si="61"/>
        <v>6.9999999999999923E-4</v>
      </c>
    </row>
    <row r="1981" spans="1:17">
      <c r="A1981" s="106">
        <v>41914</v>
      </c>
      <c r="B1981" t="s">
        <v>153</v>
      </c>
      <c r="C1981" s="109">
        <v>4.0800000000000003E-2</v>
      </c>
      <c r="D1981" s="109">
        <v>4.1500000000000002E-2</v>
      </c>
      <c r="E1981" s="109">
        <v>4.7399999999999998E-2</v>
      </c>
      <c r="F1981" s="109">
        <v>4.3200000000000002E-2</v>
      </c>
      <c r="G1981" s="208">
        <v>0</v>
      </c>
      <c r="H1981" s="109"/>
      <c r="I1981" s="109">
        <v>3.9900000000000005E-2</v>
      </c>
      <c r="J1981" s="109"/>
      <c r="K1981" s="109">
        <v>4.2300000000000004E-2</v>
      </c>
      <c r="L1981" s="109">
        <v>4.7599999999999996E-2</v>
      </c>
      <c r="M1981" s="109"/>
      <c r="N1981" s="109"/>
      <c r="O1981" s="210">
        <f t="shared" si="60"/>
        <v>41913</v>
      </c>
      <c r="Q1981" s="206">
        <f t="shared" si="61"/>
        <v>8.000000000000021E-4</v>
      </c>
    </row>
    <row r="1982" spans="1:17">
      <c r="A1982" s="106">
        <v>41915</v>
      </c>
      <c r="B1982" t="s">
        <v>153</v>
      </c>
      <c r="C1982" s="109">
        <v>4.0500000000000001E-2</v>
      </c>
      <c r="D1982" s="109">
        <v>4.1300000000000003E-2</v>
      </c>
      <c r="E1982" s="109">
        <v>4.7199999999999999E-2</v>
      </c>
      <c r="F1982" s="109">
        <v>4.2999999999999997E-2</v>
      </c>
      <c r="G1982" s="208">
        <v>0</v>
      </c>
      <c r="H1982" s="109"/>
      <c r="I1982" s="109">
        <v>3.9800000000000002E-2</v>
      </c>
      <c r="J1982" s="109"/>
      <c r="K1982" s="109">
        <v>4.2000000000000003E-2</v>
      </c>
      <c r="L1982" s="109">
        <v>4.7400000000000005E-2</v>
      </c>
      <c r="M1982" s="109"/>
      <c r="N1982" s="109"/>
      <c r="O1982" s="210">
        <f t="shared" si="60"/>
        <v>41913</v>
      </c>
      <c r="Q1982" s="206">
        <f t="shared" si="61"/>
        <v>6.9999999999999923E-4</v>
      </c>
    </row>
    <row r="1983" spans="1:17">
      <c r="A1983" s="106">
        <v>41918</v>
      </c>
      <c r="B1983" t="s">
        <v>153</v>
      </c>
      <c r="C1983" s="109">
        <v>4.0500000000000001E-2</v>
      </c>
      <c r="D1983" s="109">
        <v>4.1200000000000001E-2</v>
      </c>
      <c r="E1983" s="109">
        <v>4.7199999999999999E-2</v>
      </c>
      <c r="F1983" s="109">
        <v>4.2999999999999997E-2</v>
      </c>
      <c r="G1983" s="208">
        <v>0</v>
      </c>
      <c r="H1983" s="109"/>
      <c r="I1983" s="109">
        <v>3.9800000000000002E-2</v>
      </c>
      <c r="J1983" s="109"/>
      <c r="K1983" s="109">
        <v>4.1900000000000007E-2</v>
      </c>
      <c r="L1983" s="109">
        <v>4.7300000000000002E-2</v>
      </c>
      <c r="M1983" s="109"/>
      <c r="N1983" s="109"/>
      <c r="O1983" s="210">
        <f t="shared" si="60"/>
        <v>41913</v>
      </c>
      <c r="Q1983" s="206">
        <f t="shared" si="61"/>
        <v>7.0000000000000617E-4</v>
      </c>
    </row>
    <row r="1984" spans="1:17">
      <c r="A1984" s="106">
        <v>41919</v>
      </c>
      <c r="B1984" t="s">
        <v>153</v>
      </c>
      <c r="C1984" s="109">
        <v>3.9699999999999999E-2</v>
      </c>
      <c r="D1984" s="109">
        <v>4.0500000000000001E-2</v>
      </c>
      <c r="E1984" s="109">
        <v>4.65E-2</v>
      </c>
      <c r="F1984" s="109">
        <v>4.2200000000000001E-2</v>
      </c>
      <c r="G1984" s="208">
        <v>0</v>
      </c>
      <c r="H1984" s="109"/>
      <c r="I1984" s="109">
        <v>3.9100000000000003E-2</v>
      </c>
      <c r="J1984" s="109"/>
      <c r="K1984" s="109">
        <v>4.1200000000000001E-2</v>
      </c>
      <c r="L1984" s="109">
        <v>4.6600000000000003E-2</v>
      </c>
      <c r="M1984" s="109"/>
      <c r="N1984" s="109"/>
      <c r="O1984" s="210">
        <f t="shared" si="60"/>
        <v>41913</v>
      </c>
      <c r="Q1984" s="206">
        <f t="shared" si="61"/>
        <v>6.9999999999999923E-4</v>
      </c>
    </row>
    <row r="1985" spans="1:17">
      <c r="A1985" s="106">
        <v>41920</v>
      </c>
      <c r="B1985" t="s">
        <v>153</v>
      </c>
      <c r="C1985" s="109">
        <v>3.9899999999999998E-2</v>
      </c>
      <c r="D1985" s="109">
        <v>4.0599999999999997E-2</v>
      </c>
      <c r="E1985" s="109">
        <v>4.6600000000000003E-2</v>
      </c>
      <c r="F1985" s="109">
        <v>4.24E-2</v>
      </c>
      <c r="G1985" s="208">
        <v>0</v>
      </c>
      <c r="H1985" s="109"/>
      <c r="I1985" s="109">
        <v>3.9199999999999999E-2</v>
      </c>
      <c r="J1985" s="109"/>
      <c r="K1985" s="109">
        <v>4.1299999999999996E-2</v>
      </c>
      <c r="L1985" s="109">
        <v>4.6699999999999998E-2</v>
      </c>
      <c r="M1985" s="109"/>
      <c r="N1985" s="109"/>
      <c r="O1985" s="210">
        <f t="shared" si="60"/>
        <v>41913</v>
      </c>
      <c r="Q1985" s="206">
        <f t="shared" si="61"/>
        <v>6.9999999999999923E-4</v>
      </c>
    </row>
    <row r="1986" spans="1:17">
      <c r="A1986" s="106">
        <v>41921</v>
      </c>
      <c r="B1986" t="s">
        <v>153</v>
      </c>
      <c r="C1986" s="109">
        <v>3.9899999999999998E-2</v>
      </c>
      <c r="D1986" s="109">
        <v>4.0599999999999997E-2</v>
      </c>
      <c r="E1986" s="109">
        <v>4.6600000000000003E-2</v>
      </c>
      <c r="F1986" s="109">
        <v>4.24E-2</v>
      </c>
      <c r="G1986" s="208">
        <v>0</v>
      </c>
      <c r="H1986" s="109"/>
      <c r="I1986" s="109">
        <v>3.9199999999999999E-2</v>
      </c>
      <c r="J1986" s="109"/>
      <c r="K1986" s="109">
        <v>4.1299999999999996E-2</v>
      </c>
      <c r="L1986" s="109">
        <v>4.6799999999999994E-2</v>
      </c>
      <c r="M1986" s="109"/>
      <c r="N1986" s="109"/>
      <c r="O1986" s="210">
        <f t="shared" si="60"/>
        <v>41913</v>
      </c>
      <c r="Q1986" s="206">
        <f t="shared" si="61"/>
        <v>6.9999999999999923E-4</v>
      </c>
    </row>
    <row r="1987" spans="1:17">
      <c r="A1987" s="106">
        <v>41922</v>
      </c>
      <c r="B1987" t="s">
        <v>153</v>
      </c>
      <c r="C1987" s="109">
        <v>3.9600000000000003E-2</v>
      </c>
      <c r="D1987" s="109">
        <v>4.0300000000000002E-2</v>
      </c>
      <c r="E1987" s="109">
        <v>4.65E-2</v>
      </c>
      <c r="F1987" s="109">
        <v>4.2099999999999999E-2</v>
      </c>
      <c r="G1987" s="208">
        <v>0</v>
      </c>
      <c r="H1987" s="109"/>
      <c r="I1987" s="109">
        <v>3.8900000000000004E-2</v>
      </c>
      <c r="J1987" s="109"/>
      <c r="K1987" s="109">
        <v>4.1100000000000005E-2</v>
      </c>
      <c r="L1987" s="109">
        <v>4.6699999999999998E-2</v>
      </c>
      <c r="M1987" s="109"/>
      <c r="N1987" s="109"/>
      <c r="O1987" s="210">
        <f t="shared" si="60"/>
        <v>41913</v>
      </c>
      <c r="Q1987" s="206">
        <f t="shared" si="61"/>
        <v>8.000000000000021E-4</v>
      </c>
    </row>
    <row r="1988" spans="1:17">
      <c r="A1988" s="106">
        <v>41926</v>
      </c>
      <c r="B1988" t="s">
        <v>153</v>
      </c>
      <c r="C1988" s="109">
        <v>3.8899999999999997E-2</v>
      </c>
      <c r="D1988" s="109">
        <v>3.9600000000000003E-2</v>
      </c>
      <c r="E1988" s="109">
        <v>4.58E-2</v>
      </c>
      <c r="F1988" s="109">
        <v>4.1399999999999999E-2</v>
      </c>
      <c r="G1988" s="208">
        <v>0</v>
      </c>
      <c r="H1988" s="109"/>
      <c r="I1988" s="109">
        <v>3.8100000000000002E-2</v>
      </c>
      <c r="J1988" s="109"/>
      <c r="K1988" s="109">
        <v>4.0399999999999998E-2</v>
      </c>
      <c r="L1988" s="109">
        <v>4.5999999999999999E-2</v>
      </c>
      <c r="M1988" s="109"/>
      <c r="N1988" s="109"/>
      <c r="O1988" s="210">
        <f t="shared" si="60"/>
        <v>41913</v>
      </c>
      <c r="Q1988" s="206">
        <f t="shared" si="61"/>
        <v>7.9999999999999516E-4</v>
      </c>
    </row>
    <row r="1989" spans="1:17">
      <c r="A1989" s="106">
        <v>41927</v>
      </c>
      <c r="B1989" t="s">
        <v>153</v>
      </c>
      <c r="C1989" s="109">
        <v>3.8699999999999998E-2</v>
      </c>
      <c r="D1989" s="109">
        <v>3.9399999999999998E-2</v>
      </c>
      <c r="E1989" s="109">
        <v>4.5699999999999998E-2</v>
      </c>
      <c r="F1989" s="109">
        <v>4.1300000000000003E-2</v>
      </c>
      <c r="G1989" s="208">
        <v>0</v>
      </c>
      <c r="H1989" s="109"/>
      <c r="I1989" s="109">
        <v>3.78E-2</v>
      </c>
      <c r="J1989" s="109"/>
      <c r="K1989" s="109">
        <v>4.0199999999999993E-2</v>
      </c>
      <c r="L1989" s="109">
        <v>4.5899999999999996E-2</v>
      </c>
      <c r="M1989" s="109"/>
      <c r="N1989" s="109"/>
      <c r="O1989" s="210">
        <f t="shared" ref="O1989:O2052" si="62">DATE(YEAR(A1989),MONTH(A1989),1)</f>
        <v>41913</v>
      </c>
      <c r="Q1989" s="206">
        <f t="shared" ref="Q1989:Q2052" si="63">K1989-D1989</f>
        <v>7.9999999999999516E-4</v>
      </c>
    </row>
    <row r="1990" spans="1:17">
      <c r="A1990" s="106">
        <v>41928</v>
      </c>
      <c r="B1990" t="s">
        <v>153</v>
      </c>
      <c r="C1990" s="109">
        <v>3.9199999999999999E-2</v>
      </c>
      <c r="D1990" s="109">
        <v>3.9899999999999998E-2</v>
      </c>
      <c r="E1990" s="109">
        <v>4.6199999999999998E-2</v>
      </c>
      <c r="F1990" s="109">
        <v>4.1799999999999997E-2</v>
      </c>
      <c r="G1990" s="208">
        <v>0</v>
      </c>
      <c r="H1990" s="109"/>
      <c r="I1990" s="109">
        <v>3.8399999999999997E-2</v>
      </c>
      <c r="J1990" s="109"/>
      <c r="K1990" s="109">
        <v>4.0599999999999997E-2</v>
      </c>
      <c r="L1990" s="109">
        <v>4.6399999999999997E-2</v>
      </c>
      <c r="M1990" s="109"/>
      <c r="N1990" s="109"/>
      <c r="O1990" s="210">
        <f t="shared" si="62"/>
        <v>41913</v>
      </c>
      <c r="Q1990" s="206">
        <f t="shared" si="63"/>
        <v>6.9999999999999923E-4</v>
      </c>
    </row>
    <row r="1991" spans="1:17">
      <c r="A1991" s="106">
        <v>41929</v>
      </c>
      <c r="B1991" t="s">
        <v>153</v>
      </c>
      <c r="C1991" s="109">
        <v>3.9399999999999998E-2</v>
      </c>
      <c r="D1991" s="109">
        <v>4.02E-2</v>
      </c>
      <c r="E1991" s="109">
        <v>4.6399999999999997E-2</v>
      </c>
      <c r="F1991" s="109">
        <v>4.2000000000000003E-2</v>
      </c>
      <c r="G1991" s="208">
        <v>0</v>
      </c>
      <c r="H1991" s="109"/>
      <c r="I1991" s="109">
        <v>3.8699999999999998E-2</v>
      </c>
      <c r="J1991" s="109"/>
      <c r="K1991" s="109">
        <v>4.0899999999999999E-2</v>
      </c>
      <c r="L1991" s="109">
        <v>4.6600000000000003E-2</v>
      </c>
      <c r="M1991" s="109"/>
      <c r="N1991" s="109"/>
      <c r="O1991" s="210">
        <f t="shared" si="62"/>
        <v>41913</v>
      </c>
      <c r="Q1991" s="206">
        <f t="shared" si="63"/>
        <v>6.9999999999999923E-4</v>
      </c>
    </row>
    <row r="1992" spans="1:17">
      <c r="A1992" s="106">
        <v>41932</v>
      </c>
      <c r="B1992" t="s">
        <v>153</v>
      </c>
      <c r="C1992" s="109">
        <v>3.9300000000000002E-2</v>
      </c>
      <c r="D1992" s="109">
        <v>4.0099999999999997E-2</v>
      </c>
      <c r="E1992" s="109">
        <v>4.6300000000000001E-2</v>
      </c>
      <c r="F1992" s="109">
        <v>4.19E-2</v>
      </c>
      <c r="G1992" s="208">
        <v>0</v>
      </c>
      <c r="H1992" s="109"/>
      <c r="I1992" s="109">
        <v>3.8900000000000004E-2</v>
      </c>
      <c r="J1992" s="109"/>
      <c r="K1992" s="109">
        <v>4.0800000000000003E-2</v>
      </c>
      <c r="L1992" s="109">
        <v>4.6500000000000007E-2</v>
      </c>
      <c r="M1992" s="109"/>
      <c r="N1992" s="109"/>
      <c r="O1992" s="210">
        <f t="shared" si="62"/>
        <v>41913</v>
      </c>
      <c r="Q1992" s="206">
        <f t="shared" si="63"/>
        <v>7.0000000000000617E-4</v>
      </c>
    </row>
    <row r="1993" spans="1:17">
      <c r="A1993" s="106">
        <v>41933</v>
      </c>
      <c r="B1993" t="s">
        <v>153</v>
      </c>
      <c r="C1993" s="109">
        <v>3.9399999999999998E-2</v>
      </c>
      <c r="D1993" s="109">
        <v>4.0300000000000002E-2</v>
      </c>
      <c r="E1993" s="109">
        <v>4.65E-2</v>
      </c>
      <c r="F1993" s="109">
        <v>4.2099999999999999E-2</v>
      </c>
      <c r="G1993" s="208">
        <v>0</v>
      </c>
      <c r="H1993" s="109"/>
      <c r="I1993" s="109">
        <v>3.9199999999999999E-2</v>
      </c>
      <c r="J1993" s="109"/>
      <c r="K1993" s="109">
        <v>4.0999999999999995E-2</v>
      </c>
      <c r="L1993" s="109">
        <v>4.6600000000000003E-2</v>
      </c>
      <c r="M1993" s="109"/>
      <c r="N1993" s="109"/>
      <c r="O1993" s="210">
        <f t="shared" si="62"/>
        <v>41913</v>
      </c>
      <c r="Q1993" s="206">
        <f t="shared" si="63"/>
        <v>6.999999999999923E-4</v>
      </c>
    </row>
    <row r="1994" spans="1:17">
      <c r="A1994" s="106">
        <v>41934</v>
      </c>
      <c r="B1994" t="s">
        <v>153</v>
      </c>
      <c r="C1994" s="109">
        <v>3.95E-2</v>
      </c>
      <c r="D1994" s="109">
        <v>4.0399999999999998E-2</v>
      </c>
      <c r="E1994" s="109">
        <v>4.6600000000000003E-2</v>
      </c>
      <c r="F1994" s="109">
        <v>4.2200000000000001E-2</v>
      </c>
      <c r="G1994" s="208">
        <v>0</v>
      </c>
      <c r="H1994" s="109"/>
      <c r="I1994" s="109">
        <v>3.9300000000000002E-2</v>
      </c>
      <c r="J1994" s="109"/>
      <c r="K1994" s="109">
        <v>4.1100000000000005E-2</v>
      </c>
      <c r="L1994" s="109">
        <v>4.6699999999999998E-2</v>
      </c>
      <c r="M1994" s="109"/>
      <c r="N1994" s="109"/>
      <c r="O1994" s="210">
        <f t="shared" si="62"/>
        <v>41913</v>
      </c>
      <c r="Q1994" s="206">
        <f t="shared" si="63"/>
        <v>7.0000000000000617E-4</v>
      </c>
    </row>
    <row r="1995" spans="1:17">
      <c r="A1995" s="106">
        <v>41935</v>
      </c>
      <c r="B1995" t="s">
        <v>153</v>
      </c>
      <c r="C1995" s="109">
        <v>3.9899999999999998E-2</v>
      </c>
      <c r="D1995" s="109">
        <v>4.0899999999999999E-2</v>
      </c>
      <c r="E1995" s="109">
        <v>4.7E-2</v>
      </c>
      <c r="F1995" s="109">
        <v>4.2599999999999999E-2</v>
      </c>
      <c r="G1995" s="208">
        <v>0</v>
      </c>
      <c r="H1995" s="109"/>
      <c r="I1995" s="109">
        <v>3.9599999999999996E-2</v>
      </c>
      <c r="J1995" s="109"/>
      <c r="K1995" s="109">
        <v>4.1599999999999998E-2</v>
      </c>
      <c r="L1995" s="109">
        <v>4.7100000000000003E-2</v>
      </c>
      <c r="M1995" s="109"/>
      <c r="N1995" s="109"/>
      <c r="O1995" s="210">
        <f t="shared" si="62"/>
        <v>41913</v>
      </c>
      <c r="Q1995" s="206">
        <f t="shared" si="63"/>
        <v>6.9999999999999923E-4</v>
      </c>
    </row>
    <row r="1996" spans="1:17">
      <c r="A1996" s="106">
        <v>41936</v>
      </c>
      <c r="B1996" t="s">
        <v>153</v>
      </c>
      <c r="C1996" s="109">
        <v>0.04</v>
      </c>
      <c r="D1996" s="109">
        <v>4.0899999999999999E-2</v>
      </c>
      <c r="E1996" s="109">
        <v>4.7100000000000003E-2</v>
      </c>
      <c r="F1996" s="109">
        <v>4.2700000000000002E-2</v>
      </c>
      <c r="G1996" s="208">
        <v>0</v>
      </c>
      <c r="H1996" s="109"/>
      <c r="I1996" s="109">
        <v>3.9699999999999999E-2</v>
      </c>
      <c r="J1996" s="109"/>
      <c r="K1996" s="109">
        <v>4.1599999999999998E-2</v>
      </c>
      <c r="L1996" s="109">
        <v>4.7199999999999999E-2</v>
      </c>
      <c r="M1996" s="109"/>
      <c r="N1996" s="109"/>
      <c r="O1996" s="210">
        <f t="shared" si="62"/>
        <v>41913</v>
      </c>
      <c r="Q1996" s="206">
        <f t="shared" si="63"/>
        <v>6.9999999999999923E-4</v>
      </c>
    </row>
    <row r="1997" spans="1:17">
      <c r="A1997" s="106">
        <v>41939</v>
      </c>
      <c r="B1997" t="s">
        <v>153</v>
      </c>
      <c r="C1997" s="109">
        <v>3.9800000000000002E-2</v>
      </c>
      <c r="D1997" s="109">
        <v>4.0800000000000003E-2</v>
      </c>
      <c r="E1997" s="109">
        <v>4.6899999999999997E-2</v>
      </c>
      <c r="F1997" s="109">
        <v>4.2500000000000003E-2</v>
      </c>
      <c r="G1997" s="208">
        <v>0</v>
      </c>
      <c r="H1997" s="109"/>
      <c r="I1997" s="109">
        <v>3.95E-2</v>
      </c>
      <c r="J1997" s="109"/>
      <c r="K1997" s="109">
        <v>4.1500000000000002E-2</v>
      </c>
      <c r="L1997" s="109">
        <v>4.7100000000000003E-2</v>
      </c>
      <c r="M1997" s="109"/>
      <c r="N1997" s="109"/>
      <c r="O1997" s="210">
        <f t="shared" si="62"/>
        <v>41913</v>
      </c>
      <c r="Q1997" s="206">
        <f t="shared" si="63"/>
        <v>6.9999999999999923E-4</v>
      </c>
    </row>
    <row r="1998" spans="1:17">
      <c r="A1998" s="106">
        <v>41940</v>
      </c>
      <c r="B1998" t="s">
        <v>153</v>
      </c>
      <c r="C1998" s="109">
        <v>4.0099999999999997E-2</v>
      </c>
      <c r="D1998" s="109">
        <v>4.1000000000000002E-2</v>
      </c>
      <c r="E1998" s="109">
        <v>4.7100000000000003E-2</v>
      </c>
      <c r="F1998" s="109">
        <v>4.2700000000000002E-2</v>
      </c>
      <c r="G1998" s="208">
        <v>0</v>
      </c>
      <c r="H1998" s="109"/>
      <c r="I1998" s="109">
        <v>3.9599999999999996E-2</v>
      </c>
      <c r="J1998" s="109"/>
      <c r="K1998" s="109">
        <v>4.1700000000000001E-2</v>
      </c>
      <c r="L1998" s="109">
        <v>4.7300000000000002E-2</v>
      </c>
      <c r="M1998" s="109"/>
      <c r="N1998" s="109"/>
      <c r="O1998" s="210">
        <f t="shared" si="62"/>
        <v>41913</v>
      </c>
      <c r="Q1998" s="206">
        <f t="shared" si="63"/>
        <v>6.9999999999999923E-4</v>
      </c>
    </row>
    <row r="1999" spans="1:17">
      <c r="A1999" s="106">
        <v>41941</v>
      </c>
      <c r="B1999" t="s">
        <v>153</v>
      </c>
      <c r="C1999" s="109">
        <v>3.9699999999999999E-2</v>
      </c>
      <c r="D1999" s="109">
        <v>4.07E-2</v>
      </c>
      <c r="E1999" s="109">
        <v>4.6800000000000001E-2</v>
      </c>
      <c r="F1999" s="109">
        <v>4.24E-2</v>
      </c>
      <c r="G1999" s="208">
        <v>0</v>
      </c>
      <c r="H1999" s="109"/>
      <c r="I1999" s="109">
        <v>3.9300000000000002E-2</v>
      </c>
      <c r="J1999" s="109"/>
      <c r="K1999" s="109">
        <v>4.1399999999999999E-2</v>
      </c>
      <c r="L1999" s="109">
        <v>4.7E-2</v>
      </c>
      <c r="M1999" s="109"/>
      <c r="N1999" s="109"/>
      <c r="O1999" s="210">
        <f t="shared" si="62"/>
        <v>41913</v>
      </c>
      <c r="Q1999" s="206">
        <f t="shared" si="63"/>
        <v>6.9999999999999923E-4</v>
      </c>
    </row>
    <row r="2000" spans="1:17">
      <c r="A2000" s="106">
        <v>41942</v>
      </c>
      <c r="B2000" t="s">
        <v>153</v>
      </c>
      <c r="C2000" s="109">
        <v>3.9899999999999998E-2</v>
      </c>
      <c r="D2000" s="109">
        <v>4.0800000000000003E-2</v>
      </c>
      <c r="E2000" s="109">
        <v>4.6800000000000001E-2</v>
      </c>
      <c r="F2000" s="109">
        <v>4.2500000000000003E-2</v>
      </c>
      <c r="G2000" s="208">
        <v>0</v>
      </c>
      <c r="H2000" s="109"/>
      <c r="I2000" s="109">
        <v>3.8800000000000001E-2</v>
      </c>
      <c r="J2000" s="109"/>
      <c r="K2000" s="109">
        <v>4.1500000000000002E-2</v>
      </c>
      <c r="L2000" s="109">
        <v>4.7100000000000003E-2</v>
      </c>
      <c r="M2000" s="109"/>
      <c r="N2000" s="109"/>
      <c r="O2000" s="210">
        <f t="shared" si="62"/>
        <v>41913</v>
      </c>
      <c r="Q2000" s="206">
        <f t="shared" si="63"/>
        <v>6.9999999999999923E-4</v>
      </c>
    </row>
    <row r="2001" spans="1:17">
      <c r="A2001" s="106">
        <v>41943</v>
      </c>
      <c r="B2001" t="s">
        <v>153</v>
      </c>
      <c r="C2001" s="109">
        <v>4.0099999999999997E-2</v>
      </c>
      <c r="D2001" s="109">
        <v>4.1000000000000002E-2</v>
      </c>
      <c r="E2001" s="109">
        <v>4.7100000000000003E-2</v>
      </c>
      <c r="F2001" s="109">
        <v>4.2700000000000002E-2</v>
      </c>
      <c r="G2001" s="208">
        <v>0</v>
      </c>
      <c r="H2001" s="109"/>
      <c r="I2001" s="109">
        <v>3.9E-2</v>
      </c>
      <c r="J2001" s="109"/>
      <c r="K2001" s="109">
        <v>4.1700000000000001E-2</v>
      </c>
      <c r="L2001" s="109">
        <v>4.7400000000000005E-2</v>
      </c>
      <c r="M2001" s="109"/>
      <c r="N2001" s="109"/>
      <c r="O2001" s="210">
        <f t="shared" si="62"/>
        <v>41913</v>
      </c>
      <c r="Q2001" s="206">
        <f t="shared" si="63"/>
        <v>6.9999999999999923E-4</v>
      </c>
    </row>
    <row r="2002" spans="1:17">
      <c r="A2002" s="106">
        <v>41946</v>
      </c>
      <c r="B2002" t="s">
        <v>153</v>
      </c>
      <c r="C2002" s="109">
        <v>4.0099999999999997E-2</v>
      </c>
      <c r="D2002" s="109">
        <v>4.1000000000000002E-2</v>
      </c>
      <c r="E2002" s="109">
        <v>4.7199999999999999E-2</v>
      </c>
      <c r="F2002" s="109">
        <v>4.2799999999999998E-2</v>
      </c>
      <c r="G2002" s="208">
        <v>0</v>
      </c>
      <c r="H2002" s="109"/>
      <c r="I2002" s="109">
        <v>3.9E-2</v>
      </c>
      <c r="J2002" s="109"/>
      <c r="K2002" s="109">
        <v>4.1799999999999997E-2</v>
      </c>
      <c r="L2002" s="109">
        <v>4.7500000000000001E-2</v>
      </c>
      <c r="M2002" s="109"/>
      <c r="N2002" s="109"/>
      <c r="O2002" s="210">
        <f t="shared" si="62"/>
        <v>41944</v>
      </c>
      <c r="Q2002" s="206">
        <f t="shared" si="63"/>
        <v>7.9999999999999516E-4</v>
      </c>
    </row>
    <row r="2003" spans="1:17">
      <c r="A2003" s="106">
        <v>41947</v>
      </c>
      <c r="B2003" t="s">
        <v>153</v>
      </c>
      <c r="C2003" s="109">
        <v>0.04</v>
      </c>
      <c r="D2003" s="109">
        <v>4.0800000000000003E-2</v>
      </c>
      <c r="E2003" s="109">
        <v>4.7E-2</v>
      </c>
      <c r="F2003" s="109">
        <v>4.2599999999999999E-2</v>
      </c>
      <c r="G2003" s="208">
        <v>0</v>
      </c>
      <c r="H2003" s="109"/>
      <c r="I2003" s="109">
        <v>3.8900000000000004E-2</v>
      </c>
      <c r="J2003" s="109"/>
      <c r="K2003" s="109">
        <v>4.1599999999999998E-2</v>
      </c>
      <c r="L2003" s="109">
        <v>4.7400000000000005E-2</v>
      </c>
      <c r="M2003" s="109"/>
      <c r="N2003" s="109"/>
      <c r="O2003" s="210">
        <f t="shared" si="62"/>
        <v>41944</v>
      </c>
      <c r="Q2003" s="206">
        <f t="shared" si="63"/>
        <v>7.9999999999999516E-4</v>
      </c>
    </row>
    <row r="2004" spans="1:17">
      <c r="A2004" s="106">
        <v>41948</v>
      </c>
      <c r="B2004" t="s">
        <v>153</v>
      </c>
      <c r="C2004" s="109">
        <v>4.02E-2</v>
      </c>
      <c r="D2004" s="109">
        <v>4.0899999999999999E-2</v>
      </c>
      <c r="E2004" s="109">
        <v>4.7100000000000003E-2</v>
      </c>
      <c r="F2004" s="109">
        <v>4.2700000000000002E-2</v>
      </c>
      <c r="G2004" s="208">
        <v>0</v>
      </c>
      <c r="H2004" s="109"/>
      <c r="I2004" s="109">
        <v>3.9E-2</v>
      </c>
      <c r="J2004" s="109"/>
      <c r="K2004" s="109">
        <v>4.1799999999999997E-2</v>
      </c>
      <c r="L2004" s="109">
        <v>4.7500000000000001E-2</v>
      </c>
      <c r="M2004" s="109"/>
      <c r="N2004" s="109"/>
      <c r="O2004" s="210">
        <f t="shared" si="62"/>
        <v>41944</v>
      </c>
      <c r="Q2004" s="206">
        <f t="shared" si="63"/>
        <v>8.9999999999999802E-4</v>
      </c>
    </row>
    <row r="2005" spans="1:17">
      <c r="A2005" s="106">
        <v>41949</v>
      </c>
      <c r="B2005" t="s">
        <v>153</v>
      </c>
      <c r="C2005" s="109">
        <v>4.0500000000000001E-2</v>
      </c>
      <c r="D2005" s="109">
        <v>4.1200000000000001E-2</v>
      </c>
      <c r="E2005" s="109">
        <v>4.7500000000000001E-2</v>
      </c>
      <c r="F2005" s="109">
        <v>4.3099999999999999E-2</v>
      </c>
      <c r="G2005" s="208">
        <v>0</v>
      </c>
      <c r="H2005" s="109"/>
      <c r="I2005" s="109">
        <v>3.9300000000000002E-2</v>
      </c>
      <c r="J2005" s="109"/>
      <c r="K2005" s="109">
        <v>4.2099999999999999E-2</v>
      </c>
      <c r="L2005" s="109">
        <v>4.7899999999999998E-2</v>
      </c>
      <c r="M2005" s="109"/>
      <c r="N2005" s="109"/>
      <c r="O2005" s="210">
        <f t="shared" si="62"/>
        <v>41944</v>
      </c>
      <c r="Q2005" s="206">
        <f t="shared" si="63"/>
        <v>8.9999999999999802E-4</v>
      </c>
    </row>
    <row r="2006" spans="1:17">
      <c r="A2006" s="106">
        <v>41950</v>
      </c>
      <c r="B2006" t="s">
        <v>153</v>
      </c>
      <c r="C2006" s="109">
        <v>4.0099999999999997E-2</v>
      </c>
      <c r="D2006" s="109">
        <v>4.0800000000000003E-2</v>
      </c>
      <c r="E2006" s="109">
        <v>4.7100000000000003E-2</v>
      </c>
      <c r="F2006" s="109">
        <v>4.2700000000000002E-2</v>
      </c>
      <c r="G2006" s="208">
        <v>0</v>
      </c>
      <c r="H2006" s="109"/>
      <c r="I2006" s="109">
        <v>3.8800000000000001E-2</v>
      </c>
      <c r="J2006" s="109"/>
      <c r="K2006" s="109">
        <v>4.1599999999999998E-2</v>
      </c>
      <c r="L2006" s="109">
        <v>4.7500000000000001E-2</v>
      </c>
      <c r="M2006" s="109"/>
      <c r="N2006" s="109"/>
      <c r="O2006" s="210">
        <f t="shared" si="62"/>
        <v>41944</v>
      </c>
      <c r="Q2006" s="206">
        <f t="shared" si="63"/>
        <v>7.9999999999999516E-4</v>
      </c>
    </row>
    <row r="2007" spans="1:17">
      <c r="A2007" s="106">
        <v>41953</v>
      </c>
      <c r="B2007" t="s">
        <v>153</v>
      </c>
      <c r="C2007" s="109">
        <v>4.0500000000000001E-2</v>
      </c>
      <c r="D2007" s="109">
        <v>4.1200000000000001E-2</v>
      </c>
      <c r="E2007" s="109">
        <v>4.7500000000000001E-2</v>
      </c>
      <c r="F2007" s="109">
        <v>4.3099999999999999E-2</v>
      </c>
      <c r="G2007" s="208">
        <v>0</v>
      </c>
      <c r="H2007" s="109"/>
      <c r="I2007" s="109">
        <v>3.9199999999999999E-2</v>
      </c>
      <c r="J2007" s="109"/>
      <c r="K2007" s="109">
        <v>4.2099999999999999E-2</v>
      </c>
      <c r="L2007" s="109">
        <v>4.7899999999999998E-2</v>
      </c>
      <c r="M2007" s="109"/>
      <c r="N2007" s="109"/>
      <c r="O2007" s="210">
        <f t="shared" si="62"/>
        <v>41944</v>
      </c>
      <c r="Q2007" s="206">
        <f t="shared" si="63"/>
        <v>8.9999999999999802E-4</v>
      </c>
    </row>
    <row r="2008" spans="1:17">
      <c r="A2008" s="106">
        <v>41955</v>
      </c>
      <c r="B2008" t="s">
        <v>153</v>
      </c>
      <c r="C2008" s="109">
        <v>4.0599999999999997E-2</v>
      </c>
      <c r="D2008" s="109">
        <v>4.1300000000000003E-2</v>
      </c>
      <c r="E2008" s="109">
        <v>4.7600000000000003E-2</v>
      </c>
      <c r="F2008" s="109">
        <v>4.3200000000000002E-2</v>
      </c>
      <c r="G2008" s="208">
        <v>0</v>
      </c>
      <c r="H2008" s="109"/>
      <c r="I2008" s="109">
        <v>3.95E-2</v>
      </c>
      <c r="J2008" s="109"/>
      <c r="K2008" s="109">
        <v>4.2199999999999994E-2</v>
      </c>
      <c r="L2008" s="109">
        <v>4.8000000000000001E-2</v>
      </c>
      <c r="M2008" s="109"/>
      <c r="N2008" s="109"/>
      <c r="O2008" s="210">
        <f t="shared" si="62"/>
        <v>41944</v>
      </c>
      <c r="Q2008" s="206">
        <f t="shared" si="63"/>
        <v>8.9999999999999108E-4</v>
      </c>
    </row>
    <row r="2009" spans="1:17">
      <c r="A2009" s="106">
        <v>41956</v>
      </c>
      <c r="B2009" t="s">
        <v>153</v>
      </c>
      <c r="C2009" s="109">
        <v>4.0399999999999998E-2</v>
      </c>
      <c r="D2009" s="109">
        <v>4.1200000000000001E-2</v>
      </c>
      <c r="E2009" s="109">
        <v>4.7800000000000002E-2</v>
      </c>
      <c r="F2009" s="109">
        <v>4.3099999999999999E-2</v>
      </c>
      <c r="G2009" s="208">
        <v>0</v>
      </c>
      <c r="H2009" s="109"/>
      <c r="I2009" s="109">
        <v>3.9699999999999999E-2</v>
      </c>
      <c r="J2009" s="109"/>
      <c r="K2009" s="109">
        <v>4.2099999999999999E-2</v>
      </c>
      <c r="L2009" s="109">
        <v>4.82E-2</v>
      </c>
      <c r="M2009" s="109"/>
      <c r="N2009" s="109"/>
      <c r="O2009" s="210">
        <f t="shared" si="62"/>
        <v>41944</v>
      </c>
      <c r="Q2009" s="206">
        <f t="shared" si="63"/>
        <v>8.9999999999999802E-4</v>
      </c>
    </row>
    <row r="2010" spans="1:17">
      <c r="A2010" s="106">
        <v>41957</v>
      </c>
      <c r="B2010" t="s">
        <v>153</v>
      </c>
      <c r="C2010" s="109">
        <v>4.0300000000000002E-2</v>
      </c>
      <c r="D2010" s="109">
        <v>4.0899999999999999E-2</v>
      </c>
      <c r="E2010" s="109">
        <v>4.7600000000000003E-2</v>
      </c>
      <c r="F2010" s="109">
        <v>4.2900000000000001E-2</v>
      </c>
      <c r="G2010" s="208">
        <v>0</v>
      </c>
      <c r="H2010" s="109"/>
      <c r="I2010" s="109">
        <v>3.9399999999999998E-2</v>
      </c>
      <c r="J2010" s="109"/>
      <c r="K2010" s="109">
        <v>4.1900000000000007E-2</v>
      </c>
      <c r="L2010" s="109">
        <v>4.8000000000000001E-2</v>
      </c>
      <c r="M2010" s="109"/>
      <c r="N2010" s="109"/>
      <c r="O2010" s="210">
        <f t="shared" si="62"/>
        <v>41944</v>
      </c>
      <c r="Q2010" s="206">
        <f t="shared" si="63"/>
        <v>1.0000000000000078E-3</v>
      </c>
    </row>
    <row r="2011" spans="1:17">
      <c r="A2011" s="106">
        <v>41960</v>
      </c>
      <c r="B2011" t="s">
        <v>153</v>
      </c>
      <c r="C2011" s="109">
        <v>4.07E-2</v>
      </c>
      <c r="D2011" s="109">
        <v>4.1099999999999998E-2</v>
      </c>
      <c r="E2011" s="109">
        <v>4.7899999999999998E-2</v>
      </c>
      <c r="F2011" s="109">
        <v>4.3200000000000002E-2</v>
      </c>
      <c r="G2011" s="208">
        <v>0</v>
      </c>
      <c r="H2011" s="109"/>
      <c r="I2011" s="109">
        <v>3.95E-2</v>
      </c>
      <c r="J2011" s="109"/>
      <c r="K2011" s="109">
        <v>4.2099999999999999E-2</v>
      </c>
      <c r="L2011" s="109">
        <v>4.8300000000000003E-2</v>
      </c>
      <c r="M2011" s="109"/>
      <c r="N2011" s="109"/>
      <c r="O2011" s="210">
        <f t="shared" si="62"/>
        <v>41944</v>
      </c>
      <c r="Q2011" s="206">
        <f t="shared" si="63"/>
        <v>1.0000000000000009E-3</v>
      </c>
    </row>
    <row r="2012" spans="1:17">
      <c r="A2012" s="106">
        <v>41961</v>
      </c>
      <c r="B2012" t="s">
        <v>153</v>
      </c>
      <c r="C2012" s="109">
        <v>4.0500000000000001E-2</v>
      </c>
      <c r="D2012" s="109">
        <v>4.0899999999999999E-2</v>
      </c>
      <c r="E2012" s="109">
        <v>4.8000000000000001E-2</v>
      </c>
      <c r="F2012" s="109">
        <v>4.3099999999999999E-2</v>
      </c>
      <c r="G2012" s="208">
        <v>0</v>
      </c>
      <c r="H2012" s="109"/>
      <c r="I2012" s="109">
        <v>3.9599999999999996E-2</v>
      </c>
      <c r="J2012" s="109"/>
      <c r="K2012" s="109">
        <v>4.2000000000000003E-2</v>
      </c>
      <c r="L2012" s="109">
        <v>4.8399999999999999E-2</v>
      </c>
      <c r="M2012" s="109"/>
      <c r="N2012" s="109"/>
      <c r="O2012" s="210">
        <f t="shared" si="62"/>
        <v>41944</v>
      </c>
      <c r="Q2012" s="206">
        <f t="shared" si="63"/>
        <v>1.1000000000000038E-3</v>
      </c>
    </row>
    <row r="2013" spans="1:17">
      <c r="A2013" s="106">
        <v>41962</v>
      </c>
      <c r="B2013" t="s">
        <v>153</v>
      </c>
      <c r="C2013" s="109">
        <v>4.0800000000000003E-2</v>
      </c>
      <c r="D2013" s="109">
        <v>4.1200000000000001E-2</v>
      </c>
      <c r="E2013" s="109">
        <v>4.8300000000000003E-2</v>
      </c>
      <c r="F2013" s="109">
        <v>4.3400000000000001E-2</v>
      </c>
      <c r="G2013" s="208">
        <v>0</v>
      </c>
      <c r="H2013" s="109"/>
      <c r="I2013" s="109">
        <v>3.9800000000000002E-2</v>
      </c>
      <c r="J2013" s="109"/>
      <c r="K2013" s="109">
        <v>4.2300000000000004E-2</v>
      </c>
      <c r="L2013" s="109">
        <v>4.87E-2</v>
      </c>
      <c r="M2013" s="109"/>
      <c r="N2013" s="109"/>
      <c r="O2013" s="210">
        <f t="shared" si="62"/>
        <v>41944</v>
      </c>
      <c r="Q2013" s="206">
        <f t="shared" si="63"/>
        <v>1.1000000000000038E-3</v>
      </c>
    </row>
    <row r="2014" spans="1:17">
      <c r="A2014" s="106">
        <v>41963</v>
      </c>
      <c r="B2014" t="s">
        <v>153</v>
      </c>
      <c r="C2014" s="109">
        <v>4.0800000000000003E-2</v>
      </c>
      <c r="D2014" s="109">
        <v>4.1200000000000001E-2</v>
      </c>
      <c r="E2014" s="109">
        <v>4.8300000000000003E-2</v>
      </c>
      <c r="F2014" s="109">
        <v>4.3400000000000001E-2</v>
      </c>
      <c r="G2014" s="208">
        <v>0</v>
      </c>
      <c r="H2014" s="109"/>
      <c r="I2014" s="109">
        <v>3.9699999999999999E-2</v>
      </c>
      <c r="J2014" s="109"/>
      <c r="K2014" s="109">
        <v>4.2199999999999994E-2</v>
      </c>
      <c r="L2014" s="109">
        <v>4.8600000000000004E-2</v>
      </c>
      <c r="M2014" s="109"/>
      <c r="N2014" s="109"/>
      <c r="O2014" s="210">
        <f t="shared" si="62"/>
        <v>41944</v>
      </c>
      <c r="Q2014" s="206">
        <f t="shared" si="63"/>
        <v>9.9999999999999395E-4</v>
      </c>
    </row>
    <row r="2015" spans="1:17">
      <c r="A2015" s="106">
        <v>41964</v>
      </c>
      <c r="B2015" t="s">
        <v>153</v>
      </c>
      <c r="C2015" s="109">
        <v>4.0500000000000001E-2</v>
      </c>
      <c r="D2015" s="109">
        <v>4.0800000000000003E-2</v>
      </c>
      <c r="E2015" s="109">
        <v>4.7699999999999999E-2</v>
      </c>
      <c r="F2015" s="109">
        <v>4.2999999999999997E-2</v>
      </c>
      <c r="G2015" s="208">
        <v>0</v>
      </c>
      <c r="H2015" s="109"/>
      <c r="I2015" s="109">
        <v>3.9399999999999998E-2</v>
      </c>
      <c r="J2015" s="109"/>
      <c r="K2015" s="109">
        <v>4.1799999999999997E-2</v>
      </c>
      <c r="L2015" s="109">
        <v>4.8000000000000001E-2</v>
      </c>
      <c r="M2015" s="109"/>
      <c r="N2015" s="109"/>
      <c r="O2015" s="210">
        <f t="shared" si="62"/>
        <v>41944</v>
      </c>
      <c r="Q2015" s="206">
        <f t="shared" si="63"/>
        <v>9.9999999999999395E-4</v>
      </c>
    </row>
    <row r="2016" spans="1:17">
      <c r="A2016" s="106">
        <v>41967</v>
      </c>
      <c r="B2016" t="s">
        <v>153</v>
      </c>
      <c r="C2016" s="109">
        <v>4.0500000000000001E-2</v>
      </c>
      <c r="D2016" s="109">
        <v>4.0899999999999999E-2</v>
      </c>
      <c r="E2016" s="109">
        <v>4.7600000000000003E-2</v>
      </c>
      <c r="F2016" s="109">
        <v>4.2999999999999997E-2</v>
      </c>
      <c r="G2016" s="208">
        <v>0</v>
      </c>
      <c r="H2016" s="109"/>
      <c r="I2016" s="109">
        <v>3.9399999999999998E-2</v>
      </c>
      <c r="J2016" s="109"/>
      <c r="K2016" s="109">
        <v>4.1799999999999997E-2</v>
      </c>
      <c r="L2016" s="109">
        <v>4.8000000000000001E-2</v>
      </c>
      <c r="M2016" s="109"/>
      <c r="N2016" s="109"/>
      <c r="O2016" s="210">
        <f t="shared" si="62"/>
        <v>41944</v>
      </c>
      <c r="Q2016" s="206">
        <f t="shared" si="63"/>
        <v>8.9999999999999802E-4</v>
      </c>
    </row>
    <row r="2017" spans="1:17">
      <c r="A2017" s="106">
        <v>41968</v>
      </c>
      <c r="B2017" t="s">
        <v>153</v>
      </c>
      <c r="C2017" s="109">
        <v>0.04</v>
      </c>
      <c r="D2017" s="109">
        <v>4.0399999999999998E-2</v>
      </c>
      <c r="E2017" s="109">
        <v>4.6899999999999997E-2</v>
      </c>
      <c r="F2017" s="109">
        <v>4.24E-2</v>
      </c>
      <c r="G2017" s="208">
        <v>0</v>
      </c>
      <c r="H2017" s="109"/>
      <c r="I2017" s="109">
        <v>3.8800000000000001E-2</v>
      </c>
      <c r="J2017" s="109"/>
      <c r="K2017" s="109">
        <v>4.1299999999999996E-2</v>
      </c>
      <c r="L2017" s="109">
        <v>4.7300000000000002E-2</v>
      </c>
      <c r="M2017" s="109"/>
      <c r="N2017" s="109"/>
      <c r="O2017" s="210">
        <f t="shared" si="62"/>
        <v>41944</v>
      </c>
      <c r="Q2017" s="206">
        <f t="shared" si="63"/>
        <v>8.9999999999999802E-4</v>
      </c>
    </row>
    <row r="2018" spans="1:17">
      <c r="A2018" s="106">
        <v>41971</v>
      </c>
      <c r="B2018" t="s">
        <v>153</v>
      </c>
      <c r="C2018" s="109">
        <v>3.95E-2</v>
      </c>
      <c r="D2018" s="109">
        <v>3.9899999999999998E-2</v>
      </c>
      <c r="E2018" s="109">
        <v>4.6600000000000003E-2</v>
      </c>
      <c r="F2018" s="109">
        <v>4.2000000000000003E-2</v>
      </c>
      <c r="G2018" s="208">
        <v>0</v>
      </c>
      <c r="H2018" s="109"/>
      <c r="I2018" s="109">
        <v>3.8300000000000001E-2</v>
      </c>
      <c r="J2018" s="109"/>
      <c r="K2018" s="109">
        <v>4.0800000000000003E-2</v>
      </c>
      <c r="L2018" s="109">
        <v>4.7E-2</v>
      </c>
      <c r="M2018" s="109"/>
      <c r="N2018" s="109"/>
      <c r="O2018" s="210">
        <f t="shared" si="62"/>
        <v>41944</v>
      </c>
      <c r="Q2018" s="206">
        <f t="shared" si="63"/>
        <v>9.0000000000000496E-4</v>
      </c>
    </row>
    <row r="2019" spans="1:17">
      <c r="A2019" s="106">
        <v>41974</v>
      </c>
      <c r="B2019" t="s">
        <v>153</v>
      </c>
      <c r="C2019" s="109">
        <v>3.9899999999999998E-2</v>
      </c>
      <c r="D2019" s="109">
        <v>4.0300000000000002E-2</v>
      </c>
      <c r="E2019" s="109">
        <v>4.7100000000000003E-2</v>
      </c>
      <c r="F2019" s="109">
        <v>4.24E-2</v>
      </c>
      <c r="G2019" s="208">
        <v>0</v>
      </c>
      <c r="H2019" s="109"/>
      <c r="I2019" s="109">
        <v>3.8599999999999995E-2</v>
      </c>
      <c r="J2019" s="109"/>
      <c r="K2019" s="109">
        <v>4.1299999999999996E-2</v>
      </c>
      <c r="L2019" s="109">
        <v>4.7599999999999996E-2</v>
      </c>
      <c r="M2019" s="109"/>
      <c r="N2019" s="109"/>
      <c r="O2019" s="210">
        <f t="shared" si="62"/>
        <v>41974</v>
      </c>
      <c r="Q2019" s="206">
        <f t="shared" si="63"/>
        <v>9.9999999999999395E-4</v>
      </c>
    </row>
    <row r="2020" spans="1:17">
      <c r="A2020" s="106">
        <v>41975</v>
      </c>
      <c r="B2020" t="s">
        <v>153</v>
      </c>
      <c r="C2020" s="109">
        <v>4.07E-2</v>
      </c>
      <c r="D2020" s="109">
        <v>4.0899999999999999E-2</v>
      </c>
      <c r="E2020" s="109">
        <v>4.7800000000000002E-2</v>
      </c>
      <c r="F2020" s="109">
        <v>4.3099999999999999E-2</v>
      </c>
      <c r="G2020" s="208">
        <v>0</v>
      </c>
      <c r="H2020" s="109"/>
      <c r="I2020" s="109">
        <v>3.9300000000000002E-2</v>
      </c>
      <c r="J2020" s="109"/>
      <c r="K2020" s="109">
        <v>4.1900000000000007E-2</v>
      </c>
      <c r="L2020" s="109">
        <v>4.82E-2</v>
      </c>
      <c r="M2020" s="109"/>
      <c r="N2020" s="109"/>
      <c r="O2020" s="210">
        <f t="shared" si="62"/>
        <v>41974</v>
      </c>
      <c r="Q2020" s="206">
        <f t="shared" si="63"/>
        <v>1.0000000000000078E-3</v>
      </c>
    </row>
    <row r="2021" spans="1:17">
      <c r="A2021" s="106">
        <v>41976</v>
      </c>
      <c r="B2021" t="s">
        <v>153</v>
      </c>
      <c r="C2021" s="109">
        <v>4.0599999999999997E-2</v>
      </c>
      <c r="D2021" s="109">
        <v>4.0800000000000003E-2</v>
      </c>
      <c r="E2021" s="109">
        <v>4.7600000000000003E-2</v>
      </c>
      <c r="F2021" s="109">
        <v>4.2999999999999997E-2</v>
      </c>
      <c r="G2021" s="208">
        <v>0</v>
      </c>
      <c r="H2021" s="109"/>
      <c r="I2021" s="109">
        <v>3.9199999999999999E-2</v>
      </c>
      <c r="J2021" s="109"/>
      <c r="K2021" s="109">
        <v>4.1799999999999997E-2</v>
      </c>
      <c r="L2021" s="109">
        <v>4.8099999999999997E-2</v>
      </c>
      <c r="M2021" s="109"/>
      <c r="N2021" s="109"/>
      <c r="O2021" s="210">
        <f t="shared" si="62"/>
        <v>41974</v>
      </c>
      <c r="Q2021" s="206">
        <f t="shared" si="63"/>
        <v>9.9999999999999395E-4</v>
      </c>
    </row>
    <row r="2022" spans="1:17">
      <c r="A2022" s="106">
        <v>41977</v>
      </c>
      <c r="B2022" t="s">
        <v>153</v>
      </c>
      <c r="C2022" s="109">
        <v>4.02E-2</v>
      </c>
      <c r="D2022" s="109">
        <v>4.0399999999999998E-2</v>
      </c>
      <c r="E2022" s="109">
        <v>4.7300000000000002E-2</v>
      </c>
      <c r="F2022" s="109">
        <v>4.2599999999999999E-2</v>
      </c>
      <c r="G2022" s="208">
        <v>0</v>
      </c>
      <c r="H2022" s="109"/>
      <c r="I2022" s="109">
        <v>3.8900000000000004E-2</v>
      </c>
      <c r="J2022" s="109"/>
      <c r="K2022" s="109">
        <v>4.1399999999999999E-2</v>
      </c>
      <c r="L2022" s="109">
        <v>4.7800000000000002E-2</v>
      </c>
      <c r="M2022" s="109"/>
      <c r="N2022" s="109"/>
      <c r="O2022" s="210">
        <f t="shared" si="62"/>
        <v>41974</v>
      </c>
      <c r="Q2022" s="206">
        <f t="shared" si="63"/>
        <v>1.0000000000000009E-3</v>
      </c>
    </row>
    <row r="2023" spans="1:17">
      <c r="A2023" s="106">
        <v>41978</v>
      </c>
      <c r="B2023" t="s">
        <v>153</v>
      </c>
      <c r="C2023" s="109">
        <v>4.02E-2</v>
      </c>
      <c r="D2023" s="109">
        <v>4.0599999999999997E-2</v>
      </c>
      <c r="E2023" s="109">
        <v>4.7300000000000002E-2</v>
      </c>
      <c r="F2023" s="109">
        <v>4.2700000000000002E-2</v>
      </c>
      <c r="G2023" s="208">
        <v>0</v>
      </c>
      <c r="H2023" s="109"/>
      <c r="I2023" s="109">
        <v>3.9E-2</v>
      </c>
      <c r="J2023" s="109"/>
      <c r="K2023" s="109">
        <v>4.1599999999999998E-2</v>
      </c>
      <c r="L2023" s="109">
        <v>4.7899999999999998E-2</v>
      </c>
      <c r="M2023" s="109"/>
      <c r="N2023" s="109"/>
      <c r="O2023" s="210">
        <f t="shared" si="62"/>
        <v>41974</v>
      </c>
      <c r="Q2023" s="206">
        <f t="shared" si="63"/>
        <v>1.0000000000000009E-3</v>
      </c>
    </row>
    <row r="2024" spans="1:17">
      <c r="A2024" s="106">
        <v>41981</v>
      </c>
      <c r="B2024" t="s">
        <v>153</v>
      </c>
      <c r="C2024" s="109">
        <v>3.9600000000000003E-2</v>
      </c>
      <c r="D2024" s="109">
        <v>0.04</v>
      </c>
      <c r="E2024" s="109">
        <v>4.6800000000000001E-2</v>
      </c>
      <c r="F2024" s="109">
        <v>4.2099999999999999E-2</v>
      </c>
      <c r="G2024" s="208">
        <v>0</v>
      </c>
      <c r="H2024" s="109"/>
      <c r="I2024" s="109">
        <v>3.8199999999999998E-2</v>
      </c>
      <c r="J2024" s="109"/>
      <c r="K2024" s="109">
        <v>4.0999999999999995E-2</v>
      </c>
      <c r="L2024" s="109">
        <v>4.7400000000000005E-2</v>
      </c>
      <c r="M2024" s="109"/>
      <c r="N2024" s="109"/>
      <c r="O2024" s="210">
        <f t="shared" si="62"/>
        <v>41974</v>
      </c>
      <c r="Q2024" s="206">
        <f t="shared" si="63"/>
        <v>9.9999999999999395E-4</v>
      </c>
    </row>
    <row r="2025" spans="1:17">
      <c r="A2025" s="106">
        <v>41982</v>
      </c>
      <c r="B2025" t="s">
        <v>153</v>
      </c>
      <c r="C2025" s="109">
        <v>3.9300000000000002E-2</v>
      </c>
      <c r="D2025" s="109">
        <v>3.9699999999999999E-2</v>
      </c>
      <c r="E2025" s="109">
        <v>4.6699999999999998E-2</v>
      </c>
      <c r="F2025" s="109">
        <v>4.19E-2</v>
      </c>
      <c r="G2025" s="208">
        <v>0</v>
      </c>
      <c r="H2025" s="109"/>
      <c r="I2025" s="109">
        <v>3.7900000000000003E-2</v>
      </c>
      <c r="J2025" s="109"/>
      <c r="K2025" s="109">
        <v>4.07E-2</v>
      </c>
      <c r="L2025" s="109">
        <v>4.7300000000000002E-2</v>
      </c>
      <c r="M2025" s="109"/>
      <c r="N2025" s="109"/>
      <c r="O2025" s="210">
        <f t="shared" si="62"/>
        <v>41974</v>
      </c>
      <c r="Q2025" s="206">
        <f t="shared" si="63"/>
        <v>1.0000000000000009E-3</v>
      </c>
    </row>
    <row r="2026" spans="1:17">
      <c r="A2026" s="106">
        <v>41983</v>
      </c>
      <c r="B2026" t="s">
        <v>153</v>
      </c>
      <c r="C2026" s="109">
        <v>3.9E-2</v>
      </c>
      <c r="D2026" s="109">
        <v>3.9300000000000002E-2</v>
      </c>
      <c r="E2026" s="109">
        <v>4.65E-2</v>
      </c>
      <c r="F2026" s="109">
        <v>4.1599999999999998E-2</v>
      </c>
      <c r="G2026" s="208">
        <v>0</v>
      </c>
      <c r="H2026" s="109"/>
      <c r="I2026" s="109">
        <v>3.7499999999999999E-2</v>
      </c>
      <c r="J2026" s="109"/>
      <c r="K2026" s="109">
        <v>4.0399999999999998E-2</v>
      </c>
      <c r="L2026" s="109">
        <v>4.7100000000000003E-2</v>
      </c>
      <c r="M2026" s="109"/>
      <c r="N2026" s="109"/>
      <c r="O2026" s="210">
        <f t="shared" si="62"/>
        <v>41974</v>
      </c>
      <c r="Q2026" s="206">
        <f t="shared" si="63"/>
        <v>1.0999999999999968E-3</v>
      </c>
    </row>
    <row r="2027" spans="1:17">
      <c r="A2027" s="106">
        <v>41984</v>
      </c>
      <c r="B2027" t="s">
        <v>153</v>
      </c>
      <c r="C2027" s="109">
        <v>3.8899999999999997E-2</v>
      </c>
      <c r="D2027" s="109">
        <v>3.9199999999999999E-2</v>
      </c>
      <c r="E2027" s="109">
        <v>4.6699999999999998E-2</v>
      </c>
      <c r="F2027" s="109">
        <v>4.1599999999999998E-2</v>
      </c>
      <c r="G2027" s="208">
        <v>0</v>
      </c>
      <c r="H2027" s="109"/>
      <c r="I2027" s="109">
        <v>3.7400000000000003E-2</v>
      </c>
      <c r="J2027" s="109"/>
      <c r="K2027" s="109">
        <v>4.0399999999999998E-2</v>
      </c>
      <c r="L2027" s="109">
        <v>4.7199999999999999E-2</v>
      </c>
      <c r="M2027" s="109"/>
      <c r="N2027" s="109"/>
      <c r="O2027" s="210">
        <f t="shared" si="62"/>
        <v>41974</v>
      </c>
      <c r="Q2027" s="206">
        <f t="shared" si="63"/>
        <v>1.1999999999999997E-3</v>
      </c>
    </row>
    <row r="2028" spans="1:17">
      <c r="A2028" s="106">
        <v>41985</v>
      </c>
      <c r="B2028" t="s">
        <v>153</v>
      </c>
      <c r="C2028" s="109">
        <v>3.8199999999999998E-2</v>
      </c>
      <c r="D2028" s="109">
        <v>3.8699999999999998E-2</v>
      </c>
      <c r="E2028" s="109">
        <v>4.6300000000000001E-2</v>
      </c>
      <c r="F2028" s="109">
        <v>4.1099999999999998E-2</v>
      </c>
      <c r="G2028" s="208">
        <v>0</v>
      </c>
      <c r="H2028" s="109"/>
      <c r="I2028" s="109">
        <v>3.6699999999999997E-2</v>
      </c>
      <c r="J2028" s="109"/>
      <c r="K2028" s="109">
        <v>3.9900000000000005E-2</v>
      </c>
      <c r="L2028" s="109">
        <v>4.6799999999999994E-2</v>
      </c>
      <c r="M2028" s="109"/>
      <c r="N2028" s="109"/>
      <c r="O2028" s="210">
        <f t="shared" si="62"/>
        <v>41974</v>
      </c>
      <c r="Q2028" s="206">
        <f t="shared" si="63"/>
        <v>1.2000000000000066E-3</v>
      </c>
    </row>
    <row r="2029" spans="1:17">
      <c r="A2029" s="106">
        <v>41988</v>
      </c>
      <c r="B2029" t="s">
        <v>153</v>
      </c>
      <c r="C2029" s="109">
        <v>3.8100000000000002E-2</v>
      </c>
      <c r="D2029" s="109">
        <v>3.8600000000000002E-2</v>
      </c>
      <c r="E2029" s="109">
        <v>4.6399999999999997E-2</v>
      </c>
      <c r="F2029" s="109">
        <v>4.1000000000000002E-2</v>
      </c>
      <c r="G2029" s="208">
        <v>0</v>
      </c>
      <c r="H2029" s="109"/>
      <c r="I2029" s="109">
        <v>3.7000000000000005E-2</v>
      </c>
      <c r="J2029" s="109"/>
      <c r="K2029" s="109">
        <v>3.9800000000000002E-2</v>
      </c>
      <c r="L2029" s="109">
        <v>4.6799999999999994E-2</v>
      </c>
      <c r="M2029" s="109"/>
      <c r="N2029" s="109"/>
      <c r="O2029" s="210">
        <f t="shared" si="62"/>
        <v>41974</v>
      </c>
      <c r="Q2029" s="206">
        <f t="shared" si="63"/>
        <v>1.1999999999999997E-3</v>
      </c>
    </row>
    <row r="2030" spans="1:17">
      <c r="A2030" s="106">
        <v>41989</v>
      </c>
      <c r="B2030" t="s">
        <v>153</v>
      </c>
      <c r="C2030" s="109">
        <v>3.78E-2</v>
      </c>
      <c r="D2030" s="109">
        <v>3.8199999999999998E-2</v>
      </c>
      <c r="E2030" s="109">
        <v>4.6300000000000001E-2</v>
      </c>
      <c r="F2030" s="109">
        <v>4.0800000000000003E-2</v>
      </c>
      <c r="G2030" s="208">
        <v>0</v>
      </c>
      <c r="H2030" s="109"/>
      <c r="I2030" s="109">
        <v>3.7000000000000005E-2</v>
      </c>
      <c r="J2030" s="109"/>
      <c r="K2030" s="109">
        <v>3.95E-2</v>
      </c>
      <c r="L2030" s="109">
        <v>4.6699999999999998E-2</v>
      </c>
      <c r="M2030" s="109"/>
      <c r="N2030" s="109"/>
      <c r="O2030" s="210">
        <f t="shared" si="62"/>
        <v>41974</v>
      </c>
      <c r="Q2030" s="206">
        <f t="shared" si="63"/>
        <v>1.3000000000000025E-3</v>
      </c>
    </row>
    <row r="2031" spans="1:17">
      <c r="A2031" s="106">
        <v>41990</v>
      </c>
      <c r="B2031" t="s">
        <v>153</v>
      </c>
      <c r="C2031" s="109">
        <v>3.8399999999999997E-2</v>
      </c>
      <c r="D2031" s="109">
        <v>3.8899999999999997E-2</v>
      </c>
      <c r="E2031" s="109">
        <v>4.7E-2</v>
      </c>
      <c r="F2031" s="109">
        <v>4.1399999999999999E-2</v>
      </c>
      <c r="G2031" s="208">
        <v>0</v>
      </c>
      <c r="H2031" s="109"/>
      <c r="I2031" s="109">
        <v>3.7499999999999999E-2</v>
      </c>
      <c r="J2031" s="109"/>
      <c r="K2031" s="109">
        <v>4.0099999999999997E-2</v>
      </c>
      <c r="L2031" s="109">
        <v>4.7400000000000005E-2</v>
      </c>
      <c r="M2031" s="109"/>
      <c r="N2031" s="109"/>
      <c r="O2031" s="210">
        <f t="shared" si="62"/>
        <v>41974</v>
      </c>
      <c r="Q2031" s="206">
        <f t="shared" si="63"/>
        <v>1.1999999999999997E-3</v>
      </c>
    </row>
    <row r="2032" spans="1:17">
      <c r="A2032" s="106">
        <v>41991</v>
      </c>
      <c r="B2032" t="s">
        <v>153</v>
      </c>
      <c r="C2032" s="109">
        <v>3.8899999999999997E-2</v>
      </c>
      <c r="D2032" s="109">
        <v>3.9399999999999998E-2</v>
      </c>
      <c r="E2032" s="109">
        <v>4.7500000000000001E-2</v>
      </c>
      <c r="F2032" s="109">
        <v>4.19E-2</v>
      </c>
      <c r="G2032" s="208">
        <v>0</v>
      </c>
      <c r="H2032" s="109"/>
      <c r="I2032" s="109">
        <v>3.7999999999999999E-2</v>
      </c>
      <c r="J2032" s="109"/>
      <c r="K2032" s="109">
        <v>4.0599999999999997E-2</v>
      </c>
      <c r="L2032" s="109">
        <v>4.7800000000000002E-2</v>
      </c>
      <c r="M2032" s="109"/>
      <c r="N2032" s="109"/>
      <c r="O2032" s="210">
        <f t="shared" si="62"/>
        <v>41974</v>
      </c>
      <c r="Q2032" s="206">
        <f t="shared" si="63"/>
        <v>1.1999999999999997E-3</v>
      </c>
    </row>
    <row r="2033" spans="1:17">
      <c r="A2033" s="106">
        <v>41992</v>
      </c>
      <c r="B2033" t="s">
        <v>153</v>
      </c>
      <c r="C2033" s="109">
        <v>3.85E-2</v>
      </c>
      <c r="D2033" s="109">
        <v>3.9E-2</v>
      </c>
      <c r="E2033" s="109">
        <v>4.7100000000000003E-2</v>
      </c>
      <c r="F2033" s="109">
        <v>4.1500000000000002E-2</v>
      </c>
      <c r="G2033" s="208">
        <v>0</v>
      </c>
      <c r="H2033" s="109"/>
      <c r="I2033" s="109">
        <v>3.7699999999999997E-2</v>
      </c>
      <c r="J2033" s="109"/>
      <c r="K2033" s="109">
        <v>4.0199999999999993E-2</v>
      </c>
      <c r="L2033" s="109">
        <v>4.7300000000000002E-2</v>
      </c>
      <c r="M2033" s="109"/>
      <c r="N2033" s="109"/>
      <c r="O2033" s="210">
        <f t="shared" si="62"/>
        <v>41974</v>
      </c>
      <c r="Q2033" s="206">
        <f t="shared" si="63"/>
        <v>1.1999999999999927E-3</v>
      </c>
    </row>
    <row r="2034" spans="1:17">
      <c r="A2034" s="106">
        <v>41995</v>
      </c>
      <c r="B2034" t="s">
        <v>153</v>
      </c>
      <c r="C2034" s="109">
        <v>3.8100000000000002E-2</v>
      </c>
      <c r="D2034" s="109">
        <v>3.8800000000000001E-2</v>
      </c>
      <c r="E2034" s="109">
        <v>4.6800000000000001E-2</v>
      </c>
      <c r="F2034" s="109">
        <v>4.1200000000000001E-2</v>
      </c>
      <c r="G2034" s="208">
        <v>0</v>
      </c>
      <c r="H2034" s="109"/>
      <c r="I2034" s="109">
        <v>3.73E-2</v>
      </c>
      <c r="J2034" s="109"/>
      <c r="K2034" s="109">
        <v>3.9800000000000002E-2</v>
      </c>
      <c r="L2034" s="109">
        <v>4.7E-2</v>
      </c>
      <c r="M2034" s="109"/>
      <c r="N2034" s="109"/>
      <c r="O2034" s="210">
        <f t="shared" si="62"/>
        <v>41974</v>
      </c>
      <c r="Q2034" s="206">
        <f t="shared" si="63"/>
        <v>1.0000000000000009E-3</v>
      </c>
    </row>
    <row r="2035" spans="1:17">
      <c r="A2035" s="106">
        <v>41996</v>
      </c>
      <c r="B2035" t="s">
        <v>153</v>
      </c>
      <c r="C2035" s="109">
        <v>3.9100000000000003E-2</v>
      </c>
      <c r="D2035" s="109">
        <v>3.9800000000000002E-2</v>
      </c>
      <c r="E2035" s="109">
        <v>4.7600000000000003E-2</v>
      </c>
      <c r="F2035" s="109">
        <v>4.2200000000000001E-2</v>
      </c>
      <c r="G2035" s="208">
        <v>0</v>
      </c>
      <c r="H2035" s="109"/>
      <c r="I2035" s="109">
        <v>3.8300000000000001E-2</v>
      </c>
      <c r="J2035" s="109"/>
      <c r="K2035" s="109">
        <v>4.0800000000000003E-2</v>
      </c>
      <c r="L2035" s="109">
        <v>4.7899999999999998E-2</v>
      </c>
      <c r="M2035" s="109"/>
      <c r="N2035" s="109"/>
      <c r="O2035" s="210">
        <f t="shared" si="62"/>
        <v>41974</v>
      </c>
      <c r="Q2035" s="206">
        <f t="shared" si="63"/>
        <v>1.0000000000000009E-3</v>
      </c>
    </row>
    <row r="2036" spans="1:17">
      <c r="A2036" s="106">
        <v>41999</v>
      </c>
      <c r="B2036" t="s">
        <v>153</v>
      </c>
      <c r="C2036" s="109">
        <v>3.8699999999999998E-2</v>
      </c>
      <c r="D2036" s="109">
        <v>3.9399999999999998E-2</v>
      </c>
      <c r="E2036" s="109">
        <v>4.7199999999999999E-2</v>
      </c>
      <c r="F2036" s="109">
        <v>4.1799999999999997E-2</v>
      </c>
      <c r="G2036" s="208">
        <v>0</v>
      </c>
      <c r="H2036" s="109"/>
      <c r="I2036" s="109">
        <v>3.7900000000000003E-2</v>
      </c>
      <c r="J2036" s="109"/>
      <c r="K2036" s="109">
        <v>4.0399999999999998E-2</v>
      </c>
      <c r="L2036" s="109">
        <v>4.7500000000000001E-2</v>
      </c>
      <c r="M2036" s="109"/>
      <c r="N2036" s="109"/>
      <c r="O2036" s="210">
        <f t="shared" si="62"/>
        <v>41974</v>
      </c>
      <c r="Q2036" s="206">
        <f t="shared" si="63"/>
        <v>1.0000000000000009E-3</v>
      </c>
    </row>
    <row r="2037" spans="1:17">
      <c r="A2037" s="106">
        <v>42002</v>
      </c>
      <c r="B2037" t="s">
        <v>153</v>
      </c>
      <c r="C2037" s="109">
        <v>3.8399999999999997E-2</v>
      </c>
      <c r="D2037" s="109">
        <v>3.9E-2</v>
      </c>
      <c r="E2037" s="109">
        <v>4.6800000000000001E-2</v>
      </c>
      <c r="F2037" s="109">
        <v>4.1399999999999999E-2</v>
      </c>
      <c r="G2037" s="208">
        <v>0</v>
      </c>
      <c r="H2037" s="109"/>
      <c r="I2037" s="109">
        <v>3.7499999999999999E-2</v>
      </c>
      <c r="J2037" s="109"/>
      <c r="K2037" s="109">
        <v>0.04</v>
      </c>
      <c r="L2037" s="109">
        <v>4.7100000000000003E-2</v>
      </c>
      <c r="M2037" s="109"/>
      <c r="N2037" s="109"/>
      <c r="O2037" s="210">
        <f t="shared" si="62"/>
        <v>41974</v>
      </c>
      <c r="Q2037" s="206">
        <f t="shared" si="63"/>
        <v>1.0000000000000009E-3</v>
      </c>
    </row>
    <row r="2038" spans="1:17">
      <c r="A2038" s="106">
        <v>42003</v>
      </c>
      <c r="B2038" t="s">
        <v>153</v>
      </c>
      <c r="C2038" s="109">
        <v>3.8100000000000002E-2</v>
      </c>
      <c r="D2038" s="109">
        <v>3.8800000000000001E-2</v>
      </c>
      <c r="E2038" s="109">
        <v>4.6600000000000003E-2</v>
      </c>
      <c r="F2038" s="109">
        <v>4.1200000000000001E-2</v>
      </c>
      <c r="G2038" s="208">
        <v>0</v>
      </c>
      <c r="H2038" s="109"/>
      <c r="I2038" s="109">
        <v>3.73E-2</v>
      </c>
      <c r="J2038" s="109"/>
      <c r="K2038" s="109">
        <v>3.9800000000000002E-2</v>
      </c>
      <c r="L2038" s="109">
        <v>4.6900000000000004E-2</v>
      </c>
      <c r="M2038" s="109"/>
      <c r="N2038" s="109"/>
      <c r="O2038" s="210">
        <f t="shared" si="62"/>
        <v>41974</v>
      </c>
      <c r="Q2038" s="206">
        <f t="shared" si="63"/>
        <v>1.0000000000000009E-3</v>
      </c>
    </row>
    <row r="2039" spans="1:17">
      <c r="A2039" s="106">
        <v>42006</v>
      </c>
      <c r="B2039" t="s">
        <v>153</v>
      </c>
      <c r="C2039" s="109">
        <v>3.7499999999999999E-2</v>
      </c>
      <c r="D2039" s="109">
        <v>3.8199999999999998E-2</v>
      </c>
      <c r="E2039" s="109">
        <v>4.5999999999999999E-2</v>
      </c>
      <c r="F2039" s="109">
        <v>4.0599999999999997E-2</v>
      </c>
      <c r="G2039" s="208">
        <v>0</v>
      </c>
      <c r="H2039" s="109"/>
      <c r="I2039" s="109">
        <v>3.6699999999999997E-2</v>
      </c>
      <c r="J2039" s="109"/>
      <c r="K2039" s="109">
        <v>3.9199999999999999E-2</v>
      </c>
      <c r="L2039" s="109">
        <v>4.6300000000000001E-2</v>
      </c>
      <c r="M2039" s="109"/>
      <c r="N2039" s="109"/>
      <c r="O2039" s="210">
        <f t="shared" si="62"/>
        <v>42005</v>
      </c>
      <c r="Q2039" s="206">
        <f t="shared" si="63"/>
        <v>1.0000000000000009E-3</v>
      </c>
    </row>
    <row r="2040" spans="1:17">
      <c r="A2040" s="106">
        <v>42009</v>
      </c>
      <c r="B2040" t="s">
        <v>153</v>
      </c>
      <c r="C2040" s="109">
        <v>3.6700000000000003E-2</v>
      </c>
      <c r="D2040" s="109">
        <v>3.7400000000000003E-2</v>
      </c>
      <c r="E2040" s="109">
        <v>4.53E-2</v>
      </c>
      <c r="F2040" s="109">
        <v>3.9800000000000002E-2</v>
      </c>
      <c r="G2040" s="208">
        <v>0</v>
      </c>
      <c r="H2040" s="109"/>
      <c r="I2040" s="109">
        <v>3.5900000000000001E-2</v>
      </c>
      <c r="J2040" s="109"/>
      <c r="K2040" s="109">
        <v>3.8399999999999997E-2</v>
      </c>
      <c r="L2040" s="109">
        <v>4.5599999999999995E-2</v>
      </c>
      <c r="M2040" s="109"/>
      <c r="N2040" s="109"/>
      <c r="O2040" s="210">
        <f t="shared" si="62"/>
        <v>42005</v>
      </c>
      <c r="Q2040" s="206">
        <f t="shared" si="63"/>
        <v>9.9999999999999395E-4</v>
      </c>
    </row>
    <row r="2041" spans="1:17">
      <c r="A2041" s="106">
        <v>42010</v>
      </c>
      <c r="B2041" t="s">
        <v>153</v>
      </c>
      <c r="C2041" s="109">
        <v>3.5799999999999998E-2</v>
      </c>
      <c r="D2041" s="109">
        <v>3.6600000000000001E-2</v>
      </c>
      <c r="E2041" s="109">
        <v>4.4499999999999998E-2</v>
      </c>
      <c r="F2041" s="109">
        <v>3.9E-2</v>
      </c>
      <c r="G2041" s="208">
        <v>0</v>
      </c>
      <c r="H2041" s="109"/>
      <c r="I2041" s="109">
        <v>3.5000000000000003E-2</v>
      </c>
      <c r="J2041" s="109"/>
      <c r="K2041" s="109">
        <v>3.7599999999999995E-2</v>
      </c>
      <c r="L2041" s="109">
        <v>4.4900000000000002E-2</v>
      </c>
      <c r="M2041" s="109"/>
      <c r="N2041" s="109"/>
      <c r="O2041" s="210">
        <f t="shared" si="62"/>
        <v>42005</v>
      </c>
      <c r="Q2041" s="206">
        <f t="shared" si="63"/>
        <v>9.9999999999999395E-4</v>
      </c>
    </row>
    <row r="2042" spans="1:17">
      <c r="A2042" s="106">
        <v>42011</v>
      </c>
      <c r="B2042" t="s">
        <v>153</v>
      </c>
      <c r="C2042" s="109">
        <v>3.5700000000000003E-2</v>
      </c>
      <c r="D2042" s="109">
        <v>3.6499999999999998E-2</v>
      </c>
      <c r="E2042" s="109">
        <v>4.4600000000000001E-2</v>
      </c>
      <c r="F2042" s="109">
        <v>3.8899999999999997E-2</v>
      </c>
      <c r="G2042" s="208">
        <v>0</v>
      </c>
      <c r="H2042" s="109"/>
      <c r="I2042" s="109">
        <v>3.5099999999999999E-2</v>
      </c>
      <c r="J2042" s="109"/>
      <c r="K2042" s="109">
        <v>3.7499999999999999E-2</v>
      </c>
      <c r="L2042" s="109">
        <v>4.4900000000000002E-2</v>
      </c>
      <c r="M2042" s="109"/>
      <c r="N2042" s="109"/>
      <c r="O2042" s="210">
        <f t="shared" si="62"/>
        <v>42005</v>
      </c>
      <c r="Q2042" s="206">
        <f t="shared" si="63"/>
        <v>1.0000000000000009E-3</v>
      </c>
    </row>
    <row r="2043" spans="1:17">
      <c r="A2043" s="106">
        <v>42012</v>
      </c>
      <c r="B2043" t="s">
        <v>153</v>
      </c>
      <c r="C2043" s="109">
        <v>3.6600000000000001E-2</v>
      </c>
      <c r="D2043" s="109">
        <v>3.7199999999999997E-2</v>
      </c>
      <c r="E2043" s="109">
        <v>4.5400000000000003E-2</v>
      </c>
      <c r="F2043" s="109">
        <v>3.9699999999999999E-2</v>
      </c>
      <c r="G2043" s="208">
        <v>0</v>
      </c>
      <c r="H2043" s="109"/>
      <c r="I2043" s="109">
        <v>3.5699999999999996E-2</v>
      </c>
      <c r="J2043" s="109"/>
      <c r="K2043" s="109">
        <v>3.8199999999999998E-2</v>
      </c>
      <c r="L2043" s="109">
        <v>4.5700000000000005E-2</v>
      </c>
      <c r="M2043" s="109"/>
      <c r="N2043" s="109"/>
      <c r="O2043" s="210">
        <f t="shared" si="62"/>
        <v>42005</v>
      </c>
      <c r="Q2043" s="206">
        <f t="shared" si="63"/>
        <v>1.0000000000000009E-3</v>
      </c>
    </row>
    <row r="2044" spans="1:17">
      <c r="A2044" s="106">
        <v>42013</v>
      </c>
      <c r="B2044" t="s">
        <v>153</v>
      </c>
      <c r="C2044" s="109">
        <v>3.6200000000000003E-2</v>
      </c>
      <c r="D2044" s="109">
        <v>3.6799999999999999E-2</v>
      </c>
      <c r="E2044" s="109">
        <v>4.4900000000000002E-2</v>
      </c>
      <c r="F2044" s="109">
        <v>3.9300000000000002E-2</v>
      </c>
      <c r="G2044" s="208">
        <v>0</v>
      </c>
      <c r="H2044" s="109"/>
      <c r="I2044" s="109">
        <v>3.5299999999999998E-2</v>
      </c>
      <c r="J2044" s="109"/>
      <c r="K2044" s="109">
        <v>3.7900000000000003E-2</v>
      </c>
      <c r="L2044" s="109">
        <v>4.53E-2</v>
      </c>
      <c r="M2044" s="109"/>
      <c r="N2044" s="109"/>
      <c r="O2044" s="210">
        <f t="shared" si="62"/>
        <v>42005</v>
      </c>
      <c r="Q2044" s="206">
        <f t="shared" si="63"/>
        <v>1.1000000000000038E-3</v>
      </c>
    </row>
    <row r="2045" spans="1:17">
      <c r="A2045" s="106">
        <v>42016</v>
      </c>
      <c r="B2045" t="s">
        <v>153</v>
      </c>
      <c r="C2045" s="109">
        <v>3.5499999999999997E-2</v>
      </c>
      <c r="D2045" s="109">
        <v>3.6200000000000003E-2</v>
      </c>
      <c r="E2045" s="109">
        <v>4.4200000000000003E-2</v>
      </c>
      <c r="F2045" s="109">
        <v>3.8600000000000002E-2</v>
      </c>
      <c r="G2045" s="208">
        <v>0</v>
      </c>
      <c r="H2045" s="109"/>
      <c r="I2045" s="109">
        <v>3.4700000000000002E-2</v>
      </c>
      <c r="J2045" s="109"/>
      <c r="K2045" s="109">
        <v>3.73E-2</v>
      </c>
      <c r="L2045" s="109">
        <v>4.4699999999999997E-2</v>
      </c>
      <c r="M2045" s="109"/>
      <c r="N2045" s="109"/>
      <c r="O2045" s="210">
        <f t="shared" si="62"/>
        <v>42005</v>
      </c>
      <c r="Q2045" s="206">
        <f t="shared" si="63"/>
        <v>1.0999999999999968E-3</v>
      </c>
    </row>
    <row r="2046" spans="1:17">
      <c r="A2046" s="106">
        <v>42017</v>
      </c>
      <c r="B2046" t="s">
        <v>153</v>
      </c>
      <c r="C2046" s="109">
        <v>3.5400000000000001E-2</v>
      </c>
      <c r="D2046" s="109">
        <v>3.61E-2</v>
      </c>
      <c r="E2046" s="109">
        <v>4.3999999999999997E-2</v>
      </c>
      <c r="F2046" s="109">
        <v>3.85E-2</v>
      </c>
      <c r="G2046" s="208">
        <v>0</v>
      </c>
      <c r="H2046" s="109"/>
      <c r="I2046" s="109">
        <v>3.49E-2</v>
      </c>
      <c r="J2046" s="109"/>
      <c r="K2046" s="109">
        <v>3.7199999999999997E-2</v>
      </c>
      <c r="L2046" s="109">
        <v>4.4600000000000001E-2</v>
      </c>
      <c r="M2046" s="109"/>
      <c r="N2046" s="109"/>
      <c r="O2046" s="210">
        <f t="shared" si="62"/>
        <v>42005</v>
      </c>
      <c r="Q2046" s="206">
        <f t="shared" si="63"/>
        <v>1.0999999999999968E-3</v>
      </c>
    </row>
    <row r="2047" spans="1:17">
      <c r="A2047" s="106">
        <v>42018</v>
      </c>
      <c r="B2047" t="s">
        <v>153</v>
      </c>
      <c r="C2047" s="109">
        <v>3.5099999999999999E-2</v>
      </c>
      <c r="D2047" s="109">
        <v>3.5700000000000003E-2</v>
      </c>
      <c r="E2047" s="109">
        <v>4.3700000000000003E-2</v>
      </c>
      <c r="F2047" s="109">
        <v>3.8199999999999998E-2</v>
      </c>
      <c r="G2047" s="208">
        <v>0</v>
      </c>
      <c r="H2047" s="109"/>
      <c r="I2047" s="109">
        <v>3.4599999999999999E-2</v>
      </c>
      <c r="J2047" s="109"/>
      <c r="K2047" s="109">
        <v>3.6900000000000002E-2</v>
      </c>
      <c r="L2047" s="109">
        <v>4.4400000000000002E-2</v>
      </c>
      <c r="M2047" s="109"/>
      <c r="N2047" s="109"/>
      <c r="O2047" s="210">
        <f t="shared" si="62"/>
        <v>42005</v>
      </c>
      <c r="Q2047" s="206">
        <f t="shared" si="63"/>
        <v>1.1999999999999997E-3</v>
      </c>
    </row>
    <row r="2048" spans="1:17">
      <c r="A2048" s="106">
        <v>42019</v>
      </c>
      <c r="B2048" t="s">
        <v>153</v>
      </c>
      <c r="C2048" s="109">
        <v>3.4799999999999998E-2</v>
      </c>
      <c r="D2048" s="109">
        <v>3.5299999999999998E-2</v>
      </c>
      <c r="E2048" s="109">
        <v>4.3499999999999997E-2</v>
      </c>
      <c r="F2048" s="109">
        <v>3.7900000000000003E-2</v>
      </c>
      <c r="G2048" s="208">
        <v>0</v>
      </c>
      <c r="H2048" s="109"/>
      <c r="I2048" s="109">
        <v>3.44E-2</v>
      </c>
      <c r="J2048" s="109"/>
      <c r="K2048" s="109">
        <v>3.6499999999999998E-2</v>
      </c>
      <c r="L2048" s="109">
        <v>4.4199999999999996E-2</v>
      </c>
      <c r="M2048" s="109"/>
      <c r="N2048" s="109"/>
      <c r="O2048" s="210">
        <f t="shared" si="62"/>
        <v>42005</v>
      </c>
      <c r="Q2048" s="206">
        <f t="shared" si="63"/>
        <v>1.1999999999999997E-3</v>
      </c>
    </row>
    <row r="2049" spans="1:17">
      <c r="A2049" s="106">
        <v>42020</v>
      </c>
      <c r="B2049" t="s">
        <v>153</v>
      </c>
      <c r="C2049" s="109">
        <v>3.49E-2</v>
      </c>
      <c r="D2049" s="109">
        <v>3.5499999999999997E-2</v>
      </c>
      <c r="E2049" s="109">
        <v>4.3799999999999999E-2</v>
      </c>
      <c r="F2049" s="109">
        <v>3.8100000000000002E-2</v>
      </c>
      <c r="G2049" s="208">
        <v>0</v>
      </c>
      <c r="H2049" s="109"/>
      <c r="I2049" s="109">
        <v>3.4599999999999999E-2</v>
      </c>
      <c r="J2049" s="109"/>
      <c r="K2049" s="109">
        <v>3.6799999999999999E-2</v>
      </c>
      <c r="L2049" s="109">
        <v>4.4500000000000005E-2</v>
      </c>
      <c r="M2049" s="109"/>
      <c r="N2049" s="109"/>
      <c r="O2049" s="210">
        <f t="shared" si="62"/>
        <v>42005</v>
      </c>
      <c r="Q2049" s="206">
        <f t="shared" si="63"/>
        <v>1.3000000000000025E-3</v>
      </c>
    </row>
    <row r="2050" spans="1:17">
      <c r="A2050" s="106">
        <v>42024</v>
      </c>
      <c r="B2050" t="s">
        <v>153</v>
      </c>
      <c r="C2050" s="109">
        <v>3.4599999999999999E-2</v>
      </c>
      <c r="D2050" s="109">
        <v>3.5200000000000002E-2</v>
      </c>
      <c r="E2050" s="109">
        <v>4.3499999999999997E-2</v>
      </c>
      <c r="F2050" s="109">
        <v>3.78E-2</v>
      </c>
      <c r="G2050" s="208">
        <v>0</v>
      </c>
      <c r="H2050" s="109"/>
      <c r="I2050" s="109">
        <v>3.4200000000000001E-2</v>
      </c>
      <c r="J2050" s="109"/>
      <c r="K2050" s="109">
        <v>3.6499999999999998E-2</v>
      </c>
      <c r="L2050" s="109">
        <v>4.4299999999999999E-2</v>
      </c>
      <c r="M2050" s="109"/>
      <c r="N2050" s="109"/>
      <c r="O2050" s="210">
        <f t="shared" si="62"/>
        <v>42005</v>
      </c>
      <c r="Q2050" s="206">
        <f t="shared" si="63"/>
        <v>1.2999999999999956E-3</v>
      </c>
    </row>
    <row r="2051" spans="1:17">
      <c r="A2051" s="106">
        <v>42025</v>
      </c>
      <c r="B2051" t="s">
        <v>153</v>
      </c>
      <c r="C2051" s="109">
        <v>3.5200000000000002E-2</v>
      </c>
      <c r="D2051" s="109">
        <v>3.56E-2</v>
      </c>
      <c r="E2051" s="109">
        <v>4.3799999999999999E-2</v>
      </c>
      <c r="F2051" s="109">
        <v>3.8199999999999998E-2</v>
      </c>
      <c r="G2051" s="208">
        <v>0</v>
      </c>
      <c r="H2051" s="109"/>
      <c r="I2051" s="109">
        <v>3.4599999999999999E-2</v>
      </c>
      <c r="J2051" s="109"/>
      <c r="K2051" s="109">
        <v>3.6900000000000002E-2</v>
      </c>
      <c r="L2051" s="109">
        <v>4.4600000000000001E-2</v>
      </c>
      <c r="M2051" s="109"/>
      <c r="N2051" s="109"/>
      <c r="O2051" s="210">
        <f t="shared" si="62"/>
        <v>42005</v>
      </c>
      <c r="Q2051" s="206">
        <f t="shared" si="63"/>
        <v>1.3000000000000025E-3</v>
      </c>
    </row>
    <row r="2052" spans="1:17">
      <c r="A2052" s="106">
        <v>42026</v>
      </c>
      <c r="B2052" t="s">
        <v>153</v>
      </c>
      <c r="C2052" s="109">
        <v>3.5400000000000001E-2</v>
      </c>
      <c r="D2052" s="109">
        <v>3.5900000000000001E-2</v>
      </c>
      <c r="E2052" s="109">
        <v>4.41E-2</v>
      </c>
      <c r="F2052" s="109">
        <v>3.85E-2</v>
      </c>
      <c r="G2052" s="208">
        <v>0</v>
      </c>
      <c r="H2052" s="109"/>
      <c r="I2052" s="109">
        <v>3.5099999999999999E-2</v>
      </c>
      <c r="J2052" s="109"/>
      <c r="K2052" s="109">
        <v>3.7199999999999997E-2</v>
      </c>
      <c r="L2052" s="109">
        <v>4.4900000000000002E-2</v>
      </c>
      <c r="M2052" s="109"/>
      <c r="N2052" s="109"/>
      <c r="O2052" s="210">
        <f t="shared" si="62"/>
        <v>42005</v>
      </c>
      <c r="Q2052" s="206">
        <f t="shared" si="63"/>
        <v>1.2999999999999956E-3</v>
      </c>
    </row>
    <row r="2053" spans="1:17">
      <c r="A2053" s="106">
        <v>42027</v>
      </c>
      <c r="B2053" t="s">
        <v>153</v>
      </c>
      <c r="C2053" s="109">
        <v>3.4599999999999999E-2</v>
      </c>
      <c r="D2053" s="109">
        <v>3.5099999999999999E-2</v>
      </c>
      <c r="E2053" s="109">
        <v>4.3299999999999998E-2</v>
      </c>
      <c r="F2053" s="109">
        <v>3.7699999999999997E-2</v>
      </c>
      <c r="G2053" s="208">
        <v>0</v>
      </c>
      <c r="H2053" s="109"/>
      <c r="I2053" s="109">
        <v>3.39E-2</v>
      </c>
      <c r="J2053" s="109"/>
      <c r="K2053" s="109">
        <v>3.6499999999999998E-2</v>
      </c>
      <c r="L2053" s="109">
        <v>4.41E-2</v>
      </c>
      <c r="M2053" s="109"/>
      <c r="N2053" s="109"/>
      <c r="O2053" s="210">
        <f t="shared" ref="O2053:O2116" si="64">DATE(YEAR(A2053),MONTH(A2053),1)</f>
        <v>42005</v>
      </c>
      <c r="Q2053" s="206">
        <f t="shared" ref="Q2053:Q2116" si="65">K2053-D2053</f>
        <v>1.3999999999999985E-3</v>
      </c>
    </row>
    <row r="2054" spans="1:17">
      <c r="A2054" s="106">
        <v>42030</v>
      </c>
      <c r="B2054" t="s">
        <v>153</v>
      </c>
      <c r="C2054" s="109">
        <v>3.4599999999999999E-2</v>
      </c>
      <c r="D2054" s="109">
        <v>3.5200000000000002E-2</v>
      </c>
      <c r="E2054" s="109">
        <v>4.3400000000000001E-2</v>
      </c>
      <c r="F2054" s="109">
        <v>3.7699999999999997E-2</v>
      </c>
      <c r="G2054" s="208">
        <v>0</v>
      </c>
      <c r="H2054" s="109"/>
      <c r="I2054" s="109">
        <v>3.4099999999999998E-2</v>
      </c>
      <c r="J2054" s="109"/>
      <c r="K2054" s="109">
        <v>3.6499999999999998E-2</v>
      </c>
      <c r="L2054" s="109">
        <v>4.41E-2</v>
      </c>
      <c r="M2054" s="109"/>
      <c r="N2054" s="109"/>
      <c r="O2054" s="210">
        <f t="shared" si="64"/>
        <v>42005</v>
      </c>
      <c r="Q2054" s="206">
        <f t="shared" si="65"/>
        <v>1.2999999999999956E-3</v>
      </c>
    </row>
    <row r="2055" spans="1:17">
      <c r="A2055" s="106">
        <v>42031</v>
      </c>
      <c r="B2055" t="s">
        <v>153</v>
      </c>
      <c r="C2055" s="109">
        <v>3.4700000000000002E-2</v>
      </c>
      <c r="D2055" s="109">
        <v>3.5200000000000002E-2</v>
      </c>
      <c r="E2055" s="109">
        <v>4.3400000000000001E-2</v>
      </c>
      <c r="F2055" s="109">
        <v>3.78E-2</v>
      </c>
      <c r="G2055" s="208">
        <v>0</v>
      </c>
      <c r="H2055" s="109"/>
      <c r="I2055" s="109">
        <v>3.4200000000000001E-2</v>
      </c>
      <c r="J2055" s="109"/>
      <c r="K2055" s="109">
        <v>3.6600000000000001E-2</v>
      </c>
      <c r="L2055" s="109">
        <v>4.4199999999999996E-2</v>
      </c>
      <c r="M2055" s="109"/>
      <c r="N2055" s="109"/>
      <c r="O2055" s="210">
        <f t="shared" si="64"/>
        <v>42005</v>
      </c>
      <c r="Q2055" s="206">
        <f t="shared" si="65"/>
        <v>1.3999999999999985E-3</v>
      </c>
    </row>
    <row r="2056" spans="1:17">
      <c r="A2056" s="106">
        <v>42032</v>
      </c>
      <c r="B2056" t="s">
        <v>153</v>
      </c>
      <c r="C2056" s="109">
        <v>3.3799999999999997E-2</v>
      </c>
      <c r="D2056" s="109">
        <v>3.4099999999999998E-2</v>
      </c>
      <c r="E2056" s="109">
        <v>4.2500000000000003E-2</v>
      </c>
      <c r="F2056" s="109">
        <v>3.6799999999999999E-2</v>
      </c>
      <c r="G2056" s="208">
        <v>0</v>
      </c>
      <c r="H2056" s="109"/>
      <c r="I2056" s="109">
        <v>3.3300000000000003E-2</v>
      </c>
      <c r="J2056" s="109"/>
      <c r="K2056" s="109">
        <v>3.5499999999999997E-2</v>
      </c>
      <c r="L2056" s="109">
        <v>4.3200000000000002E-2</v>
      </c>
      <c r="M2056" s="109"/>
      <c r="N2056" s="109"/>
      <c r="O2056" s="210">
        <f t="shared" si="64"/>
        <v>42005</v>
      </c>
      <c r="Q2056" s="206">
        <f t="shared" si="65"/>
        <v>1.3999999999999985E-3</v>
      </c>
    </row>
    <row r="2057" spans="1:17">
      <c r="A2057" s="106">
        <v>42033</v>
      </c>
      <c r="B2057" t="s">
        <v>153</v>
      </c>
      <c r="C2057" s="109">
        <v>3.39E-2</v>
      </c>
      <c r="D2057" s="109">
        <v>3.44E-2</v>
      </c>
      <c r="E2057" s="109">
        <v>4.2700000000000002E-2</v>
      </c>
      <c r="F2057" s="109">
        <v>3.6999999999999998E-2</v>
      </c>
      <c r="G2057" s="208">
        <v>0</v>
      </c>
      <c r="H2057" s="109"/>
      <c r="I2057" s="109">
        <v>3.3500000000000002E-2</v>
      </c>
      <c r="J2057" s="109"/>
      <c r="K2057" s="109">
        <v>3.5799999999999998E-2</v>
      </c>
      <c r="L2057" s="109">
        <v>4.3499999999999997E-2</v>
      </c>
      <c r="M2057" s="109"/>
      <c r="N2057" s="109"/>
      <c r="O2057" s="210">
        <f t="shared" si="64"/>
        <v>42005</v>
      </c>
      <c r="Q2057" s="206">
        <f t="shared" si="65"/>
        <v>1.3999999999999985E-3</v>
      </c>
    </row>
    <row r="2058" spans="1:17">
      <c r="A2058" s="106">
        <v>42034</v>
      </c>
      <c r="B2058" t="s">
        <v>153</v>
      </c>
      <c r="C2058" s="109">
        <v>3.3399999999999999E-2</v>
      </c>
      <c r="D2058" s="109">
        <v>3.3799999999999997E-2</v>
      </c>
      <c r="E2058" s="109">
        <v>4.2099999999999999E-2</v>
      </c>
      <c r="F2058" s="109">
        <v>3.6400000000000002E-2</v>
      </c>
      <c r="G2058" s="208">
        <v>0</v>
      </c>
      <c r="H2058" s="109"/>
      <c r="I2058" s="109">
        <v>3.2899999999999999E-2</v>
      </c>
      <c r="J2058" s="109"/>
      <c r="K2058" s="109">
        <v>3.5300000000000005E-2</v>
      </c>
      <c r="L2058" s="109">
        <v>4.2900000000000001E-2</v>
      </c>
      <c r="M2058" s="109"/>
      <c r="N2058" s="109"/>
      <c r="O2058" s="210">
        <f t="shared" si="64"/>
        <v>42005</v>
      </c>
      <c r="Q2058" s="206">
        <f t="shared" si="65"/>
        <v>1.5000000000000083E-3</v>
      </c>
    </row>
    <row r="2059" spans="1:17">
      <c r="A2059" s="106">
        <v>42037</v>
      </c>
      <c r="B2059" t="s">
        <v>153</v>
      </c>
      <c r="C2059" s="109">
        <v>3.3399999999999999E-2</v>
      </c>
      <c r="D2059" s="109">
        <v>3.3799999999999997E-2</v>
      </c>
      <c r="E2059" s="109">
        <v>4.2099999999999999E-2</v>
      </c>
      <c r="F2059" s="109">
        <v>3.6400000000000002E-2</v>
      </c>
      <c r="G2059" s="208">
        <v>0</v>
      </c>
      <c r="H2059" s="109"/>
      <c r="I2059" s="109">
        <v>3.2899999999999999E-2</v>
      </c>
      <c r="J2059" s="109"/>
      <c r="K2059" s="109">
        <v>3.5200000000000002E-2</v>
      </c>
      <c r="L2059" s="109">
        <v>4.2900000000000001E-2</v>
      </c>
      <c r="M2059" s="109"/>
      <c r="N2059" s="109"/>
      <c r="O2059" s="210">
        <f t="shared" si="64"/>
        <v>42036</v>
      </c>
      <c r="Q2059" s="206">
        <f t="shared" si="65"/>
        <v>1.4000000000000054E-3</v>
      </c>
    </row>
    <row r="2060" spans="1:17">
      <c r="A2060" s="106">
        <v>42038</v>
      </c>
      <c r="B2060" t="s">
        <v>153</v>
      </c>
      <c r="C2060" s="109">
        <v>3.4599999999999999E-2</v>
      </c>
      <c r="D2060" s="109">
        <v>3.5000000000000003E-2</v>
      </c>
      <c r="E2060" s="109">
        <v>4.3299999999999998E-2</v>
      </c>
      <c r="F2060" s="109">
        <v>3.7600000000000001E-2</v>
      </c>
      <c r="G2060" s="208">
        <v>0</v>
      </c>
      <c r="H2060" s="109"/>
      <c r="I2060" s="109">
        <v>3.4200000000000001E-2</v>
      </c>
      <c r="J2060" s="109"/>
      <c r="K2060" s="109">
        <v>3.6400000000000002E-2</v>
      </c>
      <c r="L2060" s="109">
        <v>4.4000000000000004E-2</v>
      </c>
      <c r="M2060" s="109"/>
      <c r="N2060" s="109"/>
      <c r="O2060" s="210">
        <f t="shared" si="64"/>
        <v>42036</v>
      </c>
      <c r="Q2060" s="206">
        <f t="shared" si="65"/>
        <v>1.3999999999999985E-3</v>
      </c>
    </row>
    <row r="2061" spans="1:17">
      <c r="A2061" s="106">
        <v>42039</v>
      </c>
      <c r="B2061" t="s">
        <v>153</v>
      </c>
      <c r="C2061" s="109">
        <v>3.4799999999999998E-2</v>
      </c>
      <c r="D2061" s="109">
        <v>3.5099999999999999E-2</v>
      </c>
      <c r="E2061" s="109">
        <v>4.3400000000000001E-2</v>
      </c>
      <c r="F2061" s="109">
        <v>3.78E-2</v>
      </c>
      <c r="G2061" s="208">
        <v>0</v>
      </c>
      <c r="H2061" s="109"/>
      <c r="I2061" s="109">
        <v>3.4300000000000004E-2</v>
      </c>
      <c r="J2061" s="109"/>
      <c r="K2061" s="109">
        <v>3.6600000000000001E-2</v>
      </c>
      <c r="L2061" s="109">
        <v>4.41E-2</v>
      </c>
      <c r="M2061" s="109"/>
      <c r="N2061" s="109"/>
      <c r="O2061" s="210">
        <f t="shared" si="64"/>
        <v>42036</v>
      </c>
      <c r="Q2061" s="206">
        <f t="shared" si="65"/>
        <v>1.5000000000000013E-3</v>
      </c>
    </row>
    <row r="2062" spans="1:17">
      <c r="A2062" s="106">
        <v>42040</v>
      </c>
      <c r="B2062" t="s">
        <v>153</v>
      </c>
      <c r="C2062" s="109">
        <v>3.5099999999999999E-2</v>
      </c>
      <c r="D2062" s="109">
        <v>3.5499999999999997E-2</v>
      </c>
      <c r="E2062" s="109">
        <v>4.3700000000000003E-2</v>
      </c>
      <c r="F2062" s="109">
        <v>3.8100000000000002E-2</v>
      </c>
      <c r="G2062" s="208">
        <v>0</v>
      </c>
      <c r="H2062" s="109"/>
      <c r="I2062" s="109">
        <v>3.4599999999999999E-2</v>
      </c>
      <c r="J2062" s="109"/>
      <c r="K2062" s="109">
        <v>3.6900000000000002E-2</v>
      </c>
      <c r="L2062" s="109">
        <v>4.4299999999999999E-2</v>
      </c>
      <c r="M2062" s="109"/>
      <c r="N2062" s="109"/>
      <c r="O2062" s="210">
        <f t="shared" si="64"/>
        <v>42036</v>
      </c>
      <c r="Q2062" s="206">
        <f t="shared" si="65"/>
        <v>1.4000000000000054E-3</v>
      </c>
    </row>
    <row r="2063" spans="1:17">
      <c r="A2063" s="106">
        <v>42041</v>
      </c>
      <c r="B2063" t="s">
        <v>153</v>
      </c>
      <c r="C2063" s="109">
        <v>3.5999999999999997E-2</v>
      </c>
      <c r="D2063" s="109">
        <v>3.6400000000000002E-2</v>
      </c>
      <c r="E2063" s="109">
        <v>4.4400000000000002E-2</v>
      </c>
      <c r="F2063" s="109">
        <v>3.8899999999999997E-2</v>
      </c>
      <c r="G2063" s="208">
        <v>0</v>
      </c>
      <c r="H2063" s="109"/>
      <c r="I2063" s="109">
        <v>3.5200000000000002E-2</v>
      </c>
      <c r="J2063" s="109"/>
      <c r="K2063" s="109">
        <v>3.78E-2</v>
      </c>
      <c r="L2063" s="109">
        <v>4.4999999999999998E-2</v>
      </c>
      <c r="M2063" s="109"/>
      <c r="N2063" s="109"/>
      <c r="O2063" s="210">
        <f t="shared" si="64"/>
        <v>42036</v>
      </c>
      <c r="Q2063" s="206">
        <f t="shared" si="65"/>
        <v>1.3999999999999985E-3</v>
      </c>
    </row>
    <row r="2064" spans="1:17">
      <c r="A2064" s="106">
        <v>42044</v>
      </c>
      <c r="B2064" t="s">
        <v>153</v>
      </c>
      <c r="C2064" s="109">
        <v>3.5999999999999997E-2</v>
      </c>
      <c r="D2064" s="109">
        <v>3.6299999999999999E-2</v>
      </c>
      <c r="E2064" s="109">
        <v>4.4200000000000003E-2</v>
      </c>
      <c r="F2064" s="109">
        <v>3.8800000000000001E-2</v>
      </c>
      <c r="G2064" s="208">
        <v>0</v>
      </c>
      <c r="H2064" s="109"/>
      <c r="I2064" s="109">
        <v>3.5200000000000002E-2</v>
      </c>
      <c r="J2064" s="109"/>
      <c r="K2064" s="109">
        <v>3.7699999999999997E-2</v>
      </c>
      <c r="L2064" s="109">
        <v>4.4900000000000002E-2</v>
      </c>
      <c r="M2064" s="109"/>
      <c r="N2064" s="109"/>
      <c r="O2064" s="210">
        <f t="shared" si="64"/>
        <v>42036</v>
      </c>
      <c r="Q2064" s="206">
        <f t="shared" si="65"/>
        <v>1.3999999999999985E-3</v>
      </c>
    </row>
    <row r="2065" spans="1:17">
      <c r="A2065" s="106">
        <v>42045</v>
      </c>
      <c r="B2065" t="s">
        <v>153</v>
      </c>
      <c r="C2065" s="109">
        <v>3.6499999999999998E-2</v>
      </c>
      <c r="D2065" s="109">
        <v>3.6900000000000002E-2</v>
      </c>
      <c r="E2065" s="109">
        <v>4.4699999999999997E-2</v>
      </c>
      <c r="F2065" s="109">
        <v>3.9399999999999998E-2</v>
      </c>
      <c r="G2065" s="208">
        <v>0</v>
      </c>
      <c r="H2065" s="109"/>
      <c r="I2065" s="109">
        <v>3.6400000000000002E-2</v>
      </c>
      <c r="J2065" s="109"/>
      <c r="K2065" s="109">
        <v>3.8199999999999998E-2</v>
      </c>
      <c r="L2065" s="109">
        <v>4.5400000000000003E-2</v>
      </c>
      <c r="M2065" s="109"/>
      <c r="N2065" s="109"/>
      <c r="O2065" s="210">
        <f t="shared" si="64"/>
        <v>42036</v>
      </c>
      <c r="Q2065" s="206">
        <f t="shared" si="65"/>
        <v>1.2999999999999956E-3</v>
      </c>
    </row>
    <row r="2066" spans="1:17">
      <c r="A2066" s="106">
        <v>42046</v>
      </c>
      <c r="B2066" t="s">
        <v>153</v>
      </c>
      <c r="C2066" s="109">
        <v>3.6400000000000002E-2</v>
      </c>
      <c r="D2066" s="109">
        <v>3.6799999999999999E-2</v>
      </c>
      <c r="E2066" s="109">
        <v>4.4600000000000001E-2</v>
      </c>
      <c r="F2066" s="109">
        <v>3.9300000000000002E-2</v>
      </c>
      <c r="G2066" s="208">
        <v>0</v>
      </c>
      <c r="H2066" s="109"/>
      <c r="I2066" s="109">
        <v>3.6299999999999999E-2</v>
      </c>
      <c r="J2066" s="109"/>
      <c r="K2066" s="109">
        <v>3.8100000000000002E-2</v>
      </c>
      <c r="L2066" s="109">
        <v>4.53E-2</v>
      </c>
      <c r="M2066" s="109"/>
      <c r="N2066" s="109"/>
      <c r="O2066" s="210">
        <f t="shared" si="64"/>
        <v>42036</v>
      </c>
      <c r="Q2066" s="206">
        <f t="shared" si="65"/>
        <v>1.3000000000000025E-3</v>
      </c>
    </row>
    <row r="2067" spans="1:17">
      <c r="A2067" s="106">
        <v>42047</v>
      </c>
      <c r="B2067" t="s">
        <v>153</v>
      </c>
      <c r="C2067" s="109">
        <v>3.6400000000000002E-2</v>
      </c>
      <c r="D2067" s="109">
        <v>3.6799999999999999E-2</v>
      </c>
      <c r="E2067" s="109">
        <v>4.4600000000000001E-2</v>
      </c>
      <c r="F2067" s="109">
        <v>3.9300000000000002E-2</v>
      </c>
      <c r="G2067" s="208">
        <v>0</v>
      </c>
      <c r="H2067" s="109"/>
      <c r="I2067" s="109">
        <v>3.6400000000000002E-2</v>
      </c>
      <c r="J2067" s="109"/>
      <c r="K2067" s="109">
        <v>3.8199999999999998E-2</v>
      </c>
      <c r="L2067" s="109">
        <v>4.53E-2</v>
      </c>
      <c r="M2067" s="109"/>
      <c r="N2067" s="109"/>
      <c r="O2067" s="210">
        <f t="shared" si="64"/>
        <v>42036</v>
      </c>
      <c r="Q2067" s="206">
        <f t="shared" si="65"/>
        <v>1.3999999999999985E-3</v>
      </c>
    </row>
    <row r="2068" spans="1:17">
      <c r="A2068" s="106">
        <v>42048</v>
      </c>
      <c r="B2068" t="s">
        <v>153</v>
      </c>
      <c r="C2068" s="109">
        <v>3.6900000000000002E-2</v>
      </c>
      <c r="D2068" s="109">
        <v>3.7400000000000003E-2</v>
      </c>
      <c r="E2068" s="109">
        <v>4.4999999999999998E-2</v>
      </c>
      <c r="F2068" s="109">
        <v>3.9800000000000002E-2</v>
      </c>
      <c r="G2068" s="208">
        <v>0</v>
      </c>
      <c r="H2068" s="109"/>
      <c r="I2068" s="109">
        <v>3.6699999999999997E-2</v>
      </c>
      <c r="J2068" s="109"/>
      <c r="K2068" s="109">
        <v>3.8800000000000001E-2</v>
      </c>
      <c r="L2068" s="109">
        <v>4.5700000000000005E-2</v>
      </c>
      <c r="M2068" s="109"/>
      <c r="N2068" s="109"/>
      <c r="O2068" s="210">
        <f t="shared" si="64"/>
        <v>42036</v>
      </c>
      <c r="Q2068" s="206">
        <f t="shared" si="65"/>
        <v>1.3999999999999985E-3</v>
      </c>
    </row>
    <row r="2069" spans="1:17">
      <c r="A2069" s="106">
        <v>42052</v>
      </c>
      <c r="B2069" t="s">
        <v>153</v>
      </c>
      <c r="C2069" s="109">
        <v>3.7999999999999999E-2</v>
      </c>
      <c r="D2069" s="109">
        <v>3.85E-2</v>
      </c>
      <c r="E2069" s="109">
        <v>4.5999999999999999E-2</v>
      </c>
      <c r="F2069" s="109">
        <v>4.0800000000000003E-2</v>
      </c>
      <c r="G2069" s="208">
        <v>0</v>
      </c>
      <c r="H2069" s="109"/>
      <c r="I2069" s="109">
        <v>3.78E-2</v>
      </c>
      <c r="J2069" s="109"/>
      <c r="K2069" s="109">
        <v>3.9800000000000002E-2</v>
      </c>
      <c r="L2069" s="109">
        <v>4.6699999999999998E-2</v>
      </c>
      <c r="M2069" s="109"/>
      <c r="N2069" s="109"/>
      <c r="O2069" s="210">
        <f t="shared" si="64"/>
        <v>42036</v>
      </c>
      <c r="Q2069" s="206">
        <f t="shared" si="65"/>
        <v>1.3000000000000025E-3</v>
      </c>
    </row>
    <row r="2070" spans="1:17">
      <c r="A2070" s="106">
        <v>42053</v>
      </c>
      <c r="B2070" t="s">
        <v>153</v>
      </c>
      <c r="C2070" s="109">
        <v>3.73E-2</v>
      </c>
      <c r="D2070" s="109">
        <v>3.7900000000000003E-2</v>
      </c>
      <c r="E2070" s="109">
        <v>4.53E-2</v>
      </c>
      <c r="F2070" s="109">
        <v>4.02E-2</v>
      </c>
      <c r="G2070" s="208">
        <v>0</v>
      </c>
      <c r="H2070" s="109"/>
      <c r="I2070" s="109">
        <v>3.73E-2</v>
      </c>
      <c r="J2070" s="109"/>
      <c r="K2070" s="109">
        <v>3.9199999999999999E-2</v>
      </c>
      <c r="L2070" s="109">
        <v>4.5999999999999999E-2</v>
      </c>
      <c r="M2070" s="109"/>
      <c r="N2070" s="109"/>
      <c r="O2070" s="210">
        <f t="shared" si="64"/>
        <v>42036</v>
      </c>
      <c r="Q2070" s="206">
        <f t="shared" si="65"/>
        <v>1.2999999999999956E-3</v>
      </c>
    </row>
    <row r="2071" spans="1:17">
      <c r="A2071" s="106">
        <v>42054</v>
      </c>
      <c r="B2071" t="s">
        <v>153</v>
      </c>
      <c r="C2071" s="109">
        <v>3.78E-2</v>
      </c>
      <c r="D2071" s="109">
        <v>3.8300000000000001E-2</v>
      </c>
      <c r="E2071" s="109">
        <v>4.58E-2</v>
      </c>
      <c r="F2071" s="109">
        <v>4.0599999999999997E-2</v>
      </c>
      <c r="G2071" s="208">
        <v>0</v>
      </c>
      <c r="H2071" s="109"/>
      <c r="I2071" s="109">
        <v>3.7699999999999997E-2</v>
      </c>
      <c r="J2071" s="109"/>
      <c r="K2071" s="109">
        <v>3.9599999999999996E-2</v>
      </c>
      <c r="L2071" s="109">
        <v>4.6399999999999997E-2</v>
      </c>
      <c r="M2071" s="109"/>
      <c r="N2071" s="109"/>
      <c r="O2071" s="210">
        <f t="shared" si="64"/>
        <v>42036</v>
      </c>
      <c r="Q2071" s="206">
        <f t="shared" si="65"/>
        <v>1.2999999999999956E-3</v>
      </c>
    </row>
    <row r="2072" spans="1:17">
      <c r="A2072" s="106">
        <v>42055</v>
      </c>
      <c r="B2072" t="s">
        <v>153</v>
      </c>
      <c r="C2072" s="109">
        <v>3.78E-2</v>
      </c>
      <c r="D2072" s="109">
        <v>3.8300000000000001E-2</v>
      </c>
      <c r="E2072" s="109">
        <v>4.5699999999999998E-2</v>
      </c>
      <c r="F2072" s="109">
        <v>4.0599999999999997E-2</v>
      </c>
      <c r="G2072" s="208">
        <v>0</v>
      </c>
      <c r="H2072" s="109"/>
      <c r="I2072" s="109">
        <v>3.78E-2</v>
      </c>
      <c r="J2072" s="109"/>
      <c r="K2072" s="109">
        <v>3.9599999999999996E-2</v>
      </c>
      <c r="L2072" s="109">
        <v>4.6300000000000001E-2</v>
      </c>
      <c r="M2072" s="109"/>
      <c r="N2072" s="109"/>
      <c r="O2072" s="210">
        <f t="shared" si="64"/>
        <v>42036</v>
      </c>
      <c r="Q2072" s="206">
        <f t="shared" si="65"/>
        <v>1.2999999999999956E-3</v>
      </c>
    </row>
    <row r="2073" spans="1:17">
      <c r="A2073" s="106">
        <v>42058</v>
      </c>
      <c r="B2073" t="s">
        <v>153</v>
      </c>
      <c r="C2073" s="109">
        <v>3.6900000000000002E-2</v>
      </c>
      <c r="D2073" s="109">
        <v>3.7400000000000003E-2</v>
      </c>
      <c r="E2073" s="109">
        <v>4.4699999999999997E-2</v>
      </c>
      <c r="F2073" s="109">
        <v>3.9699999999999999E-2</v>
      </c>
      <c r="G2073" s="208">
        <v>0</v>
      </c>
      <c r="H2073" s="109"/>
      <c r="I2073" s="109">
        <v>3.7000000000000005E-2</v>
      </c>
      <c r="J2073" s="109"/>
      <c r="K2073" s="109">
        <v>3.8699999999999998E-2</v>
      </c>
      <c r="L2073" s="109">
        <v>4.5400000000000003E-2</v>
      </c>
      <c r="M2073" s="109"/>
      <c r="N2073" s="109"/>
      <c r="O2073" s="210">
        <f t="shared" si="64"/>
        <v>42036</v>
      </c>
      <c r="Q2073" s="206">
        <f t="shared" si="65"/>
        <v>1.2999999999999956E-3</v>
      </c>
    </row>
    <row r="2074" spans="1:17">
      <c r="A2074" s="106">
        <v>42059</v>
      </c>
      <c r="B2074" t="s">
        <v>153</v>
      </c>
      <c r="C2074" s="109">
        <v>3.6200000000000003E-2</v>
      </c>
      <c r="D2074" s="109">
        <v>3.6900000000000002E-2</v>
      </c>
      <c r="E2074" s="109">
        <v>4.41E-2</v>
      </c>
      <c r="F2074" s="109">
        <v>3.9100000000000003E-2</v>
      </c>
      <c r="G2074" s="208">
        <v>0</v>
      </c>
      <c r="H2074" s="109"/>
      <c r="I2074" s="109">
        <v>3.6499999999999998E-2</v>
      </c>
      <c r="J2074" s="109"/>
      <c r="K2074" s="109">
        <v>3.8199999999999998E-2</v>
      </c>
      <c r="L2074" s="109">
        <v>4.4800000000000006E-2</v>
      </c>
      <c r="M2074" s="109"/>
      <c r="N2074" s="109"/>
      <c r="O2074" s="210">
        <f t="shared" si="64"/>
        <v>42036</v>
      </c>
      <c r="Q2074" s="206">
        <f t="shared" si="65"/>
        <v>1.2999999999999956E-3</v>
      </c>
    </row>
    <row r="2075" spans="1:17">
      <c r="A2075" s="106">
        <v>42060</v>
      </c>
      <c r="B2075" t="s">
        <v>153</v>
      </c>
      <c r="C2075" s="109">
        <v>3.5999999999999997E-2</v>
      </c>
      <c r="D2075" s="109">
        <v>3.6600000000000001E-2</v>
      </c>
      <c r="E2075" s="109">
        <v>4.3799999999999999E-2</v>
      </c>
      <c r="F2075" s="109">
        <v>3.8800000000000001E-2</v>
      </c>
      <c r="G2075" s="208">
        <v>0</v>
      </c>
      <c r="H2075" s="109"/>
      <c r="I2075" s="109">
        <v>3.61E-2</v>
      </c>
      <c r="J2075" s="109"/>
      <c r="K2075" s="109">
        <v>3.7900000000000003E-2</v>
      </c>
      <c r="L2075" s="109">
        <v>4.4500000000000005E-2</v>
      </c>
      <c r="M2075" s="109"/>
      <c r="N2075" s="109"/>
      <c r="O2075" s="210">
        <f t="shared" si="64"/>
        <v>42036</v>
      </c>
      <c r="Q2075" s="206">
        <f t="shared" si="65"/>
        <v>1.3000000000000025E-3</v>
      </c>
    </row>
    <row r="2076" spans="1:17">
      <c r="A2076" s="106">
        <v>42061</v>
      </c>
      <c r="B2076" t="s">
        <v>153</v>
      </c>
      <c r="C2076" s="109">
        <v>3.6299999999999999E-2</v>
      </c>
      <c r="D2076" s="109">
        <v>3.6900000000000002E-2</v>
      </c>
      <c r="E2076" s="109">
        <v>4.3999999999999997E-2</v>
      </c>
      <c r="F2076" s="109">
        <v>3.9100000000000003E-2</v>
      </c>
      <c r="G2076" s="208">
        <v>0</v>
      </c>
      <c r="H2076" s="109"/>
      <c r="I2076" s="109">
        <v>3.6400000000000002E-2</v>
      </c>
      <c r="J2076" s="109"/>
      <c r="K2076" s="109">
        <v>3.8199999999999998E-2</v>
      </c>
      <c r="L2076" s="109">
        <v>4.4699999999999997E-2</v>
      </c>
      <c r="M2076" s="109"/>
      <c r="N2076" s="109"/>
      <c r="O2076" s="210">
        <f t="shared" si="64"/>
        <v>42036</v>
      </c>
      <c r="Q2076" s="206">
        <f t="shared" si="65"/>
        <v>1.2999999999999956E-3</v>
      </c>
    </row>
    <row r="2077" spans="1:17">
      <c r="A2077" s="106">
        <v>42062</v>
      </c>
      <c r="B2077" t="s">
        <v>153</v>
      </c>
      <c r="C2077" s="109">
        <v>3.6299999999999999E-2</v>
      </c>
      <c r="D2077" s="109">
        <v>3.6900000000000002E-2</v>
      </c>
      <c r="E2077" s="109">
        <v>4.3900000000000002E-2</v>
      </c>
      <c r="F2077" s="109">
        <v>3.9E-2</v>
      </c>
      <c r="G2077" s="208">
        <v>0</v>
      </c>
      <c r="H2077" s="109"/>
      <c r="I2077" s="109">
        <v>3.6400000000000002E-2</v>
      </c>
      <c r="J2077" s="109"/>
      <c r="K2077" s="109">
        <v>3.8199999999999998E-2</v>
      </c>
      <c r="L2077" s="109">
        <v>4.4600000000000001E-2</v>
      </c>
      <c r="M2077" s="109"/>
      <c r="N2077" s="109"/>
      <c r="O2077" s="210">
        <f t="shared" si="64"/>
        <v>42036</v>
      </c>
      <c r="Q2077" s="206">
        <f t="shared" si="65"/>
        <v>1.2999999999999956E-3</v>
      </c>
    </row>
    <row r="2078" spans="1:17">
      <c r="A2078" s="106">
        <v>42065</v>
      </c>
      <c r="B2078" t="s">
        <v>153</v>
      </c>
      <c r="C2078" s="109">
        <v>3.7100000000000001E-2</v>
      </c>
      <c r="D2078" s="109">
        <v>3.7699999999999997E-2</v>
      </c>
      <c r="E2078" s="109">
        <v>4.4999999999999998E-2</v>
      </c>
      <c r="F2078" s="109">
        <v>3.9899999999999998E-2</v>
      </c>
      <c r="G2078" s="208">
        <v>0</v>
      </c>
      <c r="H2078" s="109"/>
      <c r="I2078" s="109">
        <v>3.7000000000000005E-2</v>
      </c>
      <c r="J2078" s="109"/>
      <c r="K2078" s="109">
        <v>3.8800000000000001E-2</v>
      </c>
      <c r="L2078" s="109">
        <v>4.5599999999999995E-2</v>
      </c>
      <c r="M2078" s="109"/>
      <c r="N2078" s="109"/>
      <c r="O2078" s="210">
        <f t="shared" si="64"/>
        <v>42064</v>
      </c>
      <c r="Q2078" s="206">
        <f t="shared" si="65"/>
        <v>1.1000000000000038E-3</v>
      </c>
    </row>
    <row r="2079" spans="1:17">
      <c r="A2079" s="106">
        <v>42066</v>
      </c>
      <c r="B2079" t="s">
        <v>153</v>
      </c>
      <c r="C2079" s="109">
        <v>3.7400000000000003E-2</v>
      </c>
      <c r="D2079" s="109">
        <v>3.7999999999999999E-2</v>
      </c>
      <c r="E2079" s="109">
        <v>4.53E-2</v>
      </c>
      <c r="F2079" s="109">
        <v>4.02E-2</v>
      </c>
      <c r="G2079" s="208">
        <v>0</v>
      </c>
      <c r="H2079" s="109"/>
      <c r="I2079" s="109">
        <v>3.73E-2</v>
      </c>
      <c r="J2079" s="109"/>
      <c r="K2079" s="109">
        <v>3.9100000000000003E-2</v>
      </c>
      <c r="L2079" s="109">
        <v>4.58E-2</v>
      </c>
      <c r="M2079" s="109"/>
      <c r="N2079" s="109"/>
      <c r="O2079" s="210">
        <f t="shared" si="64"/>
        <v>42064</v>
      </c>
      <c r="Q2079" s="206">
        <f t="shared" si="65"/>
        <v>1.1000000000000038E-3</v>
      </c>
    </row>
    <row r="2080" spans="1:17">
      <c r="A2080" s="106">
        <v>42067</v>
      </c>
      <c r="B2080" t="s">
        <v>153</v>
      </c>
      <c r="C2080" s="109">
        <v>3.7499999999999999E-2</v>
      </c>
      <c r="D2080" s="109">
        <v>3.7999999999999999E-2</v>
      </c>
      <c r="E2080" s="109">
        <v>4.53E-2</v>
      </c>
      <c r="F2080" s="109">
        <v>4.0300000000000002E-2</v>
      </c>
      <c r="G2080" s="208">
        <v>0</v>
      </c>
      <c r="H2080" s="109"/>
      <c r="I2080" s="109">
        <v>3.73E-2</v>
      </c>
      <c r="J2080" s="109"/>
      <c r="K2080" s="109">
        <v>3.9199999999999999E-2</v>
      </c>
      <c r="L2080" s="109">
        <v>4.58E-2</v>
      </c>
      <c r="M2080" s="109"/>
      <c r="N2080" s="109"/>
      <c r="O2080" s="210">
        <f t="shared" si="64"/>
        <v>42064</v>
      </c>
      <c r="Q2080" s="206">
        <f t="shared" si="65"/>
        <v>1.1999999999999997E-3</v>
      </c>
    </row>
    <row r="2081" spans="1:17">
      <c r="A2081" s="106">
        <v>42068</v>
      </c>
      <c r="B2081" t="s">
        <v>153</v>
      </c>
      <c r="C2081" s="109">
        <v>3.7400000000000003E-2</v>
      </c>
      <c r="D2081" s="109">
        <v>3.7999999999999999E-2</v>
      </c>
      <c r="E2081" s="109">
        <v>4.53E-2</v>
      </c>
      <c r="F2081" s="109">
        <v>4.02E-2</v>
      </c>
      <c r="G2081" s="208">
        <v>0</v>
      </c>
      <c r="H2081" s="109"/>
      <c r="I2081" s="109">
        <v>3.7100000000000001E-2</v>
      </c>
      <c r="J2081" s="109"/>
      <c r="K2081" s="109">
        <v>3.9100000000000003E-2</v>
      </c>
      <c r="L2081" s="109">
        <v>4.58E-2</v>
      </c>
      <c r="M2081" s="109"/>
      <c r="N2081" s="109"/>
      <c r="O2081" s="210">
        <f t="shared" si="64"/>
        <v>42064</v>
      </c>
      <c r="Q2081" s="206">
        <f t="shared" si="65"/>
        <v>1.1000000000000038E-3</v>
      </c>
    </row>
    <row r="2082" spans="1:17">
      <c r="A2082" s="106">
        <v>42069</v>
      </c>
      <c r="B2082" t="s">
        <v>153</v>
      </c>
      <c r="C2082" s="109">
        <v>3.8600000000000002E-2</v>
      </c>
      <c r="D2082" s="109">
        <v>3.9100000000000003E-2</v>
      </c>
      <c r="E2082" s="109">
        <v>4.6399999999999997E-2</v>
      </c>
      <c r="F2082" s="109">
        <v>4.1399999999999999E-2</v>
      </c>
      <c r="G2082" s="208">
        <v>0</v>
      </c>
      <c r="H2082" s="109"/>
      <c r="I2082" s="109">
        <v>3.8100000000000002E-2</v>
      </c>
      <c r="J2082" s="109"/>
      <c r="K2082" s="109">
        <v>4.0199999999999993E-2</v>
      </c>
      <c r="L2082" s="109">
        <v>4.6900000000000004E-2</v>
      </c>
      <c r="M2082" s="109"/>
      <c r="N2082" s="109"/>
      <c r="O2082" s="210">
        <f t="shared" si="64"/>
        <v>42064</v>
      </c>
      <c r="Q2082" s="206">
        <f t="shared" si="65"/>
        <v>1.0999999999999899E-3</v>
      </c>
    </row>
    <row r="2083" spans="1:17">
      <c r="A2083" s="106">
        <v>42072</v>
      </c>
      <c r="B2083" t="s">
        <v>153</v>
      </c>
      <c r="C2083" s="109">
        <v>3.8199999999999998E-2</v>
      </c>
      <c r="D2083" s="109">
        <v>3.8800000000000001E-2</v>
      </c>
      <c r="E2083" s="109">
        <v>4.6100000000000002E-2</v>
      </c>
      <c r="F2083" s="109">
        <v>4.1000000000000002E-2</v>
      </c>
      <c r="G2083" s="208">
        <v>0</v>
      </c>
      <c r="H2083" s="109"/>
      <c r="I2083" s="109">
        <v>3.78E-2</v>
      </c>
      <c r="J2083" s="109"/>
      <c r="K2083" s="109">
        <v>3.9900000000000005E-2</v>
      </c>
      <c r="L2083" s="109">
        <v>4.6600000000000003E-2</v>
      </c>
      <c r="M2083" s="109"/>
      <c r="N2083" s="109"/>
      <c r="O2083" s="210">
        <f t="shared" si="64"/>
        <v>42064</v>
      </c>
      <c r="Q2083" s="206">
        <f t="shared" si="65"/>
        <v>1.1000000000000038E-3</v>
      </c>
    </row>
    <row r="2084" spans="1:17">
      <c r="A2084" s="106">
        <v>42073</v>
      </c>
      <c r="B2084" t="s">
        <v>153</v>
      </c>
      <c r="C2084" s="109">
        <v>3.7400000000000003E-2</v>
      </c>
      <c r="D2084" s="109">
        <v>3.8199999999999998E-2</v>
      </c>
      <c r="E2084" s="109">
        <v>4.5499999999999999E-2</v>
      </c>
      <c r="F2084" s="109">
        <v>4.0399999999999998E-2</v>
      </c>
      <c r="G2084" s="208">
        <v>0</v>
      </c>
      <c r="H2084" s="109"/>
      <c r="I2084" s="109">
        <v>3.7000000000000005E-2</v>
      </c>
      <c r="J2084" s="109"/>
      <c r="K2084" s="109">
        <v>3.9199999999999999E-2</v>
      </c>
      <c r="L2084" s="109">
        <v>4.5899999999999996E-2</v>
      </c>
      <c r="M2084" s="109"/>
      <c r="N2084" s="109"/>
      <c r="O2084" s="210">
        <f t="shared" si="64"/>
        <v>42064</v>
      </c>
      <c r="Q2084" s="206">
        <f t="shared" si="65"/>
        <v>1.0000000000000009E-3</v>
      </c>
    </row>
    <row r="2085" spans="1:17">
      <c r="A2085" s="106">
        <v>42074</v>
      </c>
      <c r="B2085" t="s">
        <v>153</v>
      </c>
      <c r="C2085" s="109">
        <v>3.6999999999999998E-2</v>
      </c>
      <c r="D2085" s="109">
        <v>3.78E-2</v>
      </c>
      <c r="E2085" s="109">
        <v>4.5199999999999997E-2</v>
      </c>
      <c r="F2085" s="109">
        <v>0.04</v>
      </c>
      <c r="G2085" s="208">
        <v>0</v>
      </c>
      <c r="H2085" s="109"/>
      <c r="I2085" s="109">
        <v>3.6699999999999997E-2</v>
      </c>
      <c r="J2085" s="109"/>
      <c r="K2085" s="109">
        <v>3.8900000000000004E-2</v>
      </c>
      <c r="L2085" s="109">
        <v>4.5599999999999995E-2</v>
      </c>
      <c r="M2085" s="109"/>
      <c r="N2085" s="109"/>
      <c r="O2085" s="210">
        <f t="shared" si="64"/>
        <v>42064</v>
      </c>
      <c r="Q2085" s="206">
        <f t="shared" si="65"/>
        <v>1.1000000000000038E-3</v>
      </c>
    </row>
    <row r="2086" spans="1:17">
      <c r="A2086" s="106">
        <v>42075</v>
      </c>
      <c r="B2086" t="s">
        <v>153</v>
      </c>
      <c r="C2086" s="109">
        <v>3.7199999999999997E-2</v>
      </c>
      <c r="D2086" s="109">
        <v>3.78E-2</v>
      </c>
      <c r="E2086" s="109">
        <v>4.5199999999999997E-2</v>
      </c>
      <c r="F2086" s="109">
        <v>4.0099999999999997E-2</v>
      </c>
      <c r="G2086" s="208">
        <v>0</v>
      </c>
      <c r="H2086" s="109"/>
      <c r="I2086" s="109">
        <v>3.6699999999999997E-2</v>
      </c>
      <c r="J2086" s="109"/>
      <c r="K2086" s="109">
        <v>3.8900000000000004E-2</v>
      </c>
      <c r="L2086" s="109">
        <v>4.5599999999999995E-2</v>
      </c>
      <c r="M2086" s="109"/>
      <c r="N2086" s="109"/>
      <c r="O2086" s="210">
        <f t="shared" si="64"/>
        <v>42064</v>
      </c>
      <c r="Q2086" s="206">
        <f t="shared" si="65"/>
        <v>1.1000000000000038E-3</v>
      </c>
    </row>
    <row r="2087" spans="1:17">
      <c r="A2087" s="106">
        <v>42076</v>
      </c>
      <c r="B2087" t="s">
        <v>153</v>
      </c>
      <c r="C2087" s="109">
        <v>3.7199999999999997E-2</v>
      </c>
      <c r="D2087" s="109">
        <v>3.8100000000000002E-2</v>
      </c>
      <c r="E2087" s="109">
        <v>4.5699999999999998E-2</v>
      </c>
      <c r="F2087" s="109">
        <v>4.0300000000000002E-2</v>
      </c>
      <c r="G2087" s="208">
        <v>0</v>
      </c>
      <c r="H2087" s="109"/>
      <c r="I2087" s="109">
        <v>3.7000000000000005E-2</v>
      </c>
      <c r="J2087" s="109"/>
      <c r="K2087" s="109">
        <v>3.9199999999999999E-2</v>
      </c>
      <c r="L2087" s="109">
        <v>4.5999999999999999E-2</v>
      </c>
      <c r="M2087" s="109"/>
      <c r="N2087" s="109"/>
      <c r="O2087" s="210">
        <f t="shared" si="64"/>
        <v>42064</v>
      </c>
      <c r="Q2087" s="206">
        <f t="shared" si="65"/>
        <v>1.0999999999999968E-3</v>
      </c>
    </row>
    <row r="2088" spans="1:17">
      <c r="A2088" s="106">
        <v>42079</v>
      </c>
      <c r="B2088" t="s">
        <v>153</v>
      </c>
      <c r="C2088" s="109">
        <v>3.6999999999999998E-2</v>
      </c>
      <c r="D2088" s="109">
        <v>3.7900000000000003E-2</v>
      </c>
      <c r="E2088" s="109">
        <v>4.5499999999999999E-2</v>
      </c>
      <c r="F2088" s="109">
        <v>4.0099999999999997E-2</v>
      </c>
      <c r="G2088" s="208">
        <v>0</v>
      </c>
      <c r="H2088" s="109"/>
      <c r="I2088" s="109">
        <v>3.7000000000000005E-2</v>
      </c>
      <c r="J2088" s="109"/>
      <c r="K2088" s="109">
        <v>3.9E-2</v>
      </c>
      <c r="L2088" s="109">
        <v>4.58E-2</v>
      </c>
      <c r="M2088" s="109"/>
      <c r="N2088" s="109"/>
      <c r="O2088" s="210">
        <f t="shared" si="64"/>
        <v>42064</v>
      </c>
      <c r="Q2088" s="206">
        <f t="shared" si="65"/>
        <v>1.0999999999999968E-3</v>
      </c>
    </row>
    <row r="2089" spans="1:17">
      <c r="A2089" s="106">
        <v>42080</v>
      </c>
      <c r="B2089" t="s">
        <v>153</v>
      </c>
      <c r="C2089" s="109">
        <v>3.6600000000000001E-2</v>
      </c>
      <c r="D2089" s="109">
        <v>3.73E-2</v>
      </c>
      <c r="E2089" s="109">
        <v>4.5199999999999997E-2</v>
      </c>
      <c r="F2089" s="109">
        <v>3.9699999999999999E-2</v>
      </c>
      <c r="G2089" s="208">
        <v>0</v>
      </c>
      <c r="H2089" s="109"/>
      <c r="I2089" s="109">
        <v>3.6699999999999997E-2</v>
      </c>
      <c r="J2089" s="109"/>
      <c r="K2089" s="109">
        <v>3.85E-2</v>
      </c>
      <c r="L2089" s="109">
        <v>4.5499999999999999E-2</v>
      </c>
      <c r="M2089" s="109"/>
      <c r="N2089" s="109"/>
      <c r="O2089" s="210">
        <f t="shared" si="64"/>
        <v>42064</v>
      </c>
      <c r="Q2089" s="206">
        <f t="shared" si="65"/>
        <v>1.1999999999999997E-3</v>
      </c>
    </row>
    <row r="2090" spans="1:17">
      <c r="A2090" s="106">
        <v>42081</v>
      </c>
      <c r="B2090" t="s">
        <v>153</v>
      </c>
      <c r="C2090" s="109">
        <v>3.5900000000000001E-2</v>
      </c>
      <c r="D2090" s="109">
        <v>3.6600000000000001E-2</v>
      </c>
      <c r="E2090" s="109">
        <v>4.4600000000000001E-2</v>
      </c>
      <c r="F2090" s="109">
        <v>3.9E-2</v>
      </c>
      <c r="G2090" s="208">
        <v>0</v>
      </c>
      <c r="H2090" s="109"/>
      <c r="I2090" s="109">
        <v>3.6000000000000004E-2</v>
      </c>
      <c r="J2090" s="109"/>
      <c r="K2090" s="109">
        <v>3.78E-2</v>
      </c>
      <c r="L2090" s="109">
        <v>4.4800000000000006E-2</v>
      </c>
      <c r="M2090" s="109"/>
      <c r="N2090" s="109"/>
      <c r="O2090" s="210">
        <f t="shared" si="64"/>
        <v>42064</v>
      </c>
      <c r="Q2090" s="206">
        <f t="shared" si="65"/>
        <v>1.1999999999999997E-3</v>
      </c>
    </row>
    <row r="2091" spans="1:17">
      <c r="A2091" s="106">
        <v>42082</v>
      </c>
      <c r="B2091" t="s">
        <v>153</v>
      </c>
      <c r="C2091" s="109">
        <v>3.5900000000000001E-2</v>
      </c>
      <c r="D2091" s="109">
        <v>3.6700000000000003E-2</v>
      </c>
      <c r="E2091" s="109">
        <v>4.4600000000000001E-2</v>
      </c>
      <c r="F2091" s="109">
        <v>3.9100000000000003E-2</v>
      </c>
      <c r="G2091" s="208">
        <v>0</v>
      </c>
      <c r="H2091" s="109"/>
      <c r="I2091" s="109">
        <v>3.5799999999999998E-2</v>
      </c>
      <c r="J2091" s="109"/>
      <c r="K2091" s="109">
        <v>3.7900000000000003E-2</v>
      </c>
      <c r="L2091" s="109">
        <v>4.4800000000000006E-2</v>
      </c>
      <c r="M2091" s="109"/>
      <c r="N2091" s="109"/>
      <c r="O2091" s="210">
        <f t="shared" si="64"/>
        <v>42064</v>
      </c>
      <c r="Q2091" s="206">
        <f t="shared" si="65"/>
        <v>1.1999999999999997E-3</v>
      </c>
    </row>
    <row r="2092" spans="1:17">
      <c r="A2092" s="106">
        <v>42083</v>
      </c>
      <c r="B2092" t="s">
        <v>153</v>
      </c>
      <c r="C2092" s="109">
        <v>3.56E-2</v>
      </c>
      <c r="D2092" s="109">
        <v>3.6400000000000002E-2</v>
      </c>
      <c r="E2092" s="109">
        <v>4.4200000000000003E-2</v>
      </c>
      <c r="F2092" s="109">
        <v>3.8699999999999998E-2</v>
      </c>
      <c r="G2092" s="208">
        <v>0</v>
      </c>
      <c r="H2092" s="109"/>
      <c r="I2092" s="109">
        <v>3.5499999999999997E-2</v>
      </c>
      <c r="J2092" s="109"/>
      <c r="K2092" s="109">
        <v>3.7499999999999999E-2</v>
      </c>
      <c r="L2092" s="109">
        <v>4.4400000000000002E-2</v>
      </c>
      <c r="M2092" s="109"/>
      <c r="N2092" s="109"/>
      <c r="O2092" s="210">
        <f t="shared" si="64"/>
        <v>42064</v>
      </c>
      <c r="Q2092" s="206">
        <f t="shared" si="65"/>
        <v>1.0999999999999968E-3</v>
      </c>
    </row>
    <row r="2093" spans="1:17">
      <c r="A2093" s="106">
        <v>42086</v>
      </c>
      <c r="B2093" t="s">
        <v>153</v>
      </c>
      <c r="C2093" s="109">
        <v>3.5700000000000003E-2</v>
      </c>
      <c r="D2093" s="109">
        <v>3.6400000000000002E-2</v>
      </c>
      <c r="E2093" s="109">
        <v>4.4400000000000002E-2</v>
      </c>
      <c r="F2093" s="109">
        <v>3.8800000000000001E-2</v>
      </c>
      <c r="G2093" s="208">
        <v>0</v>
      </c>
      <c r="H2093" s="109"/>
      <c r="I2093" s="109">
        <v>3.5400000000000001E-2</v>
      </c>
      <c r="J2093" s="109"/>
      <c r="K2093" s="109">
        <v>3.7499999999999999E-2</v>
      </c>
      <c r="L2093" s="109">
        <v>4.4600000000000001E-2</v>
      </c>
      <c r="M2093" s="109"/>
      <c r="N2093" s="109"/>
      <c r="O2093" s="210">
        <f t="shared" si="64"/>
        <v>42064</v>
      </c>
      <c r="Q2093" s="206">
        <f t="shared" si="65"/>
        <v>1.0999999999999968E-3</v>
      </c>
    </row>
    <row r="2094" spans="1:17">
      <c r="A2094" s="106">
        <v>42087</v>
      </c>
      <c r="B2094" t="s">
        <v>153</v>
      </c>
      <c r="C2094" s="109">
        <v>3.5299999999999998E-2</v>
      </c>
      <c r="D2094" s="109">
        <v>3.5999999999999997E-2</v>
      </c>
      <c r="E2094" s="109">
        <v>4.3999999999999997E-2</v>
      </c>
      <c r="F2094" s="109">
        <v>3.8399999999999997E-2</v>
      </c>
      <c r="G2094" s="208">
        <v>0</v>
      </c>
      <c r="H2094" s="109"/>
      <c r="I2094" s="109">
        <v>3.5000000000000003E-2</v>
      </c>
      <c r="J2094" s="109"/>
      <c r="K2094" s="109">
        <v>3.7100000000000001E-2</v>
      </c>
      <c r="L2094" s="109">
        <v>4.41E-2</v>
      </c>
      <c r="M2094" s="109"/>
      <c r="N2094" s="109"/>
      <c r="O2094" s="210">
        <f t="shared" si="64"/>
        <v>42064</v>
      </c>
      <c r="Q2094" s="206">
        <f t="shared" si="65"/>
        <v>1.1000000000000038E-3</v>
      </c>
    </row>
    <row r="2095" spans="1:17">
      <c r="A2095" s="106">
        <v>42088</v>
      </c>
      <c r="B2095" t="s">
        <v>153</v>
      </c>
      <c r="C2095" s="109">
        <v>3.56E-2</v>
      </c>
      <c r="D2095" s="109">
        <v>3.6499999999999998E-2</v>
      </c>
      <c r="E2095" s="109">
        <v>4.4400000000000002E-2</v>
      </c>
      <c r="F2095" s="109">
        <v>3.8800000000000001E-2</v>
      </c>
      <c r="G2095" s="208">
        <v>0</v>
      </c>
      <c r="H2095" s="109"/>
      <c r="I2095" s="109">
        <v>3.5200000000000002E-2</v>
      </c>
      <c r="J2095" s="109"/>
      <c r="K2095" s="109">
        <v>3.7499999999999999E-2</v>
      </c>
      <c r="L2095" s="109">
        <v>4.4600000000000001E-2</v>
      </c>
      <c r="M2095" s="109"/>
      <c r="N2095" s="109"/>
      <c r="O2095" s="210">
        <f t="shared" si="64"/>
        <v>42064</v>
      </c>
      <c r="Q2095" s="206">
        <f t="shared" si="65"/>
        <v>1.0000000000000009E-3</v>
      </c>
    </row>
    <row r="2096" spans="1:17">
      <c r="A2096" s="106">
        <v>42089</v>
      </c>
      <c r="B2096" t="s">
        <v>153</v>
      </c>
      <c r="C2096" s="109">
        <v>3.6700000000000003E-2</v>
      </c>
      <c r="D2096" s="109">
        <v>3.7400000000000003E-2</v>
      </c>
      <c r="E2096" s="109">
        <v>4.5499999999999999E-2</v>
      </c>
      <c r="F2096" s="109">
        <v>3.9899999999999998E-2</v>
      </c>
      <c r="G2096" s="208">
        <v>0</v>
      </c>
      <c r="H2096" s="109"/>
      <c r="I2096" s="109">
        <v>3.61E-2</v>
      </c>
      <c r="J2096" s="109"/>
      <c r="K2096" s="109">
        <v>3.85E-2</v>
      </c>
      <c r="L2096" s="109">
        <v>4.5599999999999995E-2</v>
      </c>
      <c r="M2096" s="109"/>
      <c r="N2096" s="109"/>
      <c r="O2096" s="210">
        <f t="shared" si="64"/>
        <v>42064</v>
      </c>
      <c r="Q2096" s="206">
        <f t="shared" si="65"/>
        <v>1.0999999999999968E-3</v>
      </c>
    </row>
    <row r="2097" spans="1:17">
      <c r="A2097" s="106">
        <v>42090</v>
      </c>
      <c r="B2097" t="s">
        <v>153</v>
      </c>
      <c r="C2097" s="109">
        <v>3.5799999999999998E-2</v>
      </c>
      <c r="D2097" s="109">
        <v>3.6799999999999999E-2</v>
      </c>
      <c r="E2097" s="109">
        <v>4.48E-2</v>
      </c>
      <c r="F2097" s="109">
        <v>3.9100000000000003E-2</v>
      </c>
      <c r="G2097" s="208">
        <v>0</v>
      </c>
      <c r="H2097" s="109"/>
      <c r="I2097" s="109">
        <v>3.5299999999999998E-2</v>
      </c>
      <c r="J2097" s="109"/>
      <c r="K2097" s="109">
        <v>3.78E-2</v>
      </c>
      <c r="L2097" s="109">
        <v>4.4800000000000006E-2</v>
      </c>
      <c r="M2097" s="109"/>
      <c r="N2097" s="109"/>
      <c r="O2097" s="210">
        <f t="shared" si="64"/>
        <v>42064</v>
      </c>
      <c r="Q2097" s="206">
        <f t="shared" si="65"/>
        <v>1.0000000000000009E-3</v>
      </c>
    </row>
    <row r="2098" spans="1:17">
      <c r="A2098" s="106">
        <v>42093</v>
      </c>
      <c r="B2098" t="s">
        <v>153</v>
      </c>
      <c r="C2098" s="109">
        <v>3.6299999999999999E-2</v>
      </c>
      <c r="D2098" s="109">
        <v>3.7199999999999997E-2</v>
      </c>
      <c r="E2098" s="109">
        <v>4.5199999999999997E-2</v>
      </c>
      <c r="F2098" s="109">
        <v>3.9600000000000003E-2</v>
      </c>
      <c r="G2098" s="208">
        <v>0</v>
      </c>
      <c r="H2098" s="109"/>
      <c r="I2098" s="109">
        <v>3.5499999999999997E-2</v>
      </c>
      <c r="J2098" s="109"/>
      <c r="K2098" s="109">
        <v>3.8100000000000002E-2</v>
      </c>
      <c r="L2098" s="109">
        <v>4.5100000000000001E-2</v>
      </c>
      <c r="M2098" s="109"/>
      <c r="N2098" s="109"/>
      <c r="O2098" s="210">
        <f t="shared" si="64"/>
        <v>42064</v>
      </c>
      <c r="Q2098" s="206">
        <f t="shared" si="65"/>
        <v>9.0000000000000496E-4</v>
      </c>
    </row>
    <row r="2099" spans="1:17">
      <c r="A2099" s="106">
        <v>42094</v>
      </c>
      <c r="B2099" t="s">
        <v>153</v>
      </c>
      <c r="C2099" s="109">
        <v>3.61E-2</v>
      </c>
      <c r="D2099" s="109">
        <v>3.7100000000000001E-2</v>
      </c>
      <c r="E2099" s="109">
        <v>4.4999999999999998E-2</v>
      </c>
      <c r="F2099" s="109">
        <v>3.9399999999999998E-2</v>
      </c>
      <c r="G2099" s="208">
        <v>0</v>
      </c>
      <c r="H2099" s="109"/>
      <c r="I2099" s="109">
        <v>3.5200000000000002E-2</v>
      </c>
      <c r="J2099" s="109"/>
      <c r="K2099" s="109">
        <v>3.7999999999999999E-2</v>
      </c>
      <c r="L2099" s="109">
        <v>4.4900000000000002E-2</v>
      </c>
      <c r="M2099" s="109"/>
      <c r="N2099" s="109"/>
      <c r="O2099" s="210">
        <f t="shared" si="64"/>
        <v>42064</v>
      </c>
      <c r="Q2099" s="206">
        <f t="shared" si="65"/>
        <v>8.9999999999999802E-4</v>
      </c>
    </row>
    <row r="2100" spans="1:17">
      <c r="A2100" s="106">
        <v>42095</v>
      </c>
      <c r="B2100" t="s">
        <v>153</v>
      </c>
      <c r="C2100" s="109">
        <v>3.5499999999999997E-2</v>
      </c>
      <c r="D2100" s="109">
        <v>3.6400000000000002E-2</v>
      </c>
      <c r="E2100" s="109">
        <v>4.4299999999999999E-2</v>
      </c>
      <c r="F2100" s="109">
        <v>3.8699999999999998E-2</v>
      </c>
      <c r="G2100" s="208">
        <v>0</v>
      </c>
      <c r="H2100" s="109"/>
      <c r="I2100" s="109">
        <v>3.4500000000000003E-2</v>
      </c>
      <c r="J2100" s="109"/>
      <c r="K2100" s="109">
        <v>3.73E-2</v>
      </c>
      <c r="L2100" s="109">
        <v>4.4199999999999996E-2</v>
      </c>
      <c r="M2100" s="109"/>
      <c r="N2100" s="109"/>
      <c r="O2100" s="210">
        <f t="shared" si="64"/>
        <v>42095</v>
      </c>
      <c r="Q2100" s="206">
        <f t="shared" si="65"/>
        <v>8.9999999999999802E-4</v>
      </c>
    </row>
    <row r="2101" spans="1:17">
      <c r="A2101" s="106">
        <v>42096</v>
      </c>
      <c r="B2101" t="s">
        <v>153</v>
      </c>
      <c r="C2101" s="109">
        <v>3.5900000000000001E-2</v>
      </c>
      <c r="D2101" s="109">
        <v>3.6900000000000002E-2</v>
      </c>
      <c r="E2101" s="109">
        <v>4.48E-2</v>
      </c>
      <c r="F2101" s="109">
        <v>3.9199999999999999E-2</v>
      </c>
      <c r="G2101" s="208">
        <v>0</v>
      </c>
      <c r="H2101" s="109"/>
      <c r="I2101" s="109">
        <v>3.49E-2</v>
      </c>
      <c r="J2101" s="109"/>
      <c r="K2101" s="109">
        <v>3.78E-2</v>
      </c>
      <c r="L2101" s="109">
        <v>4.4699999999999997E-2</v>
      </c>
      <c r="M2101" s="109"/>
      <c r="N2101" s="109"/>
      <c r="O2101" s="210">
        <f t="shared" si="64"/>
        <v>42095</v>
      </c>
      <c r="Q2101" s="206">
        <f t="shared" si="65"/>
        <v>8.9999999999999802E-4</v>
      </c>
    </row>
    <row r="2102" spans="1:17">
      <c r="A2102" s="106">
        <v>42097</v>
      </c>
      <c r="B2102" t="s">
        <v>153</v>
      </c>
      <c r="C2102" s="109">
        <v>3.5499999999999997E-2</v>
      </c>
      <c r="D2102" s="109">
        <v>3.6499999999999998E-2</v>
      </c>
      <c r="E2102" s="109">
        <v>4.4400000000000002E-2</v>
      </c>
      <c r="F2102" s="109">
        <v>3.8800000000000001E-2</v>
      </c>
      <c r="G2102" s="208">
        <v>0</v>
      </c>
      <c r="H2102" s="109"/>
      <c r="I2102" s="109">
        <v>3.4300000000000004E-2</v>
      </c>
      <c r="J2102" s="109"/>
      <c r="K2102" s="109">
        <v>3.7400000000000003E-2</v>
      </c>
      <c r="L2102" s="109">
        <v>4.4299999999999999E-2</v>
      </c>
      <c r="M2102" s="109"/>
      <c r="N2102" s="109"/>
      <c r="O2102" s="210">
        <f t="shared" si="64"/>
        <v>42095</v>
      </c>
      <c r="Q2102" s="206">
        <f t="shared" si="65"/>
        <v>9.0000000000000496E-4</v>
      </c>
    </row>
    <row r="2103" spans="1:17">
      <c r="A2103" s="106">
        <v>42100</v>
      </c>
      <c r="B2103" t="s">
        <v>153</v>
      </c>
      <c r="C2103" s="109">
        <v>3.6299999999999999E-2</v>
      </c>
      <c r="D2103" s="109">
        <v>3.7400000000000003E-2</v>
      </c>
      <c r="E2103" s="109">
        <v>4.5199999999999997E-2</v>
      </c>
      <c r="F2103" s="109">
        <v>3.9600000000000003E-2</v>
      </c>
      <c r="G2103" s="208">
        <v>0</v>
      </c>
      <c r="H2103" s="109"/>
      <c r="I2103" s="109">
        <v>3.5099999999999999E-2</v>
      </c>
      <c r="J2103" s="109"/>
      <c r="K2103" s="109">
        <v>3.8199999999999998E-2</v>
      </c>
      <c r="L2103" s="109">
        <v>4.4999999999999998E-2</v>
      </c>
      <c r="M2103" s="109"/>
      <c r="N2103" s="109"/>
      <c r="O2103" s="210">
        <f t="shared" si="64"/>
        <v>42095</v>
      </c>
      <c r="Q2103" s="206">
        <f t="shared" si="65"/>
        <v>7.9999999999999516E-4</v>
      </c>
    </row>
    <row r="2104" spans="1:17">
      <c r="A2104" s="106">
        <v>42101</v>
      </c>
      <c r="B2104" t="s">
        <v>153</v>
      </c>
      <c r="C2104" s="109">
        <v>3.5900000000000001E-2</v>
      </c>
      <c r="D2104" s="109">
        <v>3.6999999999999998E-2</v>
      </c>
      <c r="E2104" s="109">
        <v>4.48E-2</v>
      </c>
      <c r="F2104" s="109">
        <v>3.9199999999999999E-2</v>
      </c>
      <c r="G2104" s="208">
        <v>0</v>
      </c>
      <c r="H2104" s="109"/>
      <c r="I2104" s="109">
        <v>3.4700000000000002E-2</v>
      </c>
      <c r="J2104" s="109"/>
      <c r="K2104" s="109">
        <v>3.78E-2</v>
      </c>
      <c r="L2104" s="109">
        <v>4.4500000000000005E-2</v>
      </c>
      <c r="M2104" s="109"/>
      <c r="N2104" s="109"/>
      <c r="O2104" s="210">
        <f t="shared" si="64"/>
        <v>42095</v>
      </c>
      <c r="Q2104" s="206">
        <f t="shared" si="65"/>
        <v>8.000000000000021E-4</v>
      </c>
    </row>
    <row r="2105" spans="1:17">
      <c r="A2105" s="106">
        <v>42102</v>
      </c>
      <c r="B2105" t="s">
        <v>153</v>
      </c>
      <c r="C2105" s="109">
        <v>3.5799999999999998E-2</v>
      </c>
      <c r="D2105" s="109">
        <v>3.6799999999999999E-2</v>
      </c>
      <c r="E2105" s="109">
        <v>4.4600000000000001E-2</v>
      </c>
      <c r="F2105" s="109">
        <v>3.9100000000000003E-2</v>
      </c>
      <c r="G2105" s="208">
        <v>0</v>
      </c>
      <c r="H2105" s="109"/>
      <c r="I2105" s="109">
        <v>3.4500000000000003E-2</v>
      </c>
      <c r="J2105" s="109"/>
      <c r="K2105" s="109">
        <v>3.7599999999999995E-2</v>
      </c>
      <c r="L2105" s="109">
        <v>4.4299999999999999E-2</v>
      </c>
      <c r="M2105" s="109"/>
      <c r="N2105" s="109"/>
      <c r="O2105" s="210">
        <f t="shared" si="64"/>
        <v>42095</v>
      </c>
      <c r="Q2105" s="206">
        <f t="shared" si="65"/>
        <v>7.9999999999999516E-4</v>
      </c>
    </row>
    <row r="2106" spans="1:17">
      <c r="A2106" s="106">
        <v>42103</v>
      </c>
      <c r="B2106" t="s">
        <v>153</v>
      </c>
      <c r="C2106" s="109">
        <v>3.6499999999999998E-2</v>
      </c>
      <c r="D2106" s="109">
        <v>3.7600000000000001E-2</v>
      </c>
      <c r="E2106" s="109">
        <v>4.53E-2</v>
      </c>
      <c r="F2106" s="109">
        <v>3.9800000000000002E-2</v>
      </c>
      <c r="G2106" s="208">
        <v>0</v>
      </c>
      <c r="H2106" s="109"/>
      <c r="I2106" s="109">
        <v>3.5299999999999998E-2</v>
      </c>
      <c r="J2106" s="109"/>
      <c r="K2106" s="109">
        <v>3.8300000000000001E-2</v>
      </c>
      <c r="L2106" s="109">
        <v>4.4999999999999998E-2</v>
      </c>
      <c r="M2106" s="109"/>
      <c r="N2106" s="109"/>
      <c r="O2106" s="210">
        <f t="shared" si="64"/>
        <v>42095</v>
      </c>
      <c r="Q2106" s="206">
        <f t="shared" si="65"/>
        <v>6.9999999999999923E-4</v>
      </c>
    </row>
    <row r="2107" spans="1:17">
      <c r="A2107" s="106">
        <v>42104</v>
      </c>
      <c r="B2107" t="s">
        <v>153</v>
      </c>
      <c r="C2107" s="109">
        <v>3.6400000000000002E-2</v>
      </c>
      <c r="D2107" s="109">
        <v>3.7499999999999999E-2</v>
      </c>
      <c r="E2107" s="109">
        <v>4.5199999999999997E-2</v>
      </c>
      <c r="F2107" s="109">
        <v>3.9699999999999999E-2</v>
      </c>
      <c r="G2107" s="208">
        <v>0</v>
      </c>
      <c r="H2107" s="109"/>
      <c r="I2107" s="109">
        <v>3.5299999999999998E-2</v>
      </c>
      <c r="J2107" s="109"/>
      <c r="K2107" s="109">
        <v>3.8199999999999998E-2</v>
      </c>
      <c r="L2107" s="109">
        <v>4.4900000000000002E-2</v>
      </c>
      <c r="M2107" s="109"/>
      <c r="N2107" s="109"/>
      <c r="O2107" s="210">
        <f t="shared" si="64"/>
        <v>42095</v>
      </c>
      <c r="Q2107" s="206">
        <f t="shared" si="65"/>
        <v>6.9999999999999923E-4</v>
      </c>
    </row>
    <row r="2108" spans="1:17">
      <c r="A2108" s="106">
        <v>42107</v>
      </c>
      <c r="B2108" t="s">
        <v>153</v>
      </c>
      <c r="C2108" s="109">
        <v>3.6299999999999999E-2</v>
      </c>
      <c r="D2108" s="109">
        <v>3.7400000000000003E-2</v>
      </c>
      <c r="E2108" s="109">
        <v>4.4999999999999998E-2</v>
      </c>
      <c r="F2108" s="109">
        <v>3.9600000000000003E-2</v>
      </c>
      <c r="G2108" s="208">
        <v>0</v>
      </c>
      <c r="H2108" s="109"/>
      <c r="I2108" s="109">
        <v>3.5200000000000002E-2</v>
      </c>
      <c r="J2108" s="109"/>
      <c r="K2108" s="109">
        <v>3.8100000000000002E-2</v>
      </c>
      <c r="L2108" s="109">
        <v>4.4800000000000006E-2</v>
      </c>
      <c r="M2108" s="109"/>
      <c r="N2108" s="109"/>
      <c r="O2108" s="210">
        <f t="shared" si="64"/>
        <v>42095</v>
      </c>
      <c r="Q2108" s="206">
        <f t="shared" si="65"/>
        <v>6.9999999999999923E-4</v>
      </c>
    </row>
    <row r="2109" spans="1:17">
      <c r="A2109" s="106">
        <v>42108</v>
      </c>
      <c r="B2109" t="s">
        <v>153</v>
      </c>
      <c r="C2109" s="109">
        <v>3.5999999999999997E-2</v>
      </c>
      <c r="D2109" s="109">
        <v>3.7100000000000001E-2</v>
      </c>
      <c r="E2109" s="109">
        <v>4.4699999999999997E-2</v>
      </c>
      <c r="F2109" s="109">
        <v>3.9300000000000002E-2</v>
      </c>
      <c r="G2109" s="208">
        <v>0</v>
      </c>
      <c r="H2109" s="109"/>
      <c r="I2109" s="109">
        <v>3.4700000000000002E-2</v>
      </c>
      <c r="J2109" s="109"/>
      <c r="K2109" s="109">
        <v>3.7900000000000003E-2</v>
      </c>
      <c r="L2109" s="109">
        <v>4.4400000000000002E-2</v>
      </c>
      <c r="M2109" s="109"/>
      <c r="N2109" s="109"/>
      <c r="O2109" s="210">
        <f t="shared" si="64"/>
        <v>42095</v>
      </c>
      <c r="Q2109" s="206">
        <f t="shared" si="65"/>
        <v>8.000000000000021E-4</v>
      </c>
    </row>
    <row r="2110" spans="1:17">
      <c r="A2110" s="106">
        <v>42109</v>
      </c>
      <c r="B2110" t="s">
        <v>153</v>
      </c>
      <c r="C2110" s="109">
        <v>3.61E-2</v>
      </c>
      <c r="D2110" s="109">
        <v>3.7199999999999997E-2</v>
      </c>
      <c r="E2110" s="109">
        <v>4.48E-2</v>
      </c>
      <c r="F2110" s="109">
        <v>3.9399999999999998E-2</v>
      </c>
      <c r="G2110" s="208">
        <v>0</v>
      </c>
      <c r="H2110" s="109"/>
      <c r="I2110" s="109">
        <v>3.4799999999999998E-2</v>
      </c>
      <c r="J2110" s="109"/>
      <c r="K2110" s="109">
        <v>3.7900000000000003E-2</v>
      </c>
      <c r="L2110" s="109">
        <v>4.4500000000000005E-2</v>
      </c>
      <c r="M2110" s="109"/>
      <c r="N2110" s="109"/>
      <c r="O2110" s="210">
        <f t="shared" si="64"/>
        <v>42095</v>
      </c>
      <c r="Q2110" s="206">
        <f t="shared" si="65"/>
        <v>7.0000000000000617E-4</v>
      </c>
    </row>
    <row r="2111" spans="1:17">
      <c r="A2111" s="106">
        <v>42110</v>
      </c>
      <c r="B2111" t="s">
        <v>153</v>
      </c>
      <c r="C2111" s="109">
        <v>3.61E-2</v>
      </c>
      <c r="D2111" s="109">
        <v>3.7199999999999997E-2</v>
      </c>
      <c r="E2111" s="109">
        <v>4.4699999999999997E-2</v>
      </c>
      <c r="F2111" s="109">
        <v>3.9300000000000002E-2</v>
      </c>
      <c r="G2111" s="208">
        <v>0</v>
      </c>
      <c r="H2111" s="109"/>
      <c r="I2111" s="109">
        <v>3.4700000000000002E-2</v>
      </c>
      <c r="J2111" s="109"/>
      <c r="K2111" s="109">
        <v>3.7900000000000003E-2</v>
      </c>
      <c r="L2111" s="109">
        <v>4.4500000000000005E-2</v>
      </c>
      <c r="M2111" s="109"/>
      <c r="N2111" s="109"/>
      <c r="O2111" s="210">
        <f t="shared" si="64"/>
        <v>42095</v>
      </c>
      <c r="Q2111" s="206">
        <f t="shared" si="65"/>
        <v>7.0000000000000617E-4</v>
      </c>
    </row>
    <row r="2112" spans="1:17">
      <c r="A2112" s="106">
        <v>42111</v>
      </c>
      <c r="B2112" t="s">
        <v>153</v>
      </c>
      <c r="C2112" s="109">
        <v>3.56E-2</v>
      </c>
      <c r="D2112" s="109">
        <v>3.6700000000000003E-2</v>
      </c>
      <c r="E2112" s="109">
        <v>4.4299999999999999E-2</v>
      </c>
      <c r="F2112" s="109">
        <v>3.8899999999999997E-2</v>
      </c>
      <c r="G2112" s="208">
        <v>0</v>
      </c>
      <c r="H2112" s="109"/>
      <c r="I2112" s="109">
        <v>3.4300000000000004E-2</v>
      </c>
      <c r="J2112" s="109"/>
      <c r="K2112" s="109">
        <v>3.7400000000000003E-2</v>
      </c>
      <c r="L2112" s="109">
        <v>4.4000000000000004E-2</v>
      </c>
      <c r="M2112" s="109"/>
      <c r="N2112" s="109"/>
      <c r="O2112" s="210">
        <f t="shared" si="64"/>
        <v>42095</v>
      </c>
      <c r="Q2112" s="206">
        <f t="shared" si="65"/>
        <v>6.9999999999999923E-4</v>
      </c>
    </row>
    <row r="2113" spans="1:17">
      <c r="A2113" s="106">
        <v>42114</v>
      </c>
      <c r="B2113" t="s">
        <v>153</v>
      </c>
      <c r="C2113" s="109">
        <v>3.61E-2</v>
      </c>
      <c r="D2113" s="109">
        <v>3.73E-2</v>
      </c>
      <c r="E2113" s="109">
        <v>4.4900000000000002E-2</v>
      </c>
      <c r="F2113" s="109">
        <v>3.9399999999999998E-2</v>
      </c>
      <c r="G2113" s="208">
        <v>0</v>
      </c>
      <c r="H2113" s="109"/>
      <c r="I2113" s="109">
        <v>3.5000000000000003E-2</v>
      </c>
      <c r="J2113" s="109"/>
      <c r="K2113" s="109">
        <v>3.7999999999999999E-2</v>
      </c>
      <c r="L2113" s="109">
        <v>4.4500000000000005E-2</v>
      </c>
      <c r="M2113" s="109"/>
      <c r="N2113" s="109"/>
      <c r="O2113" s="210">
        <f t="shared" si="64"/>
        <v>42095</v>
      </c>
      <c r="Q2113" s="206">
        <f t="shared" si="65"/>
        <v>6.9999999999999923E-4</v>
      </c>
    </row>
    <row r="2114" spans="1:17">
      <c r="A2114" s="106">
        <v>42115</v>
      </c>
      <c r="B2114" t="s">
        <v>153</v>
      </c>
      <c r="C2114" s="109">
        <v>3.6200000000000003E-2</v>
      </c>
      <c r="D2114" s="109">
        <v>3.7499999999999999E-2</v>
      </c>
      <c r="E2114" s="109">
        <v>4.4999999999999998E-2</v>
      </c>
      <c r="F2114" s="109">
        <v>3.9600000000000003E-2</v>
      </c>
      <c r="G2114" s="208">
        <v>0</v>
      </c>
      <c r="H2114" s="109"/>
      <c r="I2114" s="109">
        <v>3.5099999999999999E-2</v>
      </c>
      <c r="J2114" s="109"/>
      <c r="K2114" s="109">
        <v>3.8199999999999998E-2</v>
      </c>
      <c r="L2114" s="109">
        <v>4.4600000000000001E-2</v>
      </c>
      <c r="M2114" s="109"/>
      <c r="N2114" s="109"/>
      <c r="O2114" s="210">
        <f t="shared" si="64"/>
        <v>42095</v>
      </c>
      <c r="Q2114" s="206">
        <f t="shared" si="65"/>
        <v>6.9999999999999923E-4</v>
      </c>
    </row>
    <row r="2115" spans="1:17">
      <c r="A2115" s="106">
        <v>42116</v>
      </c>
      <c r="B2115" t="s">
        <v>153</v>
      </c>
      <c r="C2115" s="109">
        <v>3.6799999999999999E-2</v>
      </c>
      <c r="D2115" s="109">
        <v>3.8100000000000002E-2</v>
      </c>
      <c r="E2115" s="109">
        <v>4.5600000000000002E-2</v>
      </c>
      <c r="F2115" s="109">
        <v>4.02E-2</v>
      </c>
      <c r="G2115" s="208">
        <v>0</v>
      </c>
      <c r="H2115" s="109"/>
      <c r="I2115" s="109">
        <v>3.5799999999999998E-2</v>
      </c>
      <c r="J2115" s="109"/>
      <c r="K2115" s="109">
        <v>3.8699999999999998E-2</v>
      </c>
      <c r="L2115" s="109">
        <v>4.5199999999999997E-2</v>
      </c>
      <c r="M2115" s="109"/>
      <c r="N2115" s="109"/>
      <c r="O2115" s="210">
        <f t="shared" si="64"/>
        <v>42095</v>
      </c>
      <c r="Q2115" s="206">
        <f t="shared" si="65"/>
        <v>5.9999999999999637E-4</v>
      </c>
    </row>
    <row r="2116" spans="1:17">
      <c r="A2116" s="106">
        <v>42117</v>
      </c>
      <c r="B2116" t="s">
        <v>153</v>
      </c>
      <c r="C2116" s="109">
        <v>3.6600000000000001E-2</v>
      </c>
      <c r="D2116" s="109">
        <v>3.7999999999999999E-2</v>
      </c>
      <c r="E2116" s="109">
        <v>4.53E-2</v>
      </c>
      <c r="F2116" s="109">
        <v>0.04</v>
      </c>
      <c r="G2116" s="208">
        <v>0</v>
      </c>
      <c r="H2116" s="109"/>
      <c r="I2116" s="109">
        <v>3.56E-2</v>
      </c>
      <c r="J2116" s="109"/>
      <c r="K2116" s="109">
        <v>3.8599999999999995E-2</v>
      </c>
      <c r="L2116" s="109">
        <v>4.4999999999999998E-2</v>
      </c>
      <c r="M2116" s="109"/>
      <c r="N2116" s="109"/>
      <c r="O2116" s="210">
        <f t="shared" si="64"/>
        <v>42095</v>
      </c>
      <c r="Q2116" s="206">
        <f t="shared" si="65"/>
        <v>5.9999999999999637E-4</v>
      </c>
    </row>
    <row r="2117" spans="1:17">
      <c r="A2117" s="106">
        <v>42118</v>
      </c>
      <c r="B2117" t="s">
        <v>153</v>
      </c>
      <c r="C2117" s="109">
        <v>3.6400000000000002E-2</v>
      </c>
      <c r="D2117" s="109">
        <v>3.7900000000000003E-2</v>
      </c>
      <c r="E2117" s="109">
        <v>4.5199999999999997E-2</v>
      </c>
      <c r="F2117" s="109">
        <v>3.9800000000000002E-2</v>
      </c>
      <c r="G2117" s="208">
        <v>0</v>
      </c>
      <c r="H2117" s="109"/>
      <c r="I2117" s="109">
        <v>3.5499999999999997E-2</v>
      </c>
      <c r="J2117" s="109"/>
      <c r="K2117" s="109">
        <v>3.85E-2</v>
      </c>
      <c r="L2117" s="109">
        <v>4.4900000000000002E-2</v>
      </c>
      <c r="M2117" s="109"/>
      <c r="N2117" s="109"/>
      <c r="O2117" s="210">
        <f t="shared" ref="O2117:O2180" si="66">DATE(YEAR(A2117),MONTH(A2117),1)</f>
        <v>42095</v>
      </c>
      <c r="Q2117" s="206">
        <f t="shared" ref="Q2117:Q2180" si="67">K2117-D2117</f>
        <v>5.9999999999999637E-4</v>
      </c>
    </row>
    <row r="2118" spans="1:17">
      <c r="A2118" s="106">
        <v>42121</v>
      </c>
      <c r="B2118" t="s">
        <v>153</v>
      </c>
      <c r="C2118" s="109">
        <v>3.6299999999999999E-2</v>
      </c>
      <c r="D2118" s="109">
        <v>3.78E-2</v>
      </c>
      <c r="E2118" s="109">
        <v>4.5100000000000001E-2</v>
      </c>
      <c r="F2118" s="109">
        <v>3.9699999999999999E-2</v>
      </c>
      <c r="G2118" s="208">
        <v>0</v>
      </c>
      <c r="H2118" s="109"/>
      <c r="I2118" s="109">
        <v>3.5400000000000001E-2</v>
      </c>
      <c r="J2118" s="109"/>
      <c r="K2118" s="109">
        <v>3.8399999999999997E-2</v>
      </c>
      <c r="L2118" s="109">
        <v>4.4800000000000006E-2</v>
      </c>
      <c r="M2118" s="109"/>
      <c r="N2118" s="109"/>
      <c r="O2118" s="210">
        <f t="shared" si="66"/>
        <v>42095</v>
      </c>
      <c r="Q2118" s="206">
        <f t="shared" si="67"/>
        <v>5.9999999999999637E-4</v>
      </c>
    </row>
    <row r="2119" spans="1:17">
      <c r="A2119" s="106">
        <v>42122</v>
      </c>
      <c r="B2119" t="s">
        <v>153</v>
      </c>
      <c r="C2119" s="109">
        <v>3.6900000000000002E-2</v>
      </c>
      <c r="D2119" s="109">
        <v>3.8399999999999997E-2</v>
      </c>
      <c r="E2119" s="109">
        <v>4.58E-2</v>
      </c>
      <c r="F2119" s="109">
        <v>4.0399999999999998E-2</v>
      </c>
      <c r="G2119" s="208">
        <v>0</v>
      </c>
      <c r="H2119" s="109"/>
      <c r="I2119" s="109">
        <v>3.6000000000000004E-2</v>
      </c>
      <c r="J2119" s="109"/>
      <c r="K2119" s="109">
        <v>3.9E-2</v>
      </c>
      <c r="L2119" s="109">
        <v>4.5499999999999999E-2</v>
      </c>
      <c r="M2119" s="109"/>
      <c r="N2119" s="109"/>
      <c r="O2119" s="210">
        <f t="shared" si="66"/>
        <v>42095</v>
      </c>
      <c r="Q2119" s="206">
        <f t="shared" si="67"/>
        <v>6.0000000000000331E-4</v>
      </c>
    </row>
    <row r="2120" spans="1:17">
      <c r="A2120" s="106">
        <v>42123</v>
      </c>
      <c r="B2120" t="s">
        <v>153</v>
      </c>
      <c r="C2120" s="109">
        <v>3.7699999999999997E-2</v>
      </c>
      <c r="D2120" s="109">
        <v>3.9100000000000003E-2</v>
      </c>
      <c r="E2120" s="109">
        <v>4.6600000000000003E-2</v>
      </c>
      <c r="F2120" s="109">
        <v>4.1099999999999998E-2</v>
      </c>
      <c r="G2120" s="208">
        <v>0</v>
      </c>
      <c r="H2120" s="109"/>
      <c r="I2120" s="109">
        <v>3.6900000000000002E-2</v>
      </c>
      <c r="J2120" s="109"/>
      <c r="K2120" s="109">
        <v>3.9900000000000005E-2</v>
      </c>
      <c r="L2120" s="109">
        <v>4.6399999999999997E-2</v>
      </c>
      <c r="M2120" s="109"/>
      <c r="N2120" s="109"/>
      <c r="O2120" s="210">
        <f t="shared" si="66"/>
        <v>42095</v>
      </c>
      <c r="Q2120" s="206">
        <f t="shared" si="67"/>
        <v>8.000000000000021E-4</v>
      </c>
    </row>
    <row r="2121" spans="1:17">
      <c r="A2121" s="106">
        <v>42124</v>
      </c>
      <c r="B2121" t="s">
        <v>153</v>
      </c>
      <c r="C2121" s="109">
        <v>3.7900000000000003E-2</v>
      </c>
      <c r="D2121" s="109">
        <v>3.9300000000000002E-2</v>
      </c>
      <c r="E2121" s="109">
        <v>4.6699999999999998E-2</v>
      </c>
      <c r="F2121" s="109">
        <v>4.1300000000000003E-2</v>
      </c>
      <c r="G2121" s="208">
        <v>0</v>
      </c>
      <c r="H2121" s="109"/>
      <c r="I2121" s="109">
        <v>3.7400000000000003E-2</v>
      </c>
      <c r="J2121" s="109"/>
      <c r="K2121" s="109">
        <v>0.04</v>
      </c>
      <c r="L2121" s="109">
        <v>4.6500000000000007E-2</v>
      </c>
      <c r="M2121" s="109"/>
      <c r="N2121" s="109"/>
      <c r="O2121" s="210">
        <f t="shared" si="66"/>
        <v>42095</v>
      </c>
      <c r="Q2121" s="206">
        <f t="shared" si="67"/>
        <v>6.9999999999999923E-4</v>
      </c>
    </row>
    <row r="2122" spans="1:17">
      <c r="A2122" s="106">
        <v>42125</v>
      </c>
      <c r="B2122" t="s">
        <v>153</v>
      </c>
      <c r="C2122" s="109">
        <v>3.8699999999999998E-2</v>
      </c>
      <c r="D2122" s="109">
        <v>4.0099999999999997E-2</v>
      </c>
      <c r="E2122" s="109">
        <v>4.7500000000000001E-2</v>
      </c>
      <c r="F2122" s="109">
        <v>4.2099999999999999E-2</v>
      </c>
      <c r="G2122" s="208">
        <v>0</v>
      </c>
      <c r="H2122" s="109"/>
      <c r="I2122" s="109">
        <v>3.8199999999999998E-2</v>
      </c>
      <c r="J2122" s="109"/>
      <c r="K2122" s="109">
        <v>4.0800000000000003E-2</v>
      </c>
      <c r="L2122" s="109">
        <v>4.7300000000000002E-2</v>
      </c>
      <c r="M2122" s="109"/>
      <c r="N2122" s="109"/>
      <c r="O2122" s="210">
        <f t="shared" si="66"/>
        <v>42125</v>
      </c>
      <c r="Q2122" s="206">
        <f t="shared" si="67"/>
        <v>7.0000000000000617E-4</v>
      </c>
    </row>
    <row r="2123" spans="1:17">
      <c r="A2123" s="106">
        <v>42128</v>
      </c>
      <c r="B2123" t="s">
        <v>153</v>
      </c>
      <c r="C2123" s="109">
        <v>3.9100000000000003E-2</v>
      </c>
      <c r="D2123" s="109">
        <v>4.0500000000000001E-2</v>
      </c>
      <c r="E2123" s="109">
        <v>4.7899999999999998E-2</v>
      </c>
      <c r="F2123" s="109">
        <v>4.2500000000000003E-2</v>
      </c>
      <c r="G2123" s="208">
        <v>0</v>
      </c>
      <c r="H2123" s="109"/>
      <c r="I2123" s="109">
        <v>3.8599999999999995E-2</v>
      </c>
      <c r="J2123" s="109"/>
      <c r="K2123" s="109">
        <v>4.1200000000000001E-2</v>
      </c>
      <c r="L2123" s="109">
        <v>4.7699999999999992E-2</v>
      </c>
      <c r="M2123" s="109"/>
      <c r="N2123" s="109"/>
      <c r="O2123" s="210">
        <f t="shared" si="66"/>
        <v>42125</v>
      </c>
      <c r="Q2123" s="206">
        <f t="shared" si="67"/>
        <v>6.9999999999999923E-4</v>
      </c>
    </row>
    <row r="2124" spans="1:17">
      <c r="A2124" s="106">
        <v>42129</v>
      </c>
      <c r="B2124" t="s">
        <v>153</v>
      </c>
      <c r="C2124" s="109">
        <v>3.95E-2</v>
      </c>
      <c r="D2124" s="109">
        <v>4.0899999999999999E-2</v>
      </c>
      <c r="E2124" s="109">
        <v>4.8300000000000003E-2</v>
      </c>
      <c r="F2124" s="109">
        <v>4.2900000000000001E-2</v>
      </c>
      <c r="G2124" s="208">
        <v>0</v>
      </c>
      <c r="H2124" s="109"/>
      <c r="I2124" s="109">
        <v>3.9E-2</v>
      </c>
      <c r="J2124" s="109"/>
      <c r="K2124" s="109">
        <v>4.1599999999999998E-2</v>
      </c>
      <c r="L2124" s="109">
        <v>4.8099999999999997E-2</v>
      </c>
      <c r="M2124" s="109"/>
      <c r="N2124" s="109"/>
      <c r="O2124" s="210">
        <f t="shared" si="66"/>
        <v>42125</v>
      </c>
      <c r="Q2124" s="206">
        <f t="shared" si="67"/>
        <v>6.9999999999999923E-4</v>
      </c>
    </row>
    <row r="2125" spans="1:17">
      <c r="A2125" s="106">
        <v>42130</v>
      </c>
      <c r="B2125" t="s">
        <v>153</v>
      </c>
      <c r="C2125" s="109">
        <v>4.0399999999999998E-2</v>
      </c>
      <c r="D2125" s="109">
        <v>4.1700000000000001E-2</v>
      </c>
      <c r="E2125" s="109">
        <v>4.9099999999999998E-2</v>
      </c>
      <c r="F2125" s="109">
        <v>4.3700000000000003E-2</v>
      </c>
      <c r="G2125" s="208">
        <v>0</v>
      </c>
      <c r="H2125" s="109"/>
      <c r="I2125" s="109">
        <v>3.9800000000000002E-2</v>
      </c>
      <c r="J2125" s="109"/>
      <c r="K2125" s="109">
        <v>4.24E-2</v>
      </c>
      <c r="L2125" s="109">
        <v>4.8899999999999999E-2</v>
      </c>
      <c r="M2125" s="109"/>
      <c r="N2125" s="109"/>
      <c r="O2125" s="210">
        <f t="shared" si="66"/>
        <v>42125</v>
      </c>
      <c r="Q2125" s="206">
        <f t="shared" si="67"/>
        <v>6.9999999999999923E-4</v>
      </c>
    </row>
    <row r="2126" spans="1:17">
      <c r="A2126" s="106">
        <v>42131</v>
      </c>
      <c r="B2126" t="s">
        <v>153</v>
      </c>
      <c r="C2126" s="109">
        <v>3.9699999999999999E-2</v>
      </c>
      <c r="D2126" s="109">
        <v>4.1000000000000002E-2</v>
      </c>
      <c r="E2126" s="109">
        <v>4.8399999999999999E-2</v>
      </c>
      <c r="F2126" s="109">
        <v>4.2999999999999997E-2</v>
      </c>
      <c r="G2126" s="208">
        <v>0</v>
      </c>
      <c r="H2126" s="109"/>
      <c r="I2126" s="109">
        <v>3.9199999999999999E-2</v>
      </c>
      <c r="J2126" s="109"/>
      <c r="K2126" s="109">
        <v>4.1700000000000001E-2</v>
      </c>
      <c r="L2126" s="109">
        <v>4.82E-2</v>
      </c>
      <c r="M2126" s="109"/>
      <c r="N2126" s="109"/>
      <c r="O2126" s="210">
        <f t="shared" si="66"/>
        <v>42125</v>
      </c>
      <c r="Q2126" s="206">
        <f t="shared" si="67"/>
        <v>6.9999999999999923E-4</v>
      </c>
    </row>
    <row r="2127" spans="1:17">
      <c r="A2127" s="106">
        <v>42132</v>
      </c>
      <c r="B2127" t="s">
        <v>153</v>
      </c>
      <c r="C2127" s="109">
        <v>3.9699999999999999E-2</v>
      </c>
      <c r="D2127" s="109">
        <v>4.1000000000000002E-2</v>
      </c>
      <c r="E2127" s="109">
        <v>4.8300000000000003E-2</v>
      </c>
      <c r="F2127" s="109">
        <v>4.2999999999999997E-2</v>
      </c>
      <c r="G2127" s="208">
        <v>0</v>
      </c>
      <c r="H2127" s="109"/>
      <c r="I2127" s="109">
        <v>3.9100000000000003E-2</v>
      </c>
      <c r="J2127" s="109"/>
      <c r="K2127" s="109">
        <v>4.1700000000000001E-2</v>
      </c>
      <c r="L2127" s="109">
        <v>4.8099999999999997E-2</v>
      </c>
      <c r="M2127" s="109"/>
      <c r="N2127" s="109"/>
      <c r="O2127" s="210">
        <f t="shared" si="66"/>
        <v>42125</v>
      </c>
      <c r="Q2127" s="206">
        <f t="shared" si="67"/>
        <v>6.9999999999999923E-4</v>
      </c>
    </row>
    <row r="2128" spans="1:17">
      <c r="A2128" s="106">
        <v>42135</v>
      </c>
      <c r="B2128" t="s">
        <v>153</v>
      </c>
      <c r="C2128" s="109">
        <v>4.0899999999999999E-2</v>
      </c>
      <c r="D2128" s="109">
        <v>4.2200000000000001E-2</v>
      </c>
      <c r="E2128" s="109">
        <v>4.9599999999999998E-2</v>
      </c>
      <c r="F2128" s="109">
        <v>4.4200000000000003E-2</v>
      </c>
      <c r="G2128" s="208">
        <v>0</v>
      </c>
      <c r="H2128" s="109"/>
      <c r="I2128" s="109">
        <v>4.0300000000000002E-2</v>
      </c>
      <c r="J2128" s="109"/>
      <c r="K2128" s="109">
        <v>4.2900000000000001E-2</v>
      </c>
      <c r="L2128" s="109">
        <v>4.9400000000000006E-2</v>
      </c>
      <c r="M2128" s="109"/>
      <c r="N2128" s="109"/>
      <c r="O2128" s="210">
        <f t="shared" si="66"/>
        <v>42125</v>
      </c>
      <c r="Q2128" s="206">
        <f t="shared" si="67"/>
        <v>6.9999999999999923E-4</v>
      </c>
    </row>
    <row r="2129" spans="1:17">
      <c r="A2129" s="106">
        <v>42136</v>
      </c>
      <c r="B2129" t="s">
        <v>153</v>
      </c>
      <c r="C2129" s="109">
        <v>4.1000000000000002E-2</v>
      </c>
      <c r="D2129" s="109">
        <v>4.2200000000000001E-2</v>
      </c>
      <c r="E2129" s="109">
        <v>4.9599999999999998E-2</v>
      </c>
      <c r="F2129" s="109">
        <v>4.4299999999999999E-2</v>
      </c>
      <c r="G2129" s="208">
        <v>0</v>
      </c>
      <c r="H2129" s="109"/>
      <c r="I2129" s="109">
        <v>4.0099999999999997E-2</v>
      </c>
      <c r="J2129" s="109"/>
      <c r="K2129" s="109">
        <v>4.2900000000000001E-2</v>
      </c>
      <c r="L2129" s="109">
        <v>4.9299999999999997E-2</v>
      </c>
      <c r="M2129" s="109"/>
      <c r="N2129" s="109"/>
      <c r="O2129" s="210">
        <f t="shared" si="66"/>
        <v>42125</v>
      </c>
      <c r="Q2129" s="206">
        <f t="shared" si="67"/>
        <v>6.9999999999999923E-4</v>
      </c>
    </row>
    <row r="2130" spans="1:17">
      <c r="A2130" s="106">
        <v>42137</v>
      </c>
      <c r="B2130" t="s">
        <v>153</v>
      </c>
      <c r="C2130" s="109">
        <v>4.1500000000000002E-2</v>
      </c>
      <c r="D2130" s="109">
        <v>4.2700000000000002E-2</v>
      </c>
      <c r="E2130" s="109">
        <v>5.0099999999999999E-2</v>
      </c>
      <c r="F2130" s="109">
        <v>4.48E-2</v>
      </c>
      <c r="G2130" s="208">
        <v>0</v>
      </c>
      <c r="H2130" s="109"/>
      <c r="I2130" s="109">
        <v>4.0500000000000001E-2</v>
      </c>
      <c r="J2130" s="109"/>
      <c r="K2130" s="109">
        <v>4.3299999999999998E-2</v>
      </c>
      <c r="L2130" s="109">
        <v>4.9800000000000004E-2</v>
      </c>
      <c r="M2130" s="109"/>
      <c r="N2130" s="109"/>
      <c r="O2130" s="210">
        <f t="shared" si="66"/>
        <v>42125</v>
      </c>
      <c r="Q2130" s="206">
        <f t="shared" si="67"/>
        <v>5.9999999999999637E-4</v>
      </c>
    </row>
    <row r="2131" spans="1:17">
      <c r="A2131" s="106">
        <v>42138</v>
      </c>
      <c r="B2131" t="s">
        <v>153</v>
      </c>
      <c r="C2131" s="109">
        <v>4.1399999999999999E-2</v>
      </c>
      <c r="D2131" s="109">
        <v>4.2599999999999999E-2</v>
      </c>
      <c r="E2131" s="109">
        <v>4.99E-2</v>
      </c>
      <c r="F2131" s="109">
        <v>4.4600000000000001E-2</v>
      </c>
      <c r="G2131" s="208">
        <v>0</v>
      </c>
      <c r="H2131" s="109"/>
      <c r="I2131" s="109">
        <v>4.0399999999999998E-2</v>
      </c>
      <c r="J2131" s="109"/>
      <c r="K2131" s="109">
        <v>4.3200000000000002E-2</v>
      </c>
      <c r="L2131" s="109">
        <v>4.9699999999999994E-2</v>
      </c>
      <c r="M2131" s="109"/>
      <c r="N2131" s="109"/>
      <c r="O2131" s="210">
        <f t="shared" si="66"/>
        <v>42125</v>
      </c>
      <c r="Q2131" s="206">
        <f t="shared" si="67"/>
        <v>6.0000000000000331E-4</v>
      </c>
    </row>
    <row r="2132" spans="1:17">
      <c r="A2132" s="106">
        <v>42139</v>
      </c>
      <c r="B2132" t="s">
        <v>153</v>
      </c>
      <c r="C2132" s="109">
        <v>4.02E-2</v>
      </c>
      <c r="D2132" s="109">
        <v>4.1399999999999999E-2</v>
      </c>
      <c r="E2132" s="109">
        <v>4.8800000000000003E-2</v>
      </c>
      <c r="F2132" s="109">
        <v>4.3499999999999997E-2</v>
      </c>
      <c r="G2132" s="208">
        <v>0</v>
      </c>
      <c r="H2132" s="109"/>
      <c r="I2132" s="109">
        <v>3.95E-2</v>
      </c>
      <c r="J2132" s="109"/>
      <c r="K2132" s="109">
        <v>4.2000000000000003E-2</v>
      </c>
      <c r="L2132" s="109">
        <v>4.8600000000000004E-2</v>
      </c>
      <c r="M2132" s="109"/>
      <c r="N2132" s="109"/>
      <c r="O2132" s="210">
        <f t="shared" si="66"/>
        <v>42125</v>
      </c>
      <c r="Q2132" s="206">
        <f t="shared" si="67"/>
        <v>6.0000000000000331E-4</v>
      </c>
    </row>
    <row r="2133" spans="1:17">
      <c r="A2133" s="106">
        <v>42142</v>
      </c>
      <c r="B2133" t="s">
        <v>153</v>
      </c>
      <c r="C2133" s="109">
        <v>4.1200000000000001E-2</v>
      </c>
      <c r="D2133" s="109">
        <v>4.24E-2</v>
      </c>
      <c r="E2133" s="109">
        <v>4.9799999999999997E-2</v>
      </c>
      <c r="F2133" s="109">
        <v>4.4499999999999998E-2</v>
      </c>
      <c r="G2133" s="208">
        <v>0</v>
      </c>
      <c r="H2133" s="109"/>
      <c r="I2133" s="109">
        <v>4.0500000000000001E-2</v>
      </c>
      <c r="J2133" s="109"/>
      <c r="K2133" s="109">
        <v>4.2999999999999997E-2</v>
      </c>
      <c r="L2133" s="109">
        <v>4.9599999999999998E-2</v>
      </c>
      <c r="M2133" s="109"/>
      <c r="N2133" s="109"/>
      <c r="O2133" s="210">
        <f t="shared" si="66"/>
        <v>42125</v>
      </c>
      <c r="Q2133" s="206">
        <f t="shared" si="67"/>
        <v>5.9999999999999637E-4</v>
      </c>
    </row>
    <row r="2134" spans="1:17">
      <c r="A2134" s="106">
        <v>42143</v>
      </c>
      <c r="B2134" t="s">
        <v>153</v>
      </c>
      <c r="C2134" s="109">
        <v>4.1399999999999999E-2</v>
      </c>
      <c r="D2134" s="109">
        <v>4.2700000000000002E-2</v>
      </c>
      <c r="E2134" s="109">
        <v>5.0099999999999999E-2</v>
      </c>
      <c r="F2134" s="109">
        <v>4.4699999999999997E-2</v>
      </c>
      <c r="G2134" s="208">
        <v>0</v>
      </c>
      <c r="H2134" s="109"/>
      <c r="I2134" s="109">
        <v>4.07E-2</v>
      </c>
      <c r="J2134" s="109"/>
      <c r="K2134" s="109">
        <v>4.3299999999999998E-2</v>
      </c>
      <c r="L2134" s="109">
        <v>4.9800000000000004E-2</v>
      </c>
      <c r="M2134" s="109"/>
      <c r="N2134" s="109"/>
      <c r="O2134" s="210">
        <f t="shared" si="66"/>
        <v>42125</v>
      </c>
      <c r="Q2134" s="206">
        <f t="shared" si="67"/>
        <v>5.9999999999999637E-4</v>
      </c>
    </row>
    <row r="2135" spans="1:17">
      <c r="A2135" s="106">
        <v>42144</v>
      </c>
      <c r="B2135" t="s">
        <v>153</v>
      </c>
      <c r="C2135" s="109">
        <v>4.1599999999999998E-2</v>
      </c>
      <c r="D2135" s="109">
        <v>4.2900000000000001E-2</v>
      </c>
      <c r="E2135" s="109">
        <v>5.0099999999999999E-2</v>
      </c>
      <c r="F2135" s="109">
        <v>4.4900000000000002E-2</v>
      </c>
      <c r="G2135" s="208">
        <v>0</v>
      </c>
      <c r="H2135" s="109"/>
      <c r="I2135" s="109">
        <v>4.0899999999999999E-2</v>
      </c>
      <c r="J2135" s="109"/>
      <c r="K2135" s="109">
        <v>4.3499999999999997E-2</v>
      </c>
      <c r="L2135" s="109">
        <v>4.99E-2</v>
      </c>
      <c r="M2135" s="109"/>
      <c r="N2135" s="109"/>
      <c r="O2135" s="210">
        <f t="shared" si="66"/>
        <v>42125</v>
      </c>
      <c r="Q2135" s="206">
        <f t="shared" si="67"/>
        <v>5.9999999999999637E-4</v>
      </c>
    </row>
    <row r="2136" spans="1:17">
      <c r="A2136" s="106">
        <v>42145</v>
      </c>
      <c r="B2136" t="s">
        <v>153</v>
      </c>
      <c r="C2136" s="109">
        <v>4.1099999999999998E-2</v>
      </c>
      <c r="D2136" s="109">
        <v>4.2200000000000001E-2</v>
      </c>
      <c r="E2136" s="109">
        <v>4.9599999999999998E-2</v>
      </c>
      <c r="F2136" s="109">
        <v>4.4299999999999999E-2</v>
      </c>
      <c r="G2136" s="208">
        <v>0</v>
      </c>
      <c r="H2136" s="109"/>
      <c r="I2136" s="109">
        <v>4.0599999999999997E-2</v>
      </c>
      <c r="J2136" s="109"/>
      <c r="K2136" s="109">
        <v>4.2800000000000005E-2</v>
      </c>
      <c r="L2136" s="109">
        <v>4.9400000000000006E-2</v>
      </c>
      <c r="M2136" s="109"/>
      <c r="N2136" s="109"/>
      <c r="O2136" s="210">
        <f t="shared" si="66"/>
        <v>42125</v>
      </c>
      <c r="Q2136" s="206">
        <f t="shared" si="67"/>
        <v>6.0000000000000331E-4</v>
      </c>
    </row>
    <row r="2137" spans="1:17">
      <c r="A2137" s="106">
        <v>42146</v>
      </c>
      <c r="B2137" t="s">
        <v>153</v>
      </c>
      <c r="C2137" s="109">
        <v>4.1300000000000003E-2</v>
      </c>
      <c r="D2137" s="109">
        <v>4.24E-2</v>
      </c>
      <c r="E2137" s="109">
        <v>4.9700000000000001E-2</v>
      </c>
      <c r="F2137" s="109">
        <v>4.4499999999999998E-2</v>
      </c>
      <c r="G2137" s="208">
        <v>0</v>
      </c>
      <c r="H2137" s="109"/>
      <c r="I2137" s="109">
        <v>4.07E-2</v>
      </c>
      <c r="J2137" s="109"/>
      <c r="K2137" s="109">
        <v>4.2999999999999997E-2</v>
      </c>
      <c r="L2137" s="109">
        <v>4.9500000000000002E-2</v>
      </c>
      <c r="M2137" s="109"/>
      <c r="N2137" s="109"/>
      <c r="O2137" s="210">
        <f t="shared" si="66"/>
        <v>42125</v>
      </c>
      <c r="Q2137" s="206">
        <f t="shared" si="67"/>
        <v>5.9999999999999637E-4</v>
      </c>
    </row>
    <row r="2138" spans="1:17">
      <c r="A2138" s="106">
        <v>42150</v>
      </c>
      <c r="B2138" t="s">
        <v>153</v>
      </c>
      <c r="C2138" s="109">
        <v>4.0399999999999998E-2</v>
      </c>
      <c r="D2138" s="109">
        <v>4.1500000000000002E-2</v>
      </c>
      <c r="E2138" s="109">
        <v>4.8800000000000003E-2</v>
      </c>
      <c r="F2138" s="109">
        <v>4.36E-2</v>
      </c>
      <c r="G2138" s="208">
        <v>0</v>
      </c>
      <c r="H2138" s="109"/>
      <c r="I2138" s="109">
        <v>3.9800000000000002E-2</v>
      </c>
      <c r="J2138" s="109"/>
      <c r="K2138" s="109">
        <v>4.2099999999999999E-2</v>
      </c>
      <c r="L2138" s="109">
        <v>4.87E-2</v>
      </c>
      <c r="M2138" s="109"/>
      <c r="N2138" s="109"/>
      <c r="O2138" s="210">
        <f t="shared" si="66"/>
        <v>42125</v>
      </c>
      <c r="Q2138" s="206">
        <f t="shared" si="67"/>
        <v>5.9999999999999637E-4</v>
      </c>
    </row>
    <row r="2139" spans="1:17">
      <c r="A2139" s="106">
        <v>42151</v>
      </c>
      <c r="B2139" t="s">
        <v>153</v>
      </c>
      <c r="C2139" s="109">
        <v>4.02E-2</v>
      </c>
      <c r="D2139" s="109">
        <v>4.1300000000000003E-2</v>
      </c>
      <c r="E2139" s="109">
        <v>4.8599999999999997E-2</v>
      </c>
      <c r="F2139" s="109">
        <v>4.3400000000000001E-2</v>
      </c>
      <c r="G2139" s="208">
        <v>0</v>
      </c>
      <c r="H2139" s="109"/>
      <c r="I2139" s="109">
        <v>3.9399999999999998E-2</v>
      </c>
      <c r="J2139" s="109"/>
      <c r="K2139" s="109">
        <v>4.1900000000000007E-2</v>
      </c>
      <c r="L2139" s="109">
        <v>4.8499999999999995E-2</v>
      </c>
      <c r="M2139" s="109"/>
      <c r="N2139" s="109"/>
      <c r="O2139" s="210">
        <f t="shared" si="66"/>
        <v>42125</v>
      </c>
      <c r="Q2139" s="206">
        <f t="shared" si="67"/>
        <v>6.0000000000000331E-4</v>
      </c>
    </row>
    <row r="2140" spans="1:17">
      <c r="A2140" s="106">
        <v>42152</v>
      </c>
      <c r="B2140" t="s">
        <v>153</v>
      </c>
      <c r="C2140" s="109">
        <v>4.0399999999999998E-2</v>
      </c>
      <c r="D2140" s="109">
        <v>4.1500000000000002E-2</v>
      </c>
      <c r="E2140" s="109">
        <v>4.8800000000000003E-2</v>
      </c>
      <c r="F2140" s="109">
        <v>4.36E-2</v>
      </c>
      <c r="G2140" s="208">
        <v>0</v>
      </c>
      <c r="H2140" s="109"/>
      <c r="I2140" s="109">
        <v>3.95E-2</v>
      </c>
      <c r="J2140" s="109"/>
      <c r="K2140" s="109">
        <v>4.2099999999999999E-2</v>
      </c>
      <c r="L2140" s="109">
        <v>4.8799999999999996E-2</v>
      </c>
      <c r="M2140" s="109"/>
      <c r="N2140" s="109"/>
      <c r="O2140" s="210">
        <f t="shared" si="66"/>
        <v>42125</v>
      </c>
      <c r="Q2140" s="206">
        <f t="shared" si="67"/>
        <v>5.9999999999999637E-4</v>
      </c>
    </row>
    <row r="2141" spans="1:17">
      <c r="A2141" s="106">
        <v>42153</v>
      </c>
      <c r="B2141" t="s">
        <v>153</v>
      </c>
      <c r="C2141" s="109">
        <v>4.0099999999999997E-2</v>
      </c>
      <c r="D2141" s="109">
        <v>4.1099999999999998E-2</v>
      </c>
      <c r="E2141" s="109">
        <v>4.8399999999999999E-2</v>
      </c>
      <c r="F2141" s="109">
        <v>4.3200000000000002E-2</v>
      </c>
      <c r="G2141" s="208">
        <v>0</v>
      </c>
      <c r="H2141" s="109"/>
      <c r="I2141" s="109">
        <v>3.9399999999999998E-2</v>
      </c>
      <c r="J2141" s="109"/>
      <c r="K2141" s="109">
        <v>4.1799999999999997E-2</v>
      </c>
      <c r="L2141" s="109">
        <v>4.8399999999999999E-2</v>
      </c>
      <c r="M2141" s="109"/>
      <c r="N2141" s="109"/>
      <c r="O2141" s="210">
        <f t="shared" si="66"/>
        <v>42125</v>
      </c>
      <c r="Q2141" s="206">
        <f t="shared" si="67"/>
        <v>6.9999999999999923E-4</v>
      </c>
    </row>
    <row r="2142" spans="1:17">
      <c r="A2142" s="106">
        <v>42156</v>
      </c>
      <c r="B2142" t="s">
        <v>153</v>
      </c>
      <c r="C2142" s="109">
        <v>4.1099999999999998E-2</v>
      </c>
      <c r="D2142" s="109">
        <v>4.2200000000000001E-2</v>
      </c>
      <c r="E2142" s="109">
        <v>4.9399999999999999E-2</v>
      </c>
      <c r="F2142" s="109">
        <v>4.4200000000000003E-2</v>
      </c>
      <c r="G2142" s="208">
        <v>0</v>
      </c>
      <c r="H2142" s="109"/>
      <c r="I2142" s="109">
        <v>4.0500000000000001E-2</v>
      </c>
      <c r="J2142" s="109"/>
      <c r="K2142" s="109">
        <v>4.2900000000000001E-2</v>
      </c>
      <c r="L2142" s="109">
        <v>4.9400000000000006E-2</v>
      </c>
      <c r="M2142" s="109"/>
      <c r="N2142" s="109"/>
      <c r="O2142" s="210">
        <f t="shared" si="66"/>
        <v>42156</v>
      </c>
      <c r="Q2142" s="206">
        <f t="shared" si="67"/>
        <v>6.9999999999999923E-4</v>
      </c>
    </row>
    <row r="2143" spans="1:17">
      <c r="A2143" s="106">
        <v>42157</v>
      </c>
      <c r="B2143" t="s">
        <v>153</v>
      </c>
      <c r="C2143" s="109">
        <v>4.19E-2</v>
      </c>
      <c r="D2143" s="109">
        <v>4.2999999999999997E-2</v>
      </c>
      <c r="E2143" s="109">
        <v>5.0200000000000002E-2</v>
      </c>
      <c r="F2143" s="109">
        <v>4.4999999999999998E-2</v>
      </c>
      <c r="G2143" s="208">
        <v>0</v>
      </c>
      <c r="H2143" s="109"/>
      <c r="I2143" s="109">
        <v>4.1100000000000005E-2</v>
      </c>
      <c r="J2143" s="109"/>
      <c r="K2143" s="109">
        <v>4.3700000000000003E-2</v>
      </c>
      <c r="L2143" s="109">
        <v>5.0199999999999995E-2</v>
      </c>
      <c r="M2143" s="109"/>
      <c r="N2143" s="109"/>
      <c r="O2143" s="210">
        <f t="shared" si="66"/>
        <v>42156</v>
      </c>
      <c r="Q2143" s="206">
        <f t="shared" si="67"/>
        <v>7.0000000000000617E-4</v>
      </c>
    </row>
    <row r="2144" spans="1:17">
      <c r="A2144" s="106">
        <v>42158</v>
      </c>
      <c r="B2144" t="s">
        <v>153</v>
      </c>
      <c r="C2144" s="109">
        <v>4.2700000000000002E-2</v>
      </c>
      <c r="D2144" s="109">
        <v>4.3799999999999999E-2</v>
      </c>
      <c r="E2144" s="109">
        <v>5.0999999999999997E-2</v>
      </c>
      <c r="F2144" s="109">
        <v>4.58E-2</v>
      </c>
      <c r="G2144" s="208">
        <v>0</v>
      </c>
      <c r="H2144" s="109"/>
      <c r="I2144" s="109">
        <v>4.1900000000000007E-2</v>
      </c>
      <c r="J2144" s="109"/>
      <c r="K2144" s="109">
        <v>4.4500000000000005E-2</v>
      </c>
      <c r="L2144" s="109">
        <v>5.0999999999999997E-2</v>
      </c>
      <c r="M2144" s="109"/>
      <c r="N2144" s="109"/>
      <c r="O2144" s="210">
        <f t="shared" si="66"/>
        <v>42156</v>
      </c>
      <c r="Q2144" s="206">
        <f t="shared" si="67"/>
        <v>7.0000000000000617E-4</v>
      </c>
    </row>
    <row r="2145" spans="1:17">
      <c r="A2145" s="106">
        <v>42159</v>
      </c>
      <c r="B2145" t="s">
        <v>153</v>
      </c>
      <c r="C2145" s="109">
        <v>4.2000000000000003E-2</v>
      </c>
      <c r="D2145" s="109">
        <v>4.3099999999999999E-2</v>
      </c>
      <c r="E2145" s="109">
        <v>5.0299999999999997E-2</v>
      </c>
      <c r="F2145" s="109">
        <v>4.5100000000000001E-2</v>
      </c>
      <c r="G2145" s="208">
        <v>0</v>
      </c>
      <c r="H2145" s="109"/>
      <c r="I2145" s="109">
        <v>4.1200000000000001E-2</v>
      </c>
      <c r="J2145" s="109"/>
      <c r="K2145" s="109">
        <v>4.3700000000000003E-2</v>
      </c>
      <c r="L2145" s="109">
        <v>5.0300000000000004E-2</v>
      </c>
      <c r="M2145" s="109"/>
      <c r="N2145" s="109"/>
      <c r="O2145" s="210">
        <f t="shared" si="66"/>
        <v>42156</v>
      </c>
      <c r="Q2145" s="206">
        <f t="shared" si="67"/>
        <v>6.0000000000000331E-4</v>
      </c>
    </row>
    <row r="2146" spans="1:17">
      <c r="A2146" s="106">
        <v>42160</v>
      </c>
      <c r="B2146" t="s">
        <v>153</v>
      </c>
      <c r="C2146" s="109">
        <v>4.2700000000000002E-2</v>
      </c>
      <c r="D2146" s="109">
        <v>4.3900000000000002E-2</v>
      </c>
      <c r="E2146" s="109">
        <v>5.0999999999999997E-2</v>
      </c>
      <c r="F2146" s="109">
        <v>4.5900000000000003E-2</v>
      </c>
      <c r="G2146" s="208">
        <v>0</v>
      </c>
      <c r="H2146" s="109"/>
      <c r="I2146" s="109">
        <v>4.1900000000000007E-2</v>
      </c>
      <c r="J2146" s="109"/>
      <c r="K2146" s="109">
        <v>4.4500000000000005E-2</v>
      </c>
      <c r="L2146" s="109">
        <v>5.0999999999999997E-2</v>
      </c>
      <c r="M2146" s="109"/>
      <c r="N2146" s="109"/>
      <c r="O2146" s="210">
        <f t="shared" si="66"/>
        <v>42156</v>
      </c>
      <c r="Q2146" s="206">
        <f t="shared" si="67"/>
        <v>6.0000000000000331E-4</v>
      </c>
    </row>
    <row r="2147" spans="1:17">
      <c r="A2147" s="106">
        <v>42163</v>
      </c>
      <c r="B2147" t="s">
        <v>153</v>
      </c>
      <c r="C2147" s="109">
        <v>4.2599999999999999E-2</v>
      </c>
      <c r="D2147" s="109">
        <v>4.3799999999999999E-2</v>
      </c>
      <c r="E2147" s="109">
        <v>5.0900000000000001E-2</v>
      </c>
      <c r="F2147" s="109">
        <v>4.58E-2</v>
      </c>
      <c r="G2147" s="208">
        <v>0</v>
      </c>
      <c r="H2147" s="109"/>
      <c r="I2147" s="109">
        <v>4.1900000000000007E-2</v>
      </c>
      <c r="J2147" s="109"/>
      <c r="K2147" s="109">
        <v>4.4400000000000002E-2</v>
      </c>
      <c r="L2147" s="109">
        <v>5.0900000000000001E-2</v>
      </c>
      <c r="M2147" s="109"/>
      <c r="N2147" s="109"/>
      <c r="O2147" s="210">
        <f t="shared" si="66"/>
        <v>42156</v>
      </c>
      <c r="Q2147" s="206">
        <f t="shared" si="67"/>
        <v>6.0000000000000331E-4</v>
      </c>
    </row>
    <row r="2148" spans="1:17">
      <c r="A2148" s="106">
        <v>42164</v>
      </c>
      <c r="B2148" t="s">
        <v>153</v>
      </c>
      <c r="C2148" s="109">
        <v>4.3099999999999999E-2</v>
      </c>
      <c r="D2148" s="109">
        <v>4.4299999999999999E-2</v>
      </c>
      <c r="E2148" s="109">
        <v>5.1499999999999997E-2</v>
      </c>
      <c r="F2148" s="109">
        <v>4.6300000000000001E-2</v>
      </c>
      <c r="G2148" s="208">
        <v>0</v>
      </c>
      <c r="H2148" s="109"/>
      <c r="I2148" s="109">
        <v>4.2300000000000004E-2</v>
      </c>
      <c r="J2148" s="109"/>
      <c r="K2148" s="109">
        <v>4.4900000000000002E-2</v>
      </c>
      <c r="L2148" s="109">
        <v>5.1500000000000004E-2</v>
      </c>
      <c r="M2148" s="109"/>
      <c r="N2148" s="109"/>
      <c r="O2148" s="210">
        <f t="shared" si="66"/>
        <v>42156</v>
      </c>
      <c r="Q2148" s="206">
        <f t="shared" si="67"/>
        <v>6.0000000000000331E-4</v>
      </c>
    </row>
    <row r="2149" spans="1:17">
      <c r="A2149" s="106">
        <v>42165</v>
      </c>
      <c r="B2149" t="s">
        <v>153</v>
      </c>
      <c r="C2149" s="109">
        <v>4.3799999999999999E-2</v>
      </c>
      <c r="D2149" s="109">
        <v>4.48E-2</v>
      </c>
      <c r="E2149" s="109">
        <v>5.1999999999999998E-2</v>
      </c>
      <c r="F2149" s="109">
        <v>4.6899999999999997E-2</v>
      </c>
      <c r="G2149" s="208">
        <v>0</v>
      </c>
      <c r="H2149" s="109"/>
      <c r="I2149" s="109">
        <v>4.2599999999999999E-2</v>
      </c>
      <c r="J2149" s="109"/>
      <c r="K2149" s="109">
        <v>4.5400000000000003E-2</v>
      </c>
      <c r="L2149" s="109">
        <v>5.2000000000000005E-2</v>
      </c>
      <c r="M2149" s="109"/>
      <c r="N2149" s="109"/>
      <c r="O2149" s="210">
        <f t="shared" si="66"/>
        <v>42156</v>
      </c>
      <c r="Q2149" s="206">
        <f t="shared" si="67"/>
        <v>6.0000000000000331E-4</v>
      </c>
    </row>
    <row r="2150" spans="1:17">
      <c r="A2150" s="106">
        <v>42166</v>
      </c>
      <c r="B2150" t="s">
        <v>153</v>
      </c>
      <c r="C2150" s="109">
        <v>4.2700000000000002E-2</v>
      </c>
      <c r="D2150" s="109">
        <v>4.3700000000000003E-2</v>
      </c>
      <c r="E2150" s="109">
        <v>5.0900000000000001E-2</v>
      </c>
      <c r="F2150" s="109">
        <v>4.58E-2</v>
      </c>
      <c r="G2150" s="208">
        <v>0</v>
      </c>
      <c r="H2150" s="109"/>
      <c r="I2150" s="109">
        <v>4.1700000000000001E-2</v>
      </c>
      <c r="J2150" s="109"/>
      <c r="K2150" s="109">
        <v>4.4299999999999999E-2</v>
      </c>
      <c r="L2150" s="109">
        <v>5.0999999999999997E-2</v>
      </c>
      <c r="M2150" s="109"/>
      <c r="N2150" s="109"/>
      <c r="O2150" s="210">
        <f t="shared" si="66"/>
        <v>42156</v>
      </c>
      <c r="Q2150" s="206">
        <f t="shared" si="67"/>
        <v>5.9999999999999637E-4</v>
      </c>
    </row>
    <row r="2151" spans="1:17">
      <c r="A2151" s="106">
        <v>42167</v>
      </c>
      <c r="B2151" t="s">
        <v>153</v>
      </c>
      <c r="C2151" s="109">
        <v>4.2700000000000002E-2</v>
      </c>
      <c r="D2151" s="109">
        <v>4.3700000000000003E-2</v>
      </c>
      <c r="E2151" s="109">
        <v>5.0900000000000001E-2</v>
      </c>
      <c r="F2151" s="109">
        <v>4.58E-2</v>
      </c>
      <c r="G2151" s="208">
        <v>0</v>
      </c>
      <c r="H2151" s="109"/>
      <c r="I2151" s="109">
        <v>4.1599999999999998E-2</v>
      </c>
      <c r="J2151" s="109"/>
      <c r="K2151" s="109">
        <v>4.4299999999999999E-2</v>
      </c>
      <c r="L2151" s="109">
        <v>5.0900000000000001E-2</v>
      </c>
      <c r="M2151" s="109"/>
      <c r="N2151" s="109"/>
      <c r="O2151" s="210">
        <f t="shared" si="66"/>
        <v>42156</v>
      </c>
      <c r="Q2151" s="206">
        <f t="shared" si="67"/>
        <v>5.9999999999999637E-4</v>
      </c>
    </row>
    <row r="2152" spans="1:17">
      <c r="A2152" s="106">
        <v>42170</v>
      </c>
      <c r="B2152" t="s">
        <v>153</v>
      </c>
      <c r="C2152" s="109">
        <v>4.2599999999999999E-2</v>
      </c>
      <c r="D2152" s="109">
        <v>4.3700000000000003E-2</v>
      </c>
      <c r="E2152" s="109">
        <v>5.0799999999999998E-2</v>
      </c>
      <c r="F2152" s="109">
        <v>4.5699999999999998E-2</v>
      </c>
      <c r="G2152" s="208">
        <v>0</v>
      </c>
      <c r="H2152" s="109"/>
      <c r="I2152" s="109">
        <v>4.1900000000000007E-2</v>
      </c>
      <c r="J2152" s="109"/>
      <c r="K2152" s="109">
        <v>4.4299999999999999E-2</v>
      </c>
      <c r="L2152" s="109">
        <v>5.0900000000000001E-2</v>
      </c>
      <c r="M2152" s="109"/>
      <c r="N2152" s="109"/>
      <c r="O2152" s="210">
        <f t="shared" si="66"/>
        <v>42156</v>
      </c>
      <c r="Q2152" s="206">
        <f t="shared" si="67"/>
        <v>5.9999999999999637E-4</v>
      </c>
    </row>
    <row r="2153" spans="1:17">
      <c r="A2153" s="106">
        <v>42171</v>
      </c>
      <c r="B2153" t="s">
        <v>153</v>
      </c>
      <c r="C2153" s="109">
        <v>4.2299999999999997E-2</v>
      </c>
      <c r="D2153" s="109">
        <v>4.3299999999999998E-2</v>
      </c>
      <c r="E2153" s="109">
        <v>5.0599999999999999E-2</v>
      </c>
      <c r="F2153" s="109">
        <v>4.5400000000000003E-2</v>
      </c>
      <c r="G2153" s="208">
        <v>0</v>
      </c>
      <c r="H2153" s="109"/>
      <c r="I2153" s="109">
        <v>4.1500000000000002E-2</v>
      </c>
      <c r="J2153" s="109"/>
      <c r="K2153" s="109">
        <v>4.3899999999999995E-2</v>
      </c>
      <c r="L2153" s="109">
        <v>5.0599999999999999E-2</v>
      </c>
      <c r="M2153" s="109"/>
      <c r="N2153" s="109"/>
      <c r="O2153" s="210">
        <f t="shared" si="66"/>
        <v>42156</v>
      </c>
      <c r="Q2153" s="206">
        <f t="shared" si="67"/>
        <v>5.9999999999999637E-4</v>
      </c>
    </row>
    <row r="2154" spans="1:17">
      <c r="A2154" s="106">
        <v>42172</v>
      </c>
      <c r="B2154" t="s">
        <v>153</v>
      </c>
      <c r="C2154" s="109">
        <v>4.2500000000000003E-2</v>
      </c>
      <c r="D2154" s="109">
        <v>4.3400000000000001E-2</v>
      </c>
      <c r="E2154" s="109">
        <v>5.0799999999999998E-2</v>
      </c>
      <c r="F2154" s="109">
        <v>4.5600000000000002E-2</v>
      </c>
      <c r="G2154" s="208">
        <v>0</v>
      </c>
      <c r="H2154" s="109"/>
      <c r="I2154" s="109">
        <v>4.1500000000000002E-2</v>
      </c>
      <c r="J2154" s="109"/>
      <c r="K2154" s="109">
        <v>4.41E-2</v>
      </c>
      <c r="L2154" s="109">
        <v>5.0799999999999998E-2</v>
      </c>
      <c r="M2154" s="109"/>
      <c r="N2154" s="109"/>
      <c r="O2154" s="210">
        <f t="shared" si="66"/>
        <v>42156</v>
      </c>
      <c r="Q2154" s="206">
        <f t="shared" si="67"/>
        <v>6.9999999999999923E-4</v>
      </c>
    </row>
    <row r="2155" spans="1:17">
      <c r="A2155" s="106">
        <v>42173</v>
      </c>
      <c r="B2155" t="s">
        <v>153</v>
      </c>
      <c r="C2155" s="109">
        <v>4.3299999999999998E-2</v>
      </c>
      <c r="D2155" s="109">
        <v>4.4200000000000003E-2</v>
      </c>
      <c r="E2155" s="109">
        <v>5.1700000000000003E-2</v>
      </c>
      <c r="F2155" s="109">
        <v>4.6399999999999997E-2</v>
      </c>
      <c r="G2155" s="208">
        <v>0</v>
      </c>
      <c r="H2155" s="109"/>
      <c r="I2155" s="109">
        <v>4.2199999999999994E-2</v>
      </c>
      <c r="J2155" s="109"/>
      <c r="K2155" s="109">
        <v>4.4800000000000006E-2</v>
      </c>
      <c r="L2155" s="109">
        <v>5.1699999999999996E-2</v>
      </c>
      <c r="M2155" s="109"/>
      <c r="N2155" s="109"/>
      <c r="O2155" s="210">
        <f t="shared" si="66"/>
        <v>42156</v>
      </c>
      <c r="Q2155" s="206">
        <f t="shared" si="67"/>
        <v>6.0000000000000331E-4</v>
      </c>
    </row>
    <row r="2156" spans="1:17">
      <c r="A2156" s="106">
        <v>42174</v>
      </c>
      <c r="B2156" t="s">
        <v>153</v>
      </c>
      <c r="C2156" s="109">
        <v>4.24E-2</v>
      </c>
      <c r="D2156" s="109">
        <v>4.3400000000000001E-2</v>
      </c>
      <c r="E2156" s="109">
        <v>5.0799999999999998E-2</v>
      </c>
      <c r="F2156" s="109">
        <v>4.5499999999999999E-2</v>
      </c>
      <c r="G2156" s="208">
        <v>0</v>
      </c>
      <c r="H2156" s="109"/>
      <c r="I2156" s="109">
        <v>4.1399999999999999E-2</v>
      </c>
      <c r="J2156" s="109"/>
      <c r="K2156" s="109">
        <v>4.4000000000000004E-2</v>
      </c>
      <c r="L2156" s="109">
        <v>5.0799999999999998E-2</v>
      </c>
      <c r="M2156" s="109"/>
      <c r="N2156" s="109"/>
      <c r="O2156" s="210">
        <f t="shared" si="66"/>
        <v>42156</v>
      </c>
      <c r="Q2156" s="206">
        <f t="shared" si="67"/>
        <v>6.0000000000000331E-4</v>
      </c>
    </row>
    <row r="2157" spans="1:17">
      <c r="A2157" s="106">
        <v>42177</v>
      </c>
      <c r="B2157" t="s">
        <v>153</v>
      </c>
      <c r="C2157" s="109">
        <v>4.3400000000000001E-2</v>
      </c>
      <c r="D2157" s="109">
        <v>4.4299999999999999E-2</v>
      </c>
      <c r="E2157" s="109">
        <v>5.1799999999999999E-2</v>
      </c>
      <c r="F2157" s="109">
        <v>4.65E-2</v>
      </c>
      <c r="G2157" s="208">
        <v>0</v>
      </c>
      <c r="H2157" s="109"/>
      <c r="I2157" s="109">
        <v>4.24E-2</v>
      </c>
      <c r="J2157" s="109"/>
      <c r="K2157" s="109">
        <v>4.4900000000000002E-2</v>
      </c>
      <c r="L2157" s="109">
        <v>5.1799999999999999E-2</v>
      </c>
      <c r="M2157" s="109"/>
      <c r="N2157" s="109"/>
      <c r="O2157" s="210">
        <f t="shared" si="66"/>
        <v>42156</v>
      </c>
      <c r="Q2157" s="206">
        <f t="shared" si="67"/>
        <v>6.0000000000000331E-4</v>
      </c>
    </row>
    <row r="2158" spans="1:17">
      <c r="A2158" s="106">
        <v>42178</v>
      </c>
      <c r="B2158" t="s">
        <v>153</v>
      </c>
      <c r="C2158" s="109">
        <v>4.3900000000000002E-2</v>
      </c>
      <c r="D2158" s="109">
        <v>4.48E-2</v>
      </c>
      <c r="E2158" s="109">
        <v>5.2400000000000002E-2</v>
      </c>
      <c r="F2158" s="109">
        <v>4.7E-2</v>
      </c>
      <c r="G2158" s="208">
        <v>0</v>
      </c>
      <c r="H2158" s="109"/>
      <c r="I2158" s="109">
        <v>4.2800000000000005E-2</v>
      </c>
      <c r="J2158" s="109"/>
      <c r="K2158" s="109">
        <v>4.5400000000000003E-2</v>
      </c>
      <c r="L2158" s="109">
        <v>5.2400000000000002E-2</v>
      </c>
      <c r="M2158" s="109"/>
      <c r="N2158" s="109"/>
      <c r="O2158" s="210">
        <f t="shared" si="66"/>
        <v>42156</v>
      </c>
      <c r="Q2158" s="206">
        <f t="shared" si="67"/>
        <v>6.0000000000000331E-4</v>
      </c>
    </row>
    <row r="2159" spans="1:17">
      <c r="A2159" s="106">
        <v>42179</v>
      </c>
      <c r="B2159" t="s">
        <v>153</v>
      </c>
      <c r="C2159" s="109">
        <v>4.3299999999999998E-2</v>
      </c>
      <c r="D2159" s="109">
        <v>4.4299999999999999E-2</v>
      </c>
      <c r="E2159" s="109">
        <v>5.1900000000000002E-2</v>
      </c>
      <c r="F2159" s="109">
        <v>4.65E-2</v>
      </c>
      <c r="G2159" s="208">
        <v>0</v>
      </c>
      <c r="H2159" s="109"/>
      <c r="I2159" s="109">
        <v>4.2199999999999994E-2</v>
      </c>
      <c r="J2159" s="109"/>
      <c r="K2159" s="109">
        <v>4.4900000000000002E-2</v>
      </c>
      <c r="L2159" s="109">
        <v>5.1900000000000002E-2</v>
      </c>
      <c r="M2159" s="109"/>
      <c r="N2159" s="109"/>
      <c r="O2159" s="210">
        <f t="shared" si="66"/>
        <v>42156</v>
      </c>
      <c r="Q2159" s="206">
        <f t="shared" si="67"/>
        <v>6.0000000000000331E-4</v>
      </c>
    </row>
    <row r="2160" spans="1:17">
      <c r="A2160" s="106">
        <v>42180</v>
      </c>
      <c r="B2160" t="s">
        <v>153</v>
      </c>
      <c r="C2160" s="109">
        <v>4.3400000000000001E-2</v>
      </c>
      <c r="D2160" s="109">
        <v>4.4400000000000002E-2</v>
      </c>
      <c r="E2160" s="109">
        <v>5.1999999999999998E-2</v>
      </c>
      <c r="F2160" s="109">
        <v>4.6600000000000003E-2</v>
      </c>
      <c r="G2160" s="208">
        <v>0</v>
      </c>
      <c r="H2160" s="109"/>
      <c r="I2160" s="109">
        <v>4.2300000000000004E-2</v>
      </c>
      <c r="J2160" s="109"/>
      <c r="K2160" s="109">
        <v>4.4999999999999998E-2</v>
      </c>
      <c r="L2160" s="109">
        <v>5.2000000000000005E-2</v>
      </c>
      <c r="M2160" s="109"/>
      <c r="N2160" s="109"/>
      <c r="O2160" s="210">
        <f t="shared" si="66"/>
        <v>42156</v>
      </c>
      <c r="Q2160" s="206">
        <f t="shared" si="67"/>
        <v>5.9999999999999637E-4</v>
      </c>
    </row>
    <row r="2161" spans="1:17">
      <c r="A2161" s="106">
        <v>42181</v>
      </c>
      <c r="B2161" t="s">
        <v>153</v>
      </c>
      <c r="C2161" s="109">
        <v>4.4299999999999999E-2</v>
      </c>
      <c r="D2161" s="109">
        <v>4.5400000000000003E-2</v>
      </c>
      <c r="E2161" s="109">
        <v>5.2999999999999999E-2</v>
      </c>
      <c r="F2161" s="109">
        <v>4.7600000000000003E-2</v>
      </c>
      <c r="G2161" s="208">
        <v>0</v>
      </c>
      <c r="H2161" s="109"/>
      <c r="I2161" s="109">
        <v>4.3299999999999998E-2</v>
      </c>
      <c r="J2161" s="109"/>
      <c r="K2161" s="109">
        <v>4.5899999999999996E-2</v>
      </c>
      <c r="L2161" s="109">
        <v>5.2999999999999999E-2</v>
      </c>
      <c r="M2161" s="109"/>
      <c r="N2161" s="109"/>
      <c r="O2161" s="210">
        <f t="shared" si="66"/>
        <v>42156</v>
      </c>
      <c r="Q2161" s="206">
        <f t="shared" si="67"/>
        <v>4.9999999999999351E-4</v>
      </c>
    </row>
    <row r="2162" spans="1:17">
      <c r="A2162" s="106">
        <v>42184</v>
      </c>
      <c r="B2162" t="s">
        <v>153</v>
      </c>
      <c r="C2162" s="109">
        <v>4.2799999999999998E-2</v>
      </c>
      <c r="D2162" s="109">
        <v>4.3900000000000002E-2</v>
      </c>
      <c r="E2162" s="109">
        <v>5.1799999999999999E-2</v>
      </c>
      <c r="F2162" s="109">
        <v>4.6199999999999998E-2</v>
      </c>
      <c r="G2162" s="208">
        <v>0</v>
      </c>
      <c r="H2162" s="109"/>
      <c r="I2162" s="109">
        <v>4.1900000000000007E-2</v>
      </c>
      <c r="J2162" s="109"/>
      <c r="K2162" s="109">
        <v>4.4500000000000005E-2</v>
      </c>
      <c r="L2162" s="109">
        <v>5.1699999999999996E-2</v>
      </c>
      <c r="M2162" s="109"/>
      <c r="N2162" s="109"/>
      <c r="O2162" s="210">
        <f t="shared" si="66"/>
        <v>42156</v>
      </c>
      <c r="Q2162" s="206">
        <f t="shared" si="67"/>
        <v>6.0000000000000331E-4</v>
      </c>
    </row>
    <row r="2163" spans="1:17">
      <c r="A2163" s="106">
        <v>42185</v>
      </c>
      <c r="B2163" t="s">
        <v>153</v>
      </c>
      <c r="C2163" s="109">
        <v>4.3299999999999998E-2</v>
      </c>
      <c r="D2163" s="109">
        <v>4.4200000000000003E-2</v>
      </c>
      <c r="E2163" s="109">
        <v>5.1900000000000002E-2</v>
      </c>
      <c r="F2163" s="109">
        <v>4.65E-2</v>
      </c>
      <c r="G2163" s="208">
        <v>0</v>
      </c>
      <c r="H2163" s="109"/>
      <c r="I2163" s="109">
        <v>4.1900000000000007E-2</v>
      </c>
      <c r="J2163" s="109"/>
      <c r="K2163" s="109">
        <v>4.4699999999999997E-2</v>
      </c>
      <c r="L2163" s="109">
        <v>5.1799999999999999E-2</v>
      </c>
      <c r="M2163" s="109"/>
      <c r="N2163" s="109"/>
      <c r="O2163" s="210">
        <f t="shared" si="66"/>
        <v>42156</v>
      </c>
      <c r="Q2163" s="206">
        <f t="shared" si="67"/>
        <v>4.9999999999999351E-4</v>
      </c>
    </row>
    <row r="2164" spans="1:17">
      <c r="A2164" s="106">
        <v>42186</v>
      </c>
      <c r="B2164" t="s">
        <v>153</v>
      </c>
      <c r="C2164" s="109">
        <v>4.3999999999999997E-2</v>
      </c>
      <c r="D2164" s="109">
        <v>4.5100000000000001E-2</v>
      </c>
      <c r="E2164" s="109">
        <v>5.2699999999999997E-2</v>
      </c>
      <c r="F2164" s="109">
        <v>4.7300000000000002E-2</v>
      </c>
      <c r="G2164" s="208">
        <v>0</v>
      </c>
      <c r="H2164" s="109"/>
      <c r="I2164" s="109">
        <v>4.2599999999999999E-2</v>
      </c>
      <c r="J2164" s="109"/>
      <c r="K2164" s="109">
        <v>4.5499999999999999E-2</v>
      </c>
      <c r="L2164" s="109">
        <v>5.2600000000000001E-2</v>
      </c>
      <c r="M2164" s="109"/>
      <c r="N2164" s="109"/>
      <c r="O2164" s="210">
        <f t="shared" si="66"/>
        <v>42186</v>
      </c>
      <c r="Q2164" s="206">
        <f t="shared" si="67"/>
        <v>3.9999999999999758E-4</v>
      </c>
    </row>
    <row r="2165" spans="1:17">
      <c r="A2165" s="106">
        <v>42187</v>
      </c>
      <c r="B2165" t="s">
        <v>153</v>
      </c>
      <c r="C2165" s="109">
        <v>4.3999999999999997E-2</v>
      </c>
      <c r="D2165" s="109">
        <v>4.5100000000000001E-2</v>
      </c>
      <c r="E2165" s="109">
        <v>5.2699999999999997E-2</v>
      </c>
      <c r="F2165" s="109">
        <v>4.7300000000000002E-2</v>
      </c>
      <c r="G2165" s="208">
        <v>0</v>
      </c>
      <c r="H2165" s="109"/>
      <c r="I2165" s="109">
        <v>4.2599999999999999E-2</v>
      </c>
      <c r="J2165" s="109"/>
      <c r="K2165" s="109">
        <v>4.5499999999999999E-2</v>
      </c>
      <c r="L2165" s="109">
        <v>5.2600000000000001E-2</v>
      </c>
      <c r="M2165" s="109"/>
      <c r="N2165" s="109"/>
      <c r="O2165" s="210">
        <f t="shared" si="66"/>
        <v>42186</v>
      </c>
      <c r="Q2165" s="206">
        <f t="shared" si="67"/>
        <v>3.9999999999999758E-4</v>
      </c>
    </row>
    <row r="2166" spans="1:17">
      <c r="A2166" s="106">
        <v>42191</v>
      </c>
      <c r="B2166" t="s">
        <v>153</v>
      </c>
      <c r="C2166" s="109">
        <v>4.2799999999999998E-2</v>
      </c>
      <c r="D2166" s="109">
        <v>4.3900000000000002E-2</v>
      </c>
      <c r="E2166" s="109">
        <v>5.1499999999999997E-2</v>
      </c>
      <c r="F2166" s="109">
        <v>4.6100000000000002E-2</v>
      </c>
      <c r="G2166" s="208">
        <v>0</v>
      </c>
      <c r="H2166" s="109"/>
      <c r="I2166" s="109">
        <v>4.1399999999999999E-2</v>
      </c>
      <c r="J2166" s="109"/>
      <c r="K2166" s="109">
        <v>4.4299999999999999E-2</v>
      </c>
      <c r="L2166" s="109">
        <v>5.1399999999999994E-2</v>
      </c>
      <c r="M2166" s="109"/>
      <c r="N2166" s="109"/>
      <c r="O2166" s="210">
        <f t="shared" si="66"/>
        <v>42186</v>
      </c>
      <c r="Q2166" s="206">
        <f t="shared" si="67"/>
        <v>3.9999999999999758E-4</v>
      </c>
    </row>
    <row r="2167" spans="1:17">
      <c r="A2167" s="106">
        <v>42192</v>
      </c>
      <c r="B2167" t="s">
        <v>153</v>
      </c>
      <c r="C2167" s="109">
        <v>4.2200000000000001E-2</v>
      </c>
      <c r="D2167" s="109">
        <v>4.3400000000000001E-2</v>
      </c>
      <c r="E2167" s="109">
        <v>5.1299999999999998E-2</v>
      </c>
      <c r="F2167" s="109">
        <v>4.5600000000000002E-2</v>
      </c>
      <c r="G2167" s="208">
        <v>0</v>
      </c>
      <c r="H2167" s="109"/>
      <c r="I2167" s="109">
        <v>4.0899999999999999E-2</v>
      </c>
      <c r="J2167" s="109"/>
      <c r="K2167" s="109">
        <v>4.3799999999999999E-2</v>
      </c>
      <c r="L2167" s="109">
        <v>5.1100000000000007E-2</v>
      </c>
      <c r="M2167" s="109"/>
      <c r="N2167" s="109"/>
      <c r="O2167" s="210">
        <f t="shared" si="66"/>
        <v>42186</v>
      </c>
      <c r="Q2167" s="206">
        <f t="shared" si="67"/>
        <v>3.9999999999999758E-4</v>
      </c>
    </row>
    <row r="2168" spans="1:17">
      <c r="A2168" s="106">
        <v>42193</v>
      </c>
      <c r="B2168" t="s">
        <v>153</v>
      </c>
      <c r="C2168" s="109">
        <v>4.2000000000000003E-2</v>
      </c>
      <c r="D2168" s="109">
        <v>4.3099999999999999E-2</v>
      </c>
      <c r="E2168" s="109">
        <v>5.11E-2</v>
      </c>
      <c r="F2168" s="109">
        <v>4.5400000000000003E-2</v>
      </c>
      <c r="G2168" s="208">
        <v>0</v>
      </c>
      <c r="H2168" s="109"/>
      <c r="I2168" s="109">
        <v>4.07E-2</v>
      </c>
      <c r="J2168" s="109"/>
      <c r="K2168" s="109">
        <v>4.3499999999999997E-2</v>
      </c>
      <c r="L2168" s="109">
        <v>5.0900000000000001E-2</v>
      </c>
      <c r="M2168" s="109"/>
      <c r="N2168" s="109"/>
      <c r="O2168" s="210">
        <f t="shared" si="66"/>
        <v>42186</v>
      </c>
      <c r="Q2168" s="206">
        <f t="shared" si="67"/>
        <v>3.9999999999999758E-4</v>
      </c>
    </row>
    <row r="2169" spans="1:17">
      <c r="A2169" s="106">
        <v>42194</v>
      </c>
      <c r="B2169" t="s">
        <v>153</v>
      </c>
      <c r="C2169" s="109">
        <v>4.2999999999999997E-2</v>
      </c>
      <c r="D2169" s="109">
        <v>4.4200000000000003E-2</v>
      </c>
      <c r="E2169" s="109">
        <v>5.2200000000000003E-2</v>
      </c>
      <c r="F2169" s="109">
        <v>4.65E-2</v>
      </c>
      <c r="G2169" s="208">
        <v>0</v>
      </c>
      <c r="H2169" s="109"/>
      <c r="I2169" s="109">
        <v>4.1799999999999997E-2</v>
      </c>
      <c r="J2169" s="109"/>
      <c r="K2169" s="109">
        <v>4.4600000000000001E-2</v>
      </c>
      <c r="L2169" s="109">
        <v>5.2000000000000005E-2</v>
      </c>
      <c r="M2169" s="109"/>
      <c r="N2169" s="109"/>
      <c r="O2169" s="210">
        <f t="shared" si="66"/>
        <v>42186</v>
      </c>
      <c r="Q2169" s="206">
        <f t="shared" si="67"/>
        <v>3.9999999999999758E-4</v>
      </c>
    </row>
    <row r="2170" spans="1:17">
      <c r="A2170" s="106">
        <v>42195</v>
      </c>
      <c r="B2170" t="s">
        <v>153</v>
      </c>
      <c r="C2170" s="109">
        <v>4.41E-2</v>
      </c>
      <c r="D2170" s="109">
        <v>4.5400000000000003E-2</v>
      </c>
      <c r="E2170" s="109">
        <v>5.3400000000000003E-2</v>
      </c>
      <c r="F2170" s="109">
        <v>4.7600000000000003E-2</v>
      </c>
      <c r="G2170" s="208">
        <v>0</v>
      </c>
      <c r="H2170" s="109"/>
      <c r="I2170" s="109">
        <v>4.2900000000000001E-2</v>
      </c>
      <c r="J2170" s="109"/>
      <c r="K2170" s="109">
        <v>4.5700000000000005E-2</v>
      </c>
      <c r="L2170" s="109">
        <v>5.3200000000000004E-2</v>
      </c>
      <c r="M2170" s="109"/>
      <c r="N2170" s="109"/>
      <c r="O2170" s="210">
        <f t="shared" si="66"/>
        <v>42186</v>
      </c>
      <c r="Q2170" s="206">
        <f t="shared" si="67"/>
        <v>3.0000000000000165E-4</v>
      </c>
    </row>
    <row r="2171" spans="1:17">
      <c r="A2171" s="106">
        <v>42198</v>
      </c>
      <c r="B2171" t="s">
        <v>153</v>
      </c>
      <c r="C2171" s="109">
        <v>4.41E-2</v>
      </c>
      <c r="D2171" s="109">
        <v>4.53E-2</v>
      </c>
      <c r="E2171" s="109">
        <v>5.3499999999999999E-2</v>
      </c>
      <c r="F2171" s="109">
        <v>4.7600000000000003E-2</v>
      </c>
      <c r="G2171" s="208">
        <v>0</v>
      </c>
      <c r="H2171" s="109"/>
      <c r="I2171" s="109">
        <v>4.2699999999999995E-2</v>
      </c>
      <c r="J2171" s="109"/>
      <c r="K2171" s="109">
        <v>4.5700000000000005E-2</v>
      </c>
      <c r="L2171" s="109">
        <v>5.3200000000000004E-2</v>
      </c>
      <c r="M2171" s="109"/>
      <c r="N2171" s="109"/>
      <c r="O2171" s="210">
        <f t="shared" si="66"/>
        <v>42186</v>
      </c>
      <c r="Q2171" s="206">
        <f t="shared" si="67"/>
        <v>4.0000000000000452E-4</v>
      </c>
    </row>
    <row r="2172" spans="1:17">
      <c r="A2172" s="106">
        <v>42200</v>
      </c>
      <c r="B2172" t="s">
        <v>153</v>
      </c>
      <c r="C2172" s="109">
        <v>4.3400000000000001E-2</v>
      </c>
      <c r="D2172" s="109">
        <v>4.4600000000000001E-2</v>
      </c>
      <c r="E2172" s="109">
        <v>5.2900000000000003E-2</v>
      </c>
      <c r="F2172" s="109">
        <v>4.7E-2</v>
      </c>
      <c r="G2172" s="208">
        <v>0</v>
      </c>
      <c r="H2172" s="109"/>
      <c r="I2172" s="109">
        <v>4.2000000000000003E-2</v>
      </c>
      <c r="J2172" s="109"/>
      <c r="K2172" s="109">
        <v>4.5100000000000001E-2</v>
      </c>
      <c r="L2172" s="109">
        <v>5.2699999999999997E-2</v>
      </c>
      <c r="M2172" s="109"/>
      <c r="N2172" s="109"/>
      <c r="O2172" s="210">
        <f t="shared" si="66"/>
        <v>42186</v>
      </c>
      <c r="Q2172" s="206">
        <f t="shared" si="67"/>
        <v>5.0000000000000044E-4</v>
      </c>
    </row>
    <row r="2173" spans="1:17">
      <c r="A2173" s="106">
        <v>42201</v>
      </c>
      <c r="B2173" t="s">
        <v>153</v>
      </c>
      <c r="C2173" s="109">
        <v>4.3200000000000002E-2</v>
      </c>
      <c r="D2173" s="109">
        <v>4.4499999999999998E-2</v>
      </c>
      <c r="E2173" s="109">
        <v>5.2600000000000001E-2</v>
      </c>
      <c r="F2173" s="109">
        <v>4.6800000000000001E-2</v>
      </c>
      <c r="G2173" s="208">
        <v>0</v>
      </c>
      <c r="H2173" s="109"/>
      <c r="I2173" s="109">
        <v>4.1900000000000007E-2</v>
      </c>
      <c r="J2173" s="109"/>
      <c r="K2173" s="109">
        <v>4.4900000000000002E-2</v>
      </c>
      <c r="L2173" s="109">
        <v>5.2400000000000002E-2</v>
      </c>
      <c r="M2173" s="109"/>
      <c r="N2173" s="109"/>
      <c r="O2173" s="210">
        <f t="shared" si="66"/>
        <v>42186</v>
      </c>
      <c r="Q2173" s="206">
        <f t="shared" si="67"/>
        <v>4.0000000000000452E-4</v>
      </c>
    </row>
    <row r="2174" spans="1:17">
      <c r="A2174" s="106">
        <v>42202</v>
      </c>
      <c r="B2174" t="s">
        <v>153</v>
      </c>
      <c r="C2174" s="109">
        <v>4.2799999999999998E-2</v>
      </c>
      <c r="D2174" s="109">
        <v>4.41E-2</v>
      </c>
      <c r="E2174" s="109">
        <v>5.2299999999999999E-2</v>
      </c>
      <c r="F2174" s="109">
        <v>4.6399999999999997E-2</v>
      </c>
      <c r="G2174" s="208">
        <v>0</v>
      </c>
      <c r="H2174" s="109"/>
      <c r="I2174" s="109">
        <v>4.1599999999999998E-2</v>
      </c>
      <c r="J2174" s="109"/>
      <c r="K2174" s="109">
        <v>4.4600000000000001E-2</v>
      </c>
      <c r="L2174" s="109">
        <v>5.21E-2</v>
      </c>
      <c r="M2174" s="109"/>
      <c r="N2174" s="109"/>
      <c r="O2174" s="210">
        <f t="shared" si="66"/>
        <v>42186</v>
      </c>
      <c r="Q2174" s="206">
        <f t="shared" si="67"/>
        <v>5.0000000000000044E-4</v>
      </c>
    </row>
    <row r="2175" spans="1:17">
      <c r="A2175" s="106">
        <v>42205</v>
      </c>
      <c r="B2175" t="s">
        <v>153</v>
      </c>
      <c r="C2175" s="109">
        <v>4.3099999999999999E-2</v>
      </c>
      <c r="D2175" s="109">
        <v>4.4400000000000002E-2</v>
      </c>
      <c r="E2175" s="109">
        <v>5.2499999999999998E-2</v>
      </c>
      <c r="F2175" s="109">
        <v>4.6699999999999998E-2</v>
      </c>
      <c r="G2175" s="208">
        <v>0</v>
      </c>
      <c r="H2175" s="109"/>
      <c r="I2175" s="109">
        <v>4.1799999999999997E-2</v>
      </c>
      <c r="J2175" s="109"/>
      <c r="K2175" s="109">
        <v>4.4900000000000002E-2</v>
      </c>
      <c r="L2175" s="109">
        <v>5.2400000000000002E-2</v>
      </c>
      <c r="M2175" s="109"/>
      <c r="N2175" s="109"/>
      <c r="O2175" s="210">
        <f t="shared" si="66"/>
        <v>42186</v>
      </c>
      <c r="Q2175" s="206">
        <f t="shared" si="67"/>
        <v>5.0000000000000044E-4</v>
      </c>
    </row>
    <row r="2176" spans="1:17">
      <c r="A2176" s="106">
        <v>42206</v>
      </c>
      <c r="B2176" t="s">
        <v>153</v>
      </c>
      <c r="C2176" s="109">
        <v>4.2799999999999998E-2</v>
      </c>
      <c r="D2176" s="109">
        <v>4.41E-2</v>
      </c>
      <c r="E2176" s="109">
        <v>5.2299999999999999E-2</v>
      </c>
      <c r="F2176" s="109">
        <v>4.6399999999999997E-2</v>
      </c>
      <c r="G2176" s="208">
        <v>0</v>
      </c>
      <c r="H2176" s="109"/>
      <c r="I2176" s="109">
        <v>4.1799999999999997E-2</v>
      </c>
      <c r="J2176" s="109"/>
      <c r="K2176" s="109">
        <v>4.4600000000000001E-2</v>
      </c>
      <c r="L2176" s="109">
        <v>5.2199999999999996E-2</v>
      </c>
      <c r="M2176" s="109"/>
      <c r="N2176" s="109"/>
      <c r="O2176" s="210">
        <f t="shared" si="66"/>
        <v>42186</v>
      </c>
      <c r="Q2176" s="206">
        <f t="shared" si="67"/>
        <v>5.0000000000000044E-4</v>
      </c>
    </row>
    <row r="2177" spans="1:17">
      <c r="A2177" s="106">
        <v>42207</v>
      </c>
      <c r="B2177" t="s">
        <v>153</v>
      </c>
      <c r="C2177" s="109">
        <v>4.24E-2</v>
      </c>
      <c r="D2177" s="109">
        <v>4.3799999999999999E-2</v>
      </c>
      <c r="E2177" s="109">
        <v>5.1999999999999998E-2</v>
      </c>
      <c r="F2177" s="109">
        <v>4.6100000000000002E-2</v>
      </c>
      <c r="G2177" s="208">
        <v>0</v>
      </c>
      <c r="H2177" s="109"/>
      <c r="I2177" s="109">
        <v>4.1299999999999996E-2</v>
      </c>
      <c r="J2177" s="109"/>
      <c r="K2177" s="109">
        <v>4.4299999999999999E-2</v>
      </c>
      <c r="L2177" s="109">
        <v>5.1799999999999999E-2</v>
      </c>
      <c r="M2177" s="109"/>
      <c r="N2177" s="109"/>
      <c r="O2177" s="210">
        <f t="shared" si="66"/>
        <v>42186</v>
      </c>
      <c r="Q2177" s="206">
        <f t="shared" si="67"/>
        <v>5.0000000000000044E-4</v>
      </c>
    </row>
    <row r="2178" spans="1:17">
      <c r="A2178" s="106">
        <v>42208</v>
      </c>
      <c r="B2178" t="s">
        <v>153</v>
      </c>
      <c r="C2178" s="109">
        <v>4.1700000000000001E-2</v>
      </c>
      <c r="D2178" s="109">
        <v>4.3200000000000002E-2</v>
      </c>
      <c r="E2178" s="109">
        <v>5.1499999999999997E-2</v>
      </c>
      <c r="F2178" s="109">
        <v>4.5499999999999999E-2</v>
      </c>
      <c r="G2178" s="208">
        <v>0</v>
      </c>
      <c r="H2178" s="109"/>
      <c r="I2178" s="109">
        <v>4.0800000000000003E-2</v>
      </c>
      <c r="J2178" s="109"/>
      <c r="K2178" s="109">
        <v>4.3700000000000003E-2</v>
      </c>
      <c r="L2178" s="109">
        <v>5.1299999999999998E-2</v>
      </c>
      <c r="M2178" s="109"/>
      <c r="N2178" s="109"/>
      <c r="O2178" s="210">
        <f t="shared" si="66"/>
        <v>42186</v>
      </c>
      <c r="Q2178" s="206">
        <f t="shared" si="67"/>
        <v>5.0000000000000044E-4</v>
      </c>
    </row>
    <row r="2179" spans="1:17">
      <c r="A2179" s="106">
        <v>42209</v>
      </c>
      <c r="B2179" t="s">
        <v>153</v>
      </c>
      <c r="C2179" s="109">
        <v>4.1700000000000001E-2</v>
      </c>
      <c r="D2179" s="109">
        <v>4.3099999999999999E-2</v>
      </c>
      <c r="E2179" s="109">
        <v>5.1499999999999997E-2</v>
      </c>
      <c r="F2179" s="109">
        <v>4.5400000000000003E-2</v>
      </c>
      <c r="G2179" s="208">
        <v>0</v>
      </c>
      <c r="H2179" s="109"/>
      <c r="I2179" s="109">
        <v>4.07E-2</v>
      </c>
      <c r="J2179" s="109"/>
      <c r="K2179" s="109">
        <v>4.36E-2</v>
      </c>
      <c r="L2179" s="109">
        <v>5.1399999999999994E-2</v>
      </c>
      <c r="M2179" s="109"/>
      <c r="N2179" s="109"/>
      <c r="O2179" s="210">
        <f t="shared" si="66"/>
        <v>42186</v>
      </c>
      <c r="Q2179" s="206">
        <f t="shared" si="67"/>
        <v>5.0000000000000044E-4</v>
      </c>
    </row>
    <row r="2180" spans="1:17">
      <c r="A2180" s="106">
        <v>42212</v>
      </c>
      <c r="B2180" t="s">
        <v>153</v>
      </c>
      <c r="C2180" s="109">
        <v>4.1399999999999999E-2</v>
      </c>
      <c r="D2180" s="109">
        <v>4.2799999999999998E-2</v>
      </c>
      <c r="E2180" s="109">
        <v>5.1499999999999997E-2</v>
      </c>
      <c r="F2180" s="109">
        <v>4.5199999999999997E-2</v>
      </c>
      <c r="G2180" s="208">
        <v>0</v>
      </c>
      <c r="H2180" s="109"/>
      <c r="I2180" s="109">
        <v>4.0399999999999998E-2</v>
      </c>
      <c r="J2180" s="109"/>
      <c r="K2180" s="109">
        <v>4.3299999999999998E-2</v>
      </c>
      <c r="L2180" s="109">
        <v>5.1299999999999998E-2</v>
      </c>
      <c r="M2180" s="109"/>
      <c r="N2180" s="109"/>
      <c r="O2180" s="210">
        <f t="shared" si="66"/>
        <v>42186</v>
      </c>
      <c r="Q2180" s="206">
        <f t="shared" si="67"/>
        <v>5.0000000000000044E-4</v>
      </c>
    </row>
    <row r="2181" spans="1:17">
      <c r="A2181" s="106">
        <v>42213</v>
      </c>
      <c r="B2181" t="s">
        <v>153</v>
      </c>
      <c r="C2181" s="109">
        <v>4.1599999999999998E-2</v>
      </c>
      <c r="D2181" s="109">
        <v>4.2999999999999997E-2</v>
      </c>
      <c r="E2181" s="109">
        <v>5.21E-2</v>
      </c>
      <c r="F2181" s="109">
        <v>4.5600000000000002E-2</v>
      </c>
      <c r="G2181" s="208">
        <v>0</v>
      </c>
      <c r="H2181" s="109"/>
      <c r="I2181" s="109">
        <v>4.0599999999999997E-2</v>
      </c>
      <c r="J2181" s="109"/>
      <c r="K2181" s="109">
        <v>4.36E-2</v>
      </c>
      <c r="L2181" s="109">
        <v>5.1699999999999996E-2</v>
      </c>
      <c r="M2181" s="109"/>
      <c r="N2181" s="109"/>
      <c r="O2181" s="210">
        <f t="shared" ref="O2181:O2244" si="68">DATE(YEAR(A2181),MONTH(A2181),1)</f>
        <v>42186</v>
      </c>
      <c r="Q2181" s="206">
        <f t="shared" ref="Q2181:Q2244" si="69">K2181-D2181</f>
        <v>6.0000000000000331E-4</v>
      </c>
    </row>
    <row r="2182" spans="1:17">
      <c r="A2182" s="106">
        <v>42214</v>
      </c>
      <c r="B2182" t="s">
        <v>153</v>
      </c>
      <c r="C2182" s="109">
        <v>4.19E-2</v>
      </c>
      <c r="D2182" s="109">
        <v>4.3200000000000002E-2</v>
      </c>
      <c r="E2182" s="109">
        <v>5.2299999999999999E-2</v>
      </c>
      <c r="F2182" s="109">
        <v>4.58E-2</v>
      </c>
      <c r="G2182" s="208">
        <v>0</v>
      </c>
      <c r="H2182" s="109"/>
      <c r="I2182" s="109">
        <v>4.0899999999999999E-2</v>
      </c>
      <c r="J2182" s="109"/>
      <c r="K2182" s="109">
        <v>4.3899999999999995E-2</v>
      </c>
      <c r="L2182" s="109">
        <v>5.1900000000000002E-2</v>
      </c>
      <c r="M2182" s="109"/>
      <c r="N2182" s="109"/>
      <c r="O2182" s="210">
        <f t="shared" si="68"/>
        <v>42186</v>
      </c>
      <c r="Q2182" s="206">
        <f t="shared" si="69"/>
        <v>6.999999999999923E-4</v>
      </c>
    </row>
    <row r="2183" spans="1:17">
      <c r="A2183" s="106">
        <v>42215</v>
      </c>
      <c r="B2183" t="s">
        <v>153</v>
      </c>
      <c r="C2183" s="109">
        <v>4.1799999999999997E-2</v>
      </c>
      <c r="D2183" s="109">
        <v>4.2999999999999997E-2</v>
      </c>
      <c r="E2183" s="109">
        <v>5.1900000000000002E-2</v>
      </c>
      <c r="F2183" s="109">
        <v>4.5600000000000002E-2</v>
      </c>
      <c r="G2183" s="208">
        <v>0</v>
      </c>
      <c r="H2183" s="109"/>
      <c r="I2183" s="109">
        <v>4.0500000000000001E-2</v>
      </c>
      <c r="J2183" s="109"/>
      <c r="K2183" s="109">
        <v>4.36E-2</v>
      </c>
      <c r="L2183" s="109">
        <v>5.16E-2</v>
      </c>
      <c r="M2183" s="109"/>
      <c r="N2183" s="109"/>
      <c r="O2183" s="210">
        <f t="shared" si="68"/>
        <v>42186</v>
      </c>
      <c r="Q2183" s="206">
        <f t="shared" si="69"/>
        <v>6.0000000000000331E-4</v>
      </c>
    </row>
    <row r="2184" spans="1:17">
      <c r="A2184" s="106">
        <v>42216</v>
      </c>
      <c r="B2184" t="s">
        <v>153</v>
      </c>
      <c r="C2184" s="109">
        <v>4.1799999999999997E-2</v>
      </c>
      <c r="D2184" s="109">
        <v>4.2999999999999997E-2</v>
      </c>
      <c r="E2184" s="109">
        <v>5.16E-2</v>
      </c>
      <c r="F2184" s="109">
        <v>4.5499999999999999E-2</v>
      </c>
      <c r="G2184" s="208">
        <v>0</v>
      </c>
      <c r="H2184" s="109"/>
      <c r="I2184" s="109">
        <v>4.07E-2</v>
      </c>
      <c r="J2184" s="109"/>
      <c r="K2184" s="109">
        <v>4.3499999999999997E-2</v>
      </c>
      <c r="L2184" s="109">
        <v>5.1399999999999994E-2</v>
      </c>
      <c r="M2184" s="109"/>
      <c r="N2184" s="109"/>
      <c r="O2184" s="210">
        <f t="shared" si="68"/>
        <v>42186</v>
      </c>
      <c r="Q2184" s="206">
        <f t="shared" si="69"/>
        <v>5.0000000000000044E-4</v>
      </c>
    </row>
    <row r="2185" spans="1:17">
      <c r="A2185" s="106">
        <v>42219</v>
      </c>
      <c r="B2185" t="s">
        <v>153</v>
      </c>
      <c r="C2185" s="109">
        <v>4.1099999999999998E-2</v>
      </c>
      <c r="D2185" s="109">
        <v>4.2200000000000001E-2</v>
      </c>
      <c r="E2185" s="109">
        <v>5.11E-2</v>
      </c>
      <c r="F2185" s="109">
        <v>4.48E-2</v>
      </c>
      <c r="G2185" s="208">
        <v>0</v>
      </c>
      <c r="H2185" s="109"/>
      <c r="I2185" s="109">
        <v>3.9900000000000005E-2</v>
      </c>
      <c r="J2185" s="109"/>
      <c r="K2185" s="109">
        <v>4.2800000000000005E-2</v>
      </c>
      <c r="L2185" s="109">
        <v>5.0799999999999998E-2</v>
      </c>
      <c r="M2185" s="109"/>
      <c r="N2185" s="109"/>
      <c r="O2185" s="210">
        <f t="shared" si="68"/>
        <v>42217</v>
      </c>
      <c r="Q2185" s="206">
        <f t="shared" si="69"/>
        <v>6.0000000000000331E-4</v>
      </c>
    </row>
    <row r="2186" spans="1:17">
      <c r="A2186" s="106">
        <v>42220</v>
      </c>
      <c r="B2186" t="s">
        <v>153</v>
      </c>
      <c r="C2186" s="109">
        <v>4.1399999999999999E-2</v>
      </c>
      <c r="D2186" s="109">
        <v>4.2500000000000003E-2</v>
      </c>
      <c r="E2186" s="109">
        <v>5.1400000000000001E-2</v>
      </c>
      <c r="F2186" s="109">
        <v>4.5100000000000001E-2</v>
      </c>
      <c r="G2186" s="208">
        <v>0</v>
      </c>
      <c r="H2186" s="109"/>
      <c r="I2186" s="109">
        <v>4.0199999999999993E-2</v>
      </c>
      <c r="J2186" s="109"/>
      <c r="K2186" s="109">
        <v>4.3099999999999999E-2</v>
      </c>
      <c r="L2186" s="109">
        <v>5.1100000000000007E-2</v>
      </c>
      <c r="M2186" s="109"/>
      <c r="N2186" s="109"/>
      <c r="O2186" s="210">
        <f t="shared" si="68"/>
        <v>42217</v>
      </c>
      <c r="Q2186" s="206">
        <f t="shared" si="69"/>
        <v>5.9999999999999637E-4</v>
      </c>
    </row>
    <row r="2187" spans="1:17">
      <c r="A2187" s="106">
        <v>42221</v>
      </c>
      <c r="B2187" t="s">
        <v>153</v>
      </c>
      <c r="C2187" s="109">
        <v>4.2000000000000003E-2</v>
      </c>
      <c r="D2187" s="109">
        <v>4.3099999999999999E-2</v>
      </c>
      <c r="E2187" s="109">
        <v>5.1999999999999998E-2</v>
      </c>
      <c r="F2187" s="109">
        <v>4.5699999999999998E-2</v>
      </c>
      <c r="G2187" s="208">
        <v>0</v>
      </c>
      <c r="H2187" s="109"/>
      <c r="I2187" s="109">
        <v>4.0800000000000003E-2</v>
      </c>
      <c r="J2187" s="109"/>
      <c r="K2187" s="109">
        <v>4.3700000000000003E-2</v>
      </c>
      <c r="L2187" s="109">
        <v>5.1799999999999999E-2</v>
      </c>
      <c r="M2187" s="109"/>
      <c r="N2187" s="109"/>
      <c r="O2187" s="210">
        <f t="shared" si="68"/>
        <v>42217</v>
      </c>
      <c r="Q2187" s="206">
        <f t="shared" si="69"/>
        <v>6.0000000000000331E-4</v>
      </c>
    </row>
    <row r="2188" spans="1:17">
      <c r="A2188" s="106">
        <v>42222</v>
      </c>
      <c r="B2188" t="s">
        <v>153</v>
      </c>
      <c r="C2188" s="109">
        <v>4.1599999999999998E-2</v>
      </c>
      <c r="D2188" s="109">
        <v>4.2900000000000001E-2</v>
      </c>
      <c r="E2188" s="109">
        <v>5.1700000000000003E-2</v>
      </c>
      <c r="F2188" s="109">
        <v>4.5400000000000003E-2</v>
      </c>
      <c r="G2188" s="208">
        <v>0</v>
      </c>
      <c r="H2188" s="109"/>
      <c r="I2188" s="109">
        <v>4.0599999999999997E-2</v>
      </c>
      <c r="J2188" s="109"/>
      <c r="K2188" s="109">
        <v>4.3499999999999997E-2</v>
      </c>
      <c r="L2188" s="109">
        <v>5.1500000000000004E-2</v>
      </c>
      <c r="M2188" s="109"/>
      <c r="N2188" s="109"/>
      <c r="O2188" s="210">
        <f t="shared" si="68"/>
        <v>42217</v>
      </c>
      <c r="Q2188" s="206">
        <f t="shared" si="69"/>
        <v>5.9999999999999637E-4</v>
      </c>
    </row>
    <row r="2189" spans="1:17">
      <c r="A2189" s="106">
        <v>42223</v>
      </c>
      <c r="B2189" t="s">
        <v>153</v>
      </c>
      <c r="C2189" s="109">
        <v>4.0800000000000003E-2</v>
      </c>
      <c r="D2189" s="109">
        <v>4.2000000000000003E-2</v>
      </c>
      <c r="E2189" s="109">
        <v>5.11E-2</v>
      </c>
      <c r="F2189" s="109">
        <v>4.4600000000000001E-2</v>
      </c>
      <c r="G2189" s="208">
        <v>0</v>
      </c>
      <c r="H2189" s="109"/>
      <c r="I2189" s="109">
        <v>3.9599999999999996E-2</v>
      </c>
      <c r="J2189" s="109"/>
      <c r="K2189" s="109">
        <v>4.2699999999999995E-2</v>
      </c>
      <c r="L2189" s="109">
        <v>5.0900000000000001E-2</v>
      </c>
      <c r="M2189" s="109"/>
      <c r="N2189" s="109"/>
      <c r="O2189" s="210">
        <f t="shared" si="68"/>
        <v>42217</v>
      </c>
      <c r="Q2189" s="206">
        <f t="shared" si="69"/>
        <v>6.999999999999923E-4</v>
      </c>
    </row>
    <row r="2190" spans="1:17">
      <c r="A2190" s="106">
        <v>42226</v>
      </c>
      <c r="B2190" t="s">
        <v>153</v>
      </c>
      <c r="C2190" s="109">
        <v>4.1599999999999998E-2</v>
      </c>
      <c r="D2190" s="109">
        <v>4.2900000000000001E-2</v>
      </c>
      <c r="E2190" s="109">
        <v>5.1900000000000002E-2</v>
      </c>
      <c r="F2190" s="109">
        <v>4.5499999999999999E-2</v>
      </c>
      <c r="G2190" s="208">
        <v>0</v>
      </c>
      <c r="H2190" s="109"/>
      <c r="I2190" s="109">
        <v>4.0599999999999997E-2</v>
      </c>
      <c r="J2190" s="109"/>
      <c r="K2190" s="109">
        <v>4.3499999999999997E-2</v>
      </c>
      <c r="L2190" s="109">
        <v>5.1699999999999996E-2</v>
      </c>
      <c r="M2190" s="109"/>
      <c r="N2190" s="109"/>
      <c r="O2190" s="210">
        <f t="shared" si="68"/>
        <v>42217</v>
      </c>
      <c r="Q2190" s="206">
        <f t="shared" si="69"/>
        <v>5.9999999999999637E-4</v>
      </c>
    </row>
    <row r="2191" spans="1:17">
      <c r="A2191" s="106">
        <v>42227</v>
      </c>
      <c r="B2191" t="s">
        <v>153</v>
      </c>
      <c r="C2191" s="109">
        <v>4.07E-2</v>
      </c>
      <c r="D2191" s="109">
        <v>4.19E-2</v>
      </c>
      <c r="E2191" s="109">
        <v>5.11E-2</v>
      </c>
      <c r="F2191" s="109">
        <v>4.4600000000000001E-2</v>
      </c>
      <c r="G2191" s="208">
        <v>0</v>
      </c>
      <c r="H2191" s="109"/>
      <c r="I2191" s="109">
        <v>3.9599999999999996E-2</v>
      </c>
      <c r="J2191" s="109"/>
      <c r="K2191" s="109">
        <v>4.2599999999999999E-2</v>
      </c>
      <c r="L2191" s="109">
        <v>5.0900000000000001E-2</v>
      </c>
      <c r="M2191" s="109"/>
      <c r="N2191" s="109"/>
      <c r="O2191" s="210">
        <f t="shared" si="68"/>
        <v>42217</v>
      </c>
      <c r="Q2191" s="206">
        <f t="shared" si="69"/>
        <v>6.9999999999999923E-4</v>
      </c>
    </row>
    <row r="2192" spans="1:17">
      <c r="A2192" s="106">
        <v>42228</v>
      </c>
      <c r="B2192" t="s">
        <v>153</v>
      </c>
      <c r="C2192" s="109">
        <v>4.0800000000000003E-2</v>
      </c>
      <c r="D2192" s="109">
        <v>4.2099999999999999E-2</v>
      </c>
      <c r="E2192" s="109">
        <v>5.1299999999999998E-2</v>
      </c>
      <c r="F2192" s="109">
        <v>4.4699999999999997E-2</v>
      </c>
      <c r="G2192" s="208">
        <v>0</v>
      </c>
      <c r="H2192" s="109"/>
      <c r="I2192" s="109">
        <v>0.04</v>
      </c>
      <c r="J2192" s="109"/>
      <c r="K2192" s="109">
        <v>4.2800000000000005E-2</v>
      </c>
      <c r="L2192" s="109">
        <v>5.1100000000000007E-2</v>
      </c>
      <c r="M2192" s="109"/>
      <c r="N2192" s="109"/>
      <c r="O2192" s="210">
        <f t="shared" si="68"/>
        <v>42217</v>
      </c>
      <c r="Q2192" s="206">
        <f t="shared" si="69"/>
        <v>7.0000000000000617E-4</v>
      </c>
    </row>
    <row r="2193" spans="1:17">
      <c r="A2193" s="106">
        <v>42229</v>
      </c>
      <c r="B2193" t="s">
        <v>153</v>
      </c>
      <c r="C2193" s="109">
        <v>4.1200000000000001E-2</v>
      </c>
      <c r="D2193" s="109">
        <v>4.2500000000000003E-2</v>
      </c>
      <c r="E2193" s="109">
        <v>5.1999999999999998E-2</v>
      </c>
      <c r="F2193" s="109">
        <v>4.5199999999999997E-2</v>
      </c>
      <c r="G2193" s="208">
        <v>0</v>
      </c>
      <c r="H2193" s="109"/>
      <c r="I2193" s="109">
        <v>4.0399999999999998E-2</v>
      </c>
      <c r="J2193" s="109"/>
      <c r="K2193" s="109">
        <v>4.3200000000000002E-2</v>
      </c>
      <c r="L2193" s="109">
        <v>5.1699999999999996E-2</v>
      </c>
      <c r="M2193" s="109"/>
      <c r="N2193" s="109"/>
      <c r="O2193" s="210">
        <f t="shared" si="68"/>
        <v>42217</v>
      </c>
      <c r="Q2193" s="206">
        <f t="shared" si="69"/>
        <v>6.9999999999999923E-4</v>
      </c>
    </row>
    <row r="2194" spans="1:17">
      <c r="A2194" s="106">
        <v>42230</v>
      </c>
      <c r="B2194" t="s">
        <v>153</v>
      </c>
      <c r="C2194" s="109">
        <v>4.1200000000000001E-2</v>
      </c>
      <c r="D2194" s="109">
        <v>4.2299999999999997E-2</v>
      </c>
      <c r="E2194" s="109">
        <v>5.1999999999999998E-2</v>
      </c>
      <c r="F2194" s="109">
        <v>4.5199999999999997E-2</v>
      </c>
      <c r="G2194" s="208">
        <v>0</v>
      </c>
      <c r="H2194" s="109"/>
      <c r="I2194" s="109">
        <v>4.0300000000000002E-2</v>
      </c>
      <c r="J2194" s="109"/>
      <c r="K2194" s="109">
        <v>4.3099999999999999E-2</v>
      </c>
      <c r="L2194" s="109">
        <v>5.1699999999999996E-2</v>
      </c>
      <c r="M2194" s="109"/>
      <c r="N2194" s="109"/>
      <c r="O2194" s="210">
        <f t="shared" si="68"/>
        <v>42217</v>
      </c>
      <c r="Q2194" s="206">
        <f t="shared" si="69"/>
        <v>8.000000000000021E-4</v>
      </c>
    </row>
    <row r="2195" spans="1:17">
      <c r="A2195" s="106">
        <v>42233</v>
      </c>
      <c r="B2195" t="s">
        <v>153</v>
      </c>
      <c r="C2195" s="109">
        <v>4.0800000000000003E-2</v>
      </c>
      <c r="D2195" s="109">
        <v>4.19E-2</v>
      </c>
      <c r="E2195" s="109">
        <v>5.16E-2</v>
      </c>
      <c r="F2195" s="109">
        <v>4.48E-2</v>
      </c>
      <c r="G2195" s="208">
        <v>0</v>
      </c>
      <c r="H2195" s="109"/>
      <c r="I2195" s="109">
        <v>3.9900000000000005E-2</v>
      </c>
      <c r="J2195" s="109"/>
      <c r="K2195" s="109">
        <v>4.2699999999999995E-2</v>
      </c>
      <c r="L2195" s="109">
        <v>5.1299999999999998E-2</v>
      </c>
      <c r="M2195" s="109"/>
      <c r="N2195" s="109"/>
      <c r="O2195" s="210">
        <f t="shared" si="68"/>
        <v>42217</v>
      </c>
      <c r="Q2195" s="206">
        <f t="shared" si="69"/>
        <v>7.9999999999999516E-4</v>
      </c>
    </row>
    <row r="2196" spans="1:17">
      <c r="A2196" s="106">
        <v>42234</v>
      </c>
      <c r="B2196" t="s">
        <v>153</v>
      </c>
      <c r="C2196" s="109">
        <v>4.1500000000000002E-2</v>
      </c>
      <c r="D2196" s="109">
        <v>4.2599999999999999E-2</v>
      </c>
      <c r="E2196" s="109">
        <v>5.2600000000000001E-2</v>
      </c>
      <c r="F2196" s="109">
        <v>4.5600000000000002E-2</v>
      </c>
      <c r="G2196" s="208">
        <v>0</v>
      </c>
      <c r="H2196" s="109"/>
      <c r="I2196" s="109">
        <v>4.0399999999999998E-2</v>
      </c>
      <c r="J2196" s="109"/>
      <c r="K2196" s="109">
        <v>4.3299999999999998E-2</v>
      </c>
      <c r="L2196" s="109">
        <v>5.21E-2</v>
      </c>
      <c r="M2196" s="109"/>
      <c r="N2196" s="109"/>
      <c r="O2196" s="210">
        <f t="shared" si="68"/>
        <v>42217</v>
      </c>
      <c r="Q2196" s="206">
        <f t="shared" si="69"/>
        <v>6.9999999999999923E-4</v>
      </c>
    </row>
    <row r="2197" spans="1:17">
      <c r="A2197" s="106">
        <v>42235</v>
      </c>
      <c r="B2197" t="s">
        <v>153</v>
      </c>
      <c r="C2197" s="109">
        <v>4.1099999999999998E-2</v>
      </c>
      <c r="D2197" s="109">
        <v>4.2200000000000001E-2</v>
      </c>
      <c r="E2197" s="109">
        <v>5.2299999999999999E-2</v>
      </c>
      <c r="F2197" s="109">
        <v>4.5199999999999997E-2</v>
      </c>
      <c r="G2197" s="208">
        <v>0</v>
      </c>
      <c r="H2197" s="109"/>
      <c r="I2197" s="109">
        <v>0.04</v>
      </c>
      <c r="J2197" s="109"/>
      <c r="K2197" s="109">
        <v>4.2900000000000001E-2</v>
      </c>
      <c r="L2197" s="109">
        <v>5.1799999999999999E-2</v>
      </c>
      <c r="M2197" s="109"/>
      <c r="N2197" s="109"/>
      <c r="O2197" s="210">
        <f t="shared" si="68"/>
        <v>42217</v>
      </c>
      <c r="Q2197" s="206">
        <f t="shared" si="69"/>
        <v>6.9999999999999923E-4</v>
      </c>
    </row>
    <row r="2198" spans="1:17">
      <c r="A2198" s="106">
        <v>42236</v>
      </c>
      <c r="B2198" t="s">
        <v>153</v>
      </c>
      <c r="C2198" s="109">
        <v>4.0399999999999998E-2</v>
      </c>
      <c r="D2198" s="109">
        <v>4.1599999999999998E-2</v>
      </c>
      <c r="E2198" s="109">
        <v>5.1799999999999999E-2</v>
      </c>
      <c r="F2198" s="109">
        <v>4.4600000000000001E-2</v>
      </c>
      <c r="G2198" s="208">
        <v>0</v>
      </c>
      <c r="H2198" s="109"/>
      <c r="I2198" s="109">
        <v>3.9699999999999999E-2</v>
      </c>
      <c r="J2198" s="109"/>
      <c r="K2198" s="109">
        <v>4.2300000000000004E-2</v>
      </c>
      <c r="L2198" s="109">
        <v>5.1299999999999998E-2</v>
      </c>
      <c r="M2198" s="109"/>
      <c r="N2198" s="109"/>
      <c r="O2198" s="210">
        <f t="shared" si="68"/>
        <v>42217</v>
      </c>
      <c r="Q2198" s="206">
        <f t="shared" si="69"/>
        <v>7.0000000000000617E-4</v>
      </c>
    </row>
    <row r="2199" spans="1:17">
      <c r="A2199" s="106">
        <v>42237</v>
      </c>
      <c r="B2199" t="s">
        <v>153</v>
      </c>
      <c r="C2199" s="109">
        <v>4.0300000000000002E-2</v>
      </c>
      <c r="D2199" s="109">
        <v>4.1500000000000002E-2</v>
      </c>
      <c r="E2199" s="109">
        <v>5.1900000000000002E-2</v>
      </c>
      <c r="F2199" s="109">
        <v>4.4600000000000001E-2</v>
      </c>
      <c r="G2199" s="208">
        <v>0</v>
      </c>
      <c r="H2199" s="109"/>
      <c r="I2199" s="109">
        <v>3.95E-2</v>
      </c>
      <c r="J2199" s="109"/>
      <c r="K2199" s="109">
        <v>4.2199999999999994E-2</v>
      </c>
      <c r="L2199" s="109">
        <v>5.1500000000000004E-2</v>
      </c>
      <c r="M2199" s="109"/>
      <c r="N2199" s="109"/>
      <c r="O2199" s="210">
        <f t="shared" si="68"/>
        <v>42217</v>
      </c>
      <c r="Q2199" s="206">
        <f t="shared" si="69"/>
        <v>6.999999999999923E-4</v>
      </c>
    </row>
    <row r="2200" spans="1:17">
      <c r="A2200" s="106">
        <v>42240</v>
      </c>
      <c r="B2200" t="s">
        <v>153</v>
      </c>
      <c r="C2200" s="109">
        <v>4.02E-2</v>
      </c>
      <c r="D2200" s="109">
        <v>4.1399999999999999E-2</v>
      </c>
      <c r="E2200" s="109">
        <v>5.1799999999999999E-2</v>
      </c>
      <c r="F2200" s="109">
        <v>4.4499999999999998E-2</v>
      </c>
      <c r="G2200" s="208">
        <v>0</v>
      </c>
      <c r="H2200" s="109"/>
      <c r="I2200" s="109">
        <v>3.9399999999999998E-2</v>
      </c>
      <c r="J2200" s="109"/>
      <c r="K2200" s="109">
        <v>4.2300000000000004E-2</v>
      </c>
      <c r="L2200" s="109">
        <v>5.1500000000000004E-2</v>
      </c>
      <c r="M2200" s="109"/>
      <c r="N2200" s="109"/>
      <c r="O2200" s="210">
        <f t="shared" si="68"/>
        <v>42217</v>
      </c>
      <c r="Q2200" s="206">
        <f t="shared" si="69"/>
        <v>9.0000000000000496E-4</v>
      </c>
    </row>
    <row r="2201" spans="1:17">
      <c r="A2201" s="106">
        <v>42241</v>
      </c>
      <c r="B2201" t="s">
        <v>153</v>
      </c>
      <c r="C2201" s="109">
        <v>4.1599999999999998E-2</v>
      </c>
      <c r="D2201" s="109">
        <v>4.2700000000000002E-2</v>
      </c>
      <c r="E2201" s="109">
        <v>5.33E-2</v>
      </c>
      <c r="F2201" s="109">
        <v>4.5900000000000003E-2</v>
      </c>
      <c r="G2201" s="208">
        <v>0</v>
      </c>
      <c r="H2201" s="109"/>
      <c r="I2201" s="109">
        <v>4.0800000000000003E-2</v>
      </c>
      <c r="J2201" s="109"/>
      <c r="K2201" s="109">
        <v>4.3700000000000003E-2</v>
      </c>
      <c r="L2201" s="109">
        <v>5.2900000000000003E-2</v>
      </c>
      <c r="M2201" s="109"/>
      <c r="N2201" s="109"/>
      <c r="O2201" s="210">
        <f t="shared" si="68"/>
        <v>42217</v>
      </c>
      <c r="Q2201" s="206">
        <f t="shared" si="69"/>
        <v>1.0000000000000009E-3</v>
      </c>
    </row>
    <row r="2202" spans="1:17">
      <c r="A2202" s="106">
        <v>42242</v>
      </c>
      <c r="B2202" t="s">
        <v>153</v>
      </c>
      <c r="C2202" s="109">
        <v>4.2500000000000003E-2</v>
      </c>
      <c r="D2202" s="109">
        <v>4.3499999999999997E-2</v>
      </c>
      <c r="E2202" s="109">
        <v>5.4300000000000001E-2</v>
      </c>
      <c r="F2202" s="109">
        <v>4.6800000000000001E-2</v>
      </c>
      <c r="G2202" s="208">
        <v>0</v>
      </c>
      <c r="H2202" s="109"/>
      <c r="I2202" s="109">
        <v>4.1700000000000001E-2</v>
      </c>
      <c r="J2202" s="109"/>
      <c r="K2202" s="109">
        <v>4.4400000000000002E-2</v>
      </c>
      <c r="L2202" s="109">
        <v>5.3800000000000001E-2</v>
      </c>
      <c r="M2202" s="109"/>
      <c r="N2202" s="109"/>
      <c r="O2202" s="210">
        <f t="shared" si="68"/>
        <v>42217</v>
      </c>
      <c r="Q2202" s="206">
        <f t="shared" si="69"/>
        <v>9.0000000000000496E-4</v>
      </c>
    </row>
    <row r="2203" spans="1:17">
      <c r="A2203" s="106">
        <v>42243</v>
      </c>
      <c r="B2203" t="s">
        <v>153</v>
      </c>
      <c r="C2203" s="109">
        <v>4.2299999999999997E-2</v>
      </c>
      <c r="D2203" s="109">
        <v>4.3200000000000002E-2</v>
      </c>
      <c r="E2203" s="109">
        <v>5.3999999999999999E-2</v>
      </c>
      <c r="F2203" s="109">
        <v>4.65E-2</v>
      </c>
      <c r="G2203" s="208">
        <v>0</v>
      </c>
      <c r="H2203" s="109"/>
      <c r="I2203" s="109">
        <v>4.1399999999999999E-2</v>
      </c>
      <c r="J2203" s="109"/>
      <c r="K2203" s="109">
        <v>4.4000000000000004E-2</v>
      </c>
      <c r="L2203" s="109">
        <v>5.33E-2</v>
      </c>
      <c r="M2203" s="109"/>
      <c r="N2203" s="109"/>
      <c r="O2203" s="210">
        <f t="shared" si="68"/>
        <v>42217</v>
      </c>
      <c r="Q2203" s="206">
        <f t="shared" si="69"/>
        <v>8.000000000000021E-4</v>
      </c>
    </row>
    <row r="2204" spans="1:17">
      <c r="A2204" s="106">
        <v>42244</v>
      </c>
      <c r="B2204" t="s">
        <v>153</v>
      </c>
      <c r="C2204" s="109">
        <v>4.24E-2</v>
      </c>
      <c r="D2204" s="109">
        <v>4.3400000000000001E-2</v>
      </c>
      <c r="E2204" s="109">
        <v>5.3900000000000003E-2</v>
      </c>
      <c r="F2204" s="109">
        <v>4.6600000000000003E-2</v>
      </c>
      <c r="G2204" s="208">
        <v>0</v>
      </c>
      <c r="H2204" s="109"/>
      <c r="I2204" s="109">
        <v>4.1200000000000001E-2</v>
      </c>
      <c r="J2204" s="109"/>
      <c r="K2204" s="109">
        <v>4.41E-2</v>
      </c>
      <c r="L2204" s="109">
        <v>5.3200000000000004E-2</v>
      </c>
      <c r="M2204" s="109"/>
      <c r="N2204" s="109"/>
      <c r="O2204" s="210">
        <f t="shared" si="68"/>
        <v>42217</v>
      </c>
      <c r="Q2204" s="206">
        <f t="shared" si="69"/>
        <v>6.9999999999999923E-4</v>
      </c>
    </row>
    <row r="2205" spans="1:17">
      <c r="A2205" s="106">
        <v>42247</v>
      </c>
      <c r="B2205" t="s">
        <v>153</v>
      </c>
      <c r="C2205" s="109">
        <v>4.2599999999999999E-2</v>
      </c>
      <c r="D2205" s="109">
        <v>4.36E-2</v>
      </c>
      <c r="E2205" s="109">
        <v>5.4300000000000001E-2</v>
      </c>
      <c r="F2205" s="109">
        <v>4.6800000000000001E-2</v>
      </c>
      <c r="G2205" s="208">
        <v>0</v>
      </c>
      <c r="H2205" s="109"/>
      <c r="I2205" s="109">
        <v>4.1500000000000002E-2</v>
      </c>
      <c r="J2205" s="109"/>
      <c r="K2205" s="109">
        <v>4.4299999999999999E-2</v>
      </c>
      <c r="L2205" s="109">
        <v>5.3600000000000002E-2</v>
      </c>
      <c r="M2205" s="109"/>
      <c r="N2205" s="109"/>
      <c r="O2205" s="210">
        <f t="shared" si="68"/>
        <v>42217</v>
      </c>
      <c r="Q2205" s="206">
        <f t="shared" si="69"/>
        <v>6.9999999999999923E-4</v>
      </c>
    </row>
    <row r="2206" spans="1:17">
      <c r="A2206" s="106">
        <v>42248</v>
      </c>
      <c r="B2206" t="s">
        <v>153</v>
      </c>
      <c r="C2206" s="109">
        <v>4.2599999999999999E-2</v>
      </c>
      <c r="D2206" s="109">
        <v>4.36E-2</v>
      </c>
      <c r="E2206" s="109">
        <v>5.4199999999999998E-2</v>
      </c>
      <c r="F2206" s="109">
        <v>4.6800000000000001E-2</v>
      </c>
      <c r="G2206" s="208">
        <v>0</v>
      </c>
      <c r="H2206" s="109"/>
      <c r="I2206" s="109">
        <v>4.1500000000000002E-2</v>
      </c>
      <c r="J2206" s="109"/>
      <c r="K2206" s="109">
        <v>4.4299999999999999E-2</v>
      </c>
      <c r="L2206" s="109">
        <v>5.3499999999999999E-2</v>
      </c>
      <c r="M2206" s="109"/>
      <c r="N2206" s="109"/>
      <c r="O2206" s="210">
        <f t="shared" si="68"/>
        <v>42248</v>
      </c>
      <c r="Q2206" s="206">
        <f t="shared" si="69"/>
        <v>6.9999999999999923E-4</v>
      </c>
    </row>
    <row r="2207" spans="1:17">
      <c r="A2207" s="106">
        <v>42249</v>
      </c>
      <c r="B2207" t="s">
        <v>153</v>
      </c>
      <c r="C2207" s="109">
        <v>4.2900000000000001E-2</v>
      </c>
      <c r="D2207" s="109">
        <v>4.3900000000000002E-2</v>
      </c>
      <c r="E2207" s="109">
        <v>5.4300000000000001E-2</v>
      </c>
      <c r="F2207" s="109">
        <v>4.7E-2</v>
      </c>
      <c r="G2207" s="208">
        <v>0</v>
      </c>
      <c r="H2207" s="109"/>
      <c r="I2207" s="109">
        <v>4.1599999999999998E-2</v>
      </c>
      <c r="J2207" s="109"/>
      <c r="K2207" s="109">
        <v>4.4500000000000005E-2</v>
      </c>
      <c r="L2207" s="109">
        <v>5.3699999999999998E-2</v>
      </c>
      <c r="M2207" s="109"/>
      <c r="N2207" s="109"/>
      <c r="O2207" s="210">
        <f t="shared" si="68"/>
        <v>42248</v>
      </c>
      <c r="Q2207" s="206">
        <f t="shared" si="69"/>
        <v>6.0000000000000331E-4</v>
      </c>
    </row>
    <row r="2208" spans="1:17">
      <c r="A2208" s="106">
        <v>42250</v>
      </c>
      <c r="B2208" t="s">
        <v>153</v>
      </c>
      <c r="C2208" s="109">
        <v>4.2700000000000002E-2</v>
      </c>
      <c r="D2208" s="109">
        <v>4.3799999999999999E-2</v>
      </c>
      <c r="E2208" s="109">
        <v>5.4199999999999998E-2</v>
      </c>
      <c r="F2208" s="109">
        <v>4.6899999999999997E-2</v>
      </c>
      <c r="G2208" s="208">
        <v>0</v>
      </c>
      <c r="H2208" s="109"/>
      <c r="I2208" s="109">
        <v>4.1299999999999996E-2</v>
      </c>
      <c r="J2208" s="109"/>
      <c r="K2208" s="109">
        <v>4.4299999999999999E-2</v>
      </c>
      <c r="L2208" s="109">
        <v>5.3499999999999999E-2</v>
      </c>
      <c r="M2208" s="109"/>
      <c r="N2208" s="109"/>
      <c r="O2208" s="210">
        <f t="shared" si="68"/>
        <v>42248</v>
      </c>
      <c r="Q2208" s="206">
        <f t="shared" si="69"/>
        <v>5.0000000000000044E-4</v>
      </c>
    </row>
    <row r="2209" spans="1:17">
      <c r="A2209" s="106">
        <v>42251</v>
      </c>
      <c r="B2209" t="s">
        <v>153</v>
      </c>
      <c r="C2209" s="109">
        <v>4.2099999999999999E-2</v>
      </c>
      <c r="D2209" s="109">
        <v>4.3200000000000002E-2</v>
      </c>
      <c r="E2209" s="109">
        <v>5.3600000000000002E-2</v>
      </c>
      <c r="F2209" s="109">
        <v>4.6300000000000001E-2</v>
      </c>
      <c r="G2209" s="208">
        <v>0</v>
      </c>
      <c r="H2209" s="109"/>
      <c r="I2209" s="109">
        <v>4.0300000000000002E-2</v>
      </c>
      <c r="J2209" s="109"/>
      <c r="K2209" s="109">
        <v>4.3700000000000003E-2</v>
      </c>
      <c r="L2209" s="109">
        <v>5.28E-2</v>
      </c>
      <c r="M2209" s="109"/>
      <c r="N2209" s="109"/>
      <c r="O2209" s="210">
        <f t="shared" si="68"/>
        <v>42248</v>
      </c>
      <c r="Q2209" s="206">
        <f t="shared" si="69"/>
        <v>5.0000000000000044E-4</v>
      </c>
    </row>
    <row r="2210" spans="1:17">
      <c r="A2210" s="106">
        <v>42255</v>
      </c>
      <c r="B2210" t="s">
        <v>153</v>
      </c>
      <c r="C2210" s="109">
        <v>4.2900000000000001E-2</v>
      </c>
      <c r="D2210" s="109">
        <v>4.3999999999999997E-2</v>
      </c>
      <c r="E2210" s="109">
        <v>5.4300000000000001E-2</v>
      </c>
      <c r="F2210" s="109">
        <v>4.7100000000000003E-2</v>
      </c>
      <c r="G2210" s="208">
        <v>0</v>
      </c>
      <c r="H2210" s="109"/>
      <c r="I2210" s="109">
        <v>4.1100000000000005E-2</v>
      </c>
      <c r="J2210" s="109"/>
      <c r="K2210" s="109">
        <v>4.4500000000000005E-2</v>
      </c>
      <c r="L2210" s="109">
        <v>5.3600000000000002E-2</v>
      </c>
      <c r="M2210" s="109"/>
      <c r="N2210" s="109"/>
      <c r="O2210" s="210">
        <f t="shared" si="68"/>
        <v>42248</v>
      </c>
      <c r="Q2210" s="206">
        <f t="shared" si="69"/>
        <v>5.0000000000000738E-4</v>
      </c>
    </row>
    <row r="2211" spans="1:17">
      <c r="A2211" s="106">
        <v>42256</v>
      </c>
      <c r="B2211" t="s">
        <v>153</v>
      </c>
      <c r="C2211" s="109">
        <v>4.2500000000000003E-2</v>
      </c>
      <c r="D2211" s="109">
        <v>4.3799999999999999E-2</v>
      </c>
      <c r="E2211" s="109">
        <v>5.3800000000000001E-2</v>
      </c>
      <c r="F2211" s="109">
        <v>4.6699999999999998E-2</v>
      </c>
      <c r="G2211" s="208">
        <v>0</v>
      </c>
      <c r="H2211" s="109"/>
      <c r="I2211" s="109">
        <v>4.0899999999999999E-2</v>
      </c>
      <c r="J2211" s="109"/>
      <c r="K2211" s="109">
        <v>4.4199999999999996E-2</v>
      </c>
      <c r="L2211" s="109">
        <v>5.3099999999999994E-2</v>
      </c>
      <c r="M2211" s="109"/>
      <c r="N2211" s="109"/>
      <c r="O2211" s="210">
        <f t="shared" si="68"/>
        <v>42248</v>
      </c>
      <c r="Q2211" s="206">
        <f t="shared" si="69"/>
        <v>3.9999999999999758E-4</v>
      </c>
    </row>
    <row r="2212" spans="1:17">
      <c r="A2212" s="106">
        <v>42257</v>
      </c>
      <c r="B2212" t="s">
        <v>153</v>
      </c>
      <c r="C2212" s="109">
        <v>4.2900000000000001E-2</v>
      </c>
      <c r="D2212" s="109">
        <v>4.4200000000000003E-2</v>
      </c>
      <c r="E2212" s="109">
        <v>5.4300000000000001E-2</v>
      </c>
      <c r="F2212" s="109">
        <v>4.7100000000000003E-2</v>
      </c>
      <c r="G2212" s="208">
        <v>0</v>
      </c>
      <c r="H2212" s="109"/>
      <c r="I2212" s="109">
        <v>4.1299999999999996E-2</v>
      </c>
      <c r="J2212" s="109"/>
      <c r="K2212" s="109">
        <v>4.4600000000000001E-2</v>
      </c>
      <c r="L2212" s="109">
        <v>5.3499999999999999E-2</v>
      </c>
      <c r="M2212" s="109"/>
      <c r="N2212" s="109"/>
      <c r="O2212" s="210">
        <f t="shared" si="68"/>
        <v>42248</v>
      </c>
      <c r="Q2212" s="206">
        <f t="shared" si="69"/>
        <v>3.9999999999999758E-4</v>
      </c>
    </row>
    <row r="2213" spans="1:17">
      <c r="A2213" s="106">
        <v>42258</v>
      </c>
      <c r="B2213" t="s">
        <v>153</v>
      </c>
      <c r="C2213" s="109">
        <v>4.2500000000000003E-2</v>
      </c>
      <c r="D2213" s="109">
        <v>4.3799999999999999E-2</v>
      </c>
      <c r="E2213" s="109">
        <v>5.3800000000000001E-2</v>
      </c>
      <c r="F2213" s="109">
        <v>4.6699999999999998E-2</v>
      </c>
      <c r="G2213" s="208">
        <v>0</v>
      </c>
      <c r="H2213" s="109"/>
      <c r="I2213" s="109">
        <v>4.0399999999999998E-2</v>
      </c>
      <c r="J2213" s="109"/>
      <c r="K2213" s="109">
        <v>4.4199999999999996E-2</v>
      </c>
      <c r="L2213" s="109">
        <v>5.3099999999999994E-2</v>
      </c>
      <c r="M2213" s="109"/>
      <c r="N2213" s="109"/>
      <c r="O2213" s="210">
        <f t="shared" si="68"/>
        <v>42248</v>
      </c>
      <c r="Q2213" s="206">
        <f t="shared" si="69"/>
        <v>3.9999999999999758E-4</v>
      </c>
    </row>
    <row r="2214" spans="1:17">
      <c r="A2214" s="106">
        <v>42261</v>
      </c>
      <c r="B2214" t="s">
        <v>153</v>
      </c>
      <c r="C2214" s="109">
        <v>4.24E-2</v>
      </c>
      <c r="D2214" s="109">
        <v>4.3900000000000002E-2</v>
      </c>
      <c r="E2214" s="109">
        <v>5.3699999999999998E-2</v>
      </c>
      <c r="F2214" s="109">
        <v>4.6699999999999998E-2</v>
      </c>
      <c r="G2214" s="208">
        <v>0</v>
      </c>
      <c r="H2214" s="109"/>
      <c r="I2214" s="109">
        <v>4.0399999999999998E-2</v>
      </c>
      <c r="J2214" s="109"/>
      <c r="K2214" s="109">
        <v>4.4299999999999999E-2</v>
      </c>
      <c r="L2214" s="109">
        <v>5.3099999999999994E-2</v>
      </c>
      <c r="M2214" s="109"/>
      <c r="N2214" s="109"/>
      <c r="O2214" s="210">
        <f t="shared" si="68"/>
        <v>42248</v>
      </c>
      <c r="Q2214" s="206">
        <f t="shared" si="69"/>
        <v>3.9999999999999758E-4</v>
      </c>
    </row>
    <row r="2215" spans="1:17">
      <c r="A2215" s="106">
        <v>42262</v>
      </c>
      <c r="B2215" t="s">
        <v>153</v>
      </c>
      <c r="C2215" s="109">
        <v>4.36E-2</v>
      </c>
      <c r="D2215" s="109">
        <v>4.5100000000000001E-2</v>
      </c>
      <c r="E2215" s="109">
        <v>5.5100000000000003E-2</v>
      </c>
      <c r="F2215" s="109">
        <v>4.7899999999999998E-2</v>
      </c>
      <c r="G2215" s="208">
        <v>0</v>
      </c>
      <c r="H2215" s="109"/>
      <c r="I2215" s="109">
        <v>4.1799999999999997E-2</v>
      </c>
      <c r="J2215" s="109"/>
      <c r="K2215" s="109">
        <v>4.5499999999999999E-2</v>
      </c>
      <c r="L2215" s="109">
        <v>5.4400000000000004E-2</v>
      </c>
      <c r="M2215" s="109"/>
      <c r="N2215" s="109"/>
      <c r="O2215" s="210">
        <f t="shared" si="68"/>
        <v>42248</v>
      </c>
      <c r="Q2215" s="206">
        <f t="shared" si="69"/>
        <v>3.9999999999999758E-4</v>
      </c>
    </row>
    <row r="2216" spans="1:17">
      <c r="A2216" s="106">
        <v>42263</v>
      </c>
      <c r="B2216" t="s">
        <v>153</v>
      </c>
      <c r="C2216" s="109">
        <v>4.3799999999999999E-2</v>
      </c>
      <c r="D2216" s="109">
        <v>4.53E-2</v>
      </c>
      <c r="E2216" s="109">
        <v>5.5300000000000002E-2</v>
      </c>
      <c r="F2216" s="109">
        <v>4.8099999999999997E-2</v>
      </c>
      <c r="G2216" s="208">
        <v>0</v>
      </c>
      <c r="H2216" s="109"/>
      <c r="I2216" s="109">
        <v>4.1799999999999997E-2</v>
      </c>
      <c r="J2216" s="109"/>
      <c r="K2216" s="109">
        <v>4.5600000000000002E-2</v>
      </c>
      <c r="L2216" s="109">
        <v>5.45E-2</v>
      </c>
      <c r="M2216" s="109"/>
      <c r="N2216" s="109"/>
      <c r="O2216" s="210">
        <f t="shared" si="68"/>
        <v>42248</v>
      </c>
      <c r="Q2216" s="206">
        <f t="shared" si="69"/>
        <v>3.0000000000000165E-4</v>
      </c>
    </row>
    <row r="2217" spans="1:17">
      <c r="A2217" s="106">
        <v>42264</v>
      </c>
      <c r="B2217" t="s">
        <v>153</v>
      </c>
      <c r="C2217" s="109">
        <v>4.3200000000000002E-2</v>
      </c>
      <c r="D2217" s="109">
        <v>4.4699999999999997E-2</v>
      </c>
      <c r="E2217" s="109">
        <v>5.4699999999999999E-2</v>
      </c>
      <c r="F2217" s="109">
        <v>4.7500000000000001E-2</v>
      </c>
      <c r="G2217" s="208">
        <v>0</v>
      </c>
      <c r="H2217" s="109"/>
      <c r="I2217" s="109">
        <v>4.0899999999999999E-2</v>
      </c>
      <c r="J2217" s="109"/>
      <c r="K2217" s="109">
        <v>4.4999999999999998E-2</v>
      </c>
      <c r="L2217" s="109">
        <v>5.3899999999999997E-2</v>
      </c>
      <c r="M2217" s="109"/>
      <c r="N2217" s="109"/>
      <c r="O2217" s="210">
        <f t="shared" si="68"/>
        <v>42248</v>
      </c>
      <c r="Q2217" s="206">
        <f t="shared" si="69"/>
        <v>3.0000000000000165E-4</v>
      </c>
    </row>
    <row r="2218" spans="1:17">
      <c r="A2218" s="106">
        <v>42265</v>
      </c>
      <c r="B2218" t="s">
        <v>153</v>
      </c>
      <c r="C2218" s="109">
        <v>4.2099999999999999E-2</v>
      </c>
      <c r="D2218" s="109">
        <v>4.36E-2</v>
      </c>
      <c r="E2218" s="109">
        <v>5.3699999999999998E-2</v>
      </c>
      <c r="F2218" s="109">
        <v>4.65E-2</v>
      </c>
      <c r="G2218" s="208">
        <v>0</v>
      </c>
      <c r="H2218" s="109"/>
      <c r="I2218" s="109">
        <v>3.9900000000000005E-2</v>
      </c>
      <c r="J2218" s="109"/>
      <c r="K2218" s="109">
        <v>4.3899999999999995E-2</v>
      </c>
      <c r="L2218" s="109">
        <v>5.28E-2</v>
      </c>
      <c r="M2218" s="109"/>
      <c r="N2218" s="109"/>
      <c r="O2218" s="210">
        <f t="shared" si="68"/>
        <v>42248</v>
      </c>
      <c r="Q2218" s="206">
        <f t="shared" si="69"/>
        <v>2.9999999999999472E-4</v>
      </c>
    </row>
    <row r="2219" spans="1:17">
      <c r="A2219" s="106">
        <v>42268</v>
      </c>
      <c r="B2219" t="s">
        <v>153</v>
      </c>
      <c r="C2219" s="109">
        <v>4.3099999999999999E-2</v>
      </c>
      <c r="D2219" s="109">
        <v>4.4699999999999997E-2</v>
      </c>
      <c r="E2219" s="109">
        <v>5.4699999999999999E-2</v>
      </c>
      <c r="F2219" s="109">
        <v>4.7500000000000001E-2</v>
      </c>
      <c r="G2219" s="208">
        <v>0</v>
      </c>
      <c r="H2219" s="109"/>
      <c r="I2219" s="109">
        <v>4.1100000000000005E-2</v>
      </c>
      <c r="J2219" s="109"/>
      <c r="K2219" s="109">
        <v>4.4900000000000002E-2</v>
      </c>
      <c r="L2219" s="109">
        <v>5.3899999999999997E-2</v>
      </c>
      <c r="M2219" s="109"/>
      <c r="N2219" s="109"/>
      <c r="O2219" s="210">
        <f t="shared" si="68"/>
        <v>42248</v>
      </c>
      <c r="Q2219" s="206">
        <f t="shared" si="69"/>
        <v>2.0000000000000573E-4</v>
      </c>
    </row>
    <row r="2220" spans="1:17">
      <c r="A2220" s="106">
        <v>42269</v>
      </c>
      <c r="B2220" t="s">
        <v>153</v>
      </c>
      <c r="C2220" s="109">
        <v>4.2099999999999999E-2</v>
      </c>
      <c r="D2220" s="109">
        <v>4.3700000000000003E-2</v>
      </c>
      <c r="E2220" s="109">
        <v>5.3800000000000001E-2</v>
      </c>
      <c r="F2220" s="109">
        <v>4.65E-2</v>
      </c>
      <c r="G2220" s="208">
        <v>0</v>
      </c>
      <c r="H2220" s="109"/>
      <c r="I2220" s="109">
        <v>4.0099999999999997E-2</v>
      </c>
      <c r="J2220" s="109"/>
      <c r="K2220" s="109">
        <v>4.4000000000000004E-2</v>
      </c>
      <c r="L2220" s="109">
        <v>5.2900000000000003E-2</v>
      </c>
      <c r="M2220" s="109"/>
      <c r="N2220" s="109"/>
      <c r="O2220" s="210">
        <f t="shared" si="68"/>
        <v>42248</v>
      </c>
      <c r="Q2220" s="206">
        <f t="shared" si="69"/>
        <v>3.0000000000000165E-4</v>
      </c>
    </row>
    <row r="2221" spans="1:17">
      <c r="A2221" s="106">
        <v>42271</v>
      </c>
      <c r="B2221" t="s">
        <v>153</v>
      </c>
      <c r="C2221" s="109">
        <v>4.1700000000000001E-2</v>
      </c>
      <c r="D2221" s="109">
        <v>4.3400000000000001E-2</v>
      </c>
      <c r="E2221" s="109">
        <v>5.3800000000000001E-2</v>
      </c>
      <c r="F2221" s="109">
        <v>4.6300000000000001E-2</v>
      </c>
      <c r="G2221" s="208">
        <v>0</v>
      </c>
      <c r="H2221" s="109"/>
      <c r="I2221" s="109">
        <v>3.9900000000000005E-2</v>
      </c>
      <c r="J2221" s="109"/>
      <c r="K2221" s="109">
        <v>4.3700000000000003E-2</v>
      </c>
      <c r="L2221" s="109">
        <v>5.2900000000000003E-2</v>
      </c>
      <c r="M2221" s="109"/>
      <c r="N2221" s="109"/>
      <c r="O2221" s="210">
        <f t="shared" si="68"/>
        <v>42248</v>
      </c>
      <c r="Q2221" s="206">
        <f t="shared" si="69"/>
        <v>3.0000000000000165E-4</v>
      </c>
    </row>
    <row r="2222" spans="1:17">
      <c r="A2222" s="106">
        <v>42272</v>
      </c>
      <c r="B2222" t="s">
        <v>153</v>
      </c>
      <c r="C2222" s="109">
        <v>4.2299999999999997E-2</v>
      </c>
      <c r="D2222" s="109">
        <v>4.3900000000000002E-2</v>
      </c>
      <c r="E2222" s="109">
        <v>5.45E-2</v>
      </c>
      <c r="F2222" s="109">
        <v>4.6899999999999997E-2</v>
      </c>
      <c r="G2222" s="208">
        <v>0</v>
      </c>
      <c r="H2222" s="109"/>
      <c r="I2222" s="109">
        <v>4.0500000000000001E-2</v>
      </c>
      <c r="J2222" s="109"/>
      <c r="K2222" s="109">
        <v>4.4199999999999996E-2</v>
      </c>
      <c r="L2222" s="109">
        <v>5.3600000000000002E-2</v>
      </c>
      <c r="M2222" s="109"/>
      <c r="N2222" s="109"/>
      <c r="O2222" s="210">
        <f t="shared" si="68"/>
        <v>42248</v>
      </c>
      <c r="Q2222" s="206">
        <f t="shared" si="69"/>
        <v>2.9999999999999472E-4</v>
      </c>
    </row>
    <row r="2223" spans="1:17">
      <c r="A2223" s="106">
        <v>42275</v>
      </c>
      <c r="B2223" t="s">
        <v>153</v>
      </c>
      <c r="C2223" s="109">
        <v>4.1399999999999999E-2</v>
      </c>
      <c r="D2223" s="109">
        <v>4.2999999999999997E-2</v>
      </c>
      <c r="E2223" s="109">
        <v>5.4100000000000002E-2</v>
      </c>
      <c r="F2223" s="109">
        <v>4.6199999999999998E-2</v>
      </c>
      <c r="G2223" s="208">
        <v>0</v>
      </c>
      <c r="H2223" s="109"/>
      <c r="I2223" s="109">
        <v>3.9900000000000005E-2</v>
      </c>
      <c r="J2223" s="109"/>
      <c r="K2223" s="109">
        <v>4.3400000000000001E-2</v>
      </c>
      <c r="L2223" s="109">
        <v>5.3099999999999994E-2</v>
      </c>
      <c r="M2223" s="109"/>
      <c r="N2223" s="109"/>
      <c r="O2223" s="210">
        <f t="shared" si="68"/>
        <v>42248</v>
      </c>
      <c r="Q2223" s="206">
        <f t="shared" si="69"/>
        <v>4.0000000000000452E-4</v>
      </c>
    </row>
    <row r="2224" spans="1:17">
      <c r="A2224" s="106">
        <v>42276</v>
      </c>
      <c r="B2224" t="s">
        <v>153</v>
      </c>
      <c r="C2224" s="109">
        <v>4.1099999999999998E-2</v>
      </c>
      <c r="D2224" s="109">
        <v>4.2799999999999998E-2</v>
      </c>
      <c r="E2224" s="109">
        <v>5.4100000000000002E-2</v>
      </c>
      <c r="F2224" s="109">
        <v>4.5999999999999999E-2</v>
      </c>
      <c r="G2224" s="208">
        <v>0</v>
      </c>
      <c r="H2224" s="109"/>
      <c r="I2224" s="109">
        <v>3.9699999999999999E-2</v>
      </c>
      <c r="J2224" s="109"/>
      <c r="K2224" s="109">
        <v>4.3299999999999998E-2</v>
      </c>
      <c r="L2224" s="109">
        <v>5.3099999999999994E-2</v>
      </c>
      <c r="M2224" s="109"/>
      <c r="N2224" s="109"/>
      <c r="O2224" s="210">
        <f t="shared" si="68"/>
        <v>42248</v>
      </c>
      <c r="Q2224" s="206">
        <f t="shared" si="69"/>
        <v>5.0000000000000044E-4</v>
      </c>
    </row>
    <row r="2225" spans="1:17">
      <c r="A2225" s="106">
        <v>42277</v>
      </c>
      <c r="B2225" t="s">
        <v>153</v>
      </c>
      <c r="C2225" s="109">
        <v>4.1399999999999999E-2</v>
      </c>
      <c r="D2225" s="109">
        <v>4.2999999999999997E-2</v>
      </c>
      <c r="E2225" s="109">
        <v>5.45E-2</v>
      </c>
      <c r="F2225" s="109">
        <v>4.6300000000000001E-2</v>
      </c>
      <c r="G2225" s="208">
        <v>0</v>
      </c>
      <c r="H2225" s="109"/>
      <c r="I2225" s="109">
        <v>0.04</v>
      </c>
      <c r="J2225" s="109"/>
      <c r="K2225" s="109">
        <v>4.36E-2</v>
      </c>
      <c r="L2225" s="109">
        <v>5.3499999999999999E-2</v>
      </c>
      <c r="M2225" s="109"/>
      <c r="N2225" s="109"/>
      <c r="O2225" s="210">
        <f t="shared" si="68"/>
        <v>42248</v>
      </c>
      <c r="Q2225" s="206">
        <f t="shared" si="69"/>
        <v>6.0000000000000331E-4</v>
      </c>
    </row>
    <row r="2226" spans="1:17">
      <c r="A2226" s="106">
        <v>42278</v>
      </c>
      <c r="B2226" t="s">
        <v>153</v>
      </c>
      <c r="C2226" s="109">
        <v>4.1200000000000001E-2</v>
      </c>
      <c r="D2226" s="109">
        <v>4.2799999999999998E-2</v>
      </c>
      <c r="E2226" s="109">
        <v>5.4699999999999999E-2</v>
      </c>
      <c r="F2226" s="109">
        <v>4.6199999999999998E-2</v>
      </c>
      <c r="G2226" s="208">
        <v>0</v>
      </c>
      <c r="H2226" s="109"/>
      <c r="I2226" s="109">
        <v>3.9800000000000002E-2</v>
      </c>
      <c r="J2226" s="109"/>
      <c r="K2226" s="109">
        <v>4.3400000000000001E-2</v>
      </c>
      <c r="L2226" s="109">
        <v>5.3600000000000002E-2</v>
      </c>
      <c r="M2226" s="109"/>
      <c r="N2226" s="109"/>
      <c r="O2226" s="210">
        <f t="shared" si="68"/>
        <v>42278</v>
      </c>
      <c r="Q2226" s="206">
        <f t="shared" si="69"/>
        <v>6.0000000000000331E-4</v>
      </c>
    </row>
    <row r="2227" spans="1:17">
      <c r="A2227" s="106">
        <v>42279</v>
      </c>
      <c r="B2227" t="s">
        <v>153</v>
      </c>
      <c r="C2227" s="109">
        <v>4.0899999999999999E-2</v>
      </c>
      <c r="D2227" s="109">
        <v>4.2500000000000003E-2</v>
      </c>
      <c r="E2227" s="109">
        <v>5.4399999999999997E-2</v>
      </c>
      <c r="F2227" s="109">
        <v>4.5900000000000003E-2</v>
      </c>
      <c r="G2227" s="208">
        <v>0</v>
      </c>
      <c r="H2227" s="109"/>
      <c r="I2227" s="109">
        <v>3.95E-2</v>
      </c>
      <c r="J2227" s="109"/>
      <c r="K2227" s="109">
        <v>4.3099999999999999E-2</v>
      </c>
      <c r="L2227" s="109">
        <v>5.33E-2</v>
      </c>
      <c r="M2227" s="109"/>
      <c r="N2227" s="109"/>
      <c r="O2227" s="210">
        <f t="shared" si="68"/>
        <v>42278</v>
      </c>
      <c r="Q2227" s="206">
        <f t="shared" si="69"/>
        <v>5.9999999999999637E-4</v>
      </c>
    </row>
    <row r="2228" spans="1:17">
      <c r="A2228" s="106">
        <v>42282</v>
      </c>
      <c r="B2228" t="s">
        <v>153</v>
      </c>
      <c r="C2228" s="109">
        <v>4.1599999999999998E-2</v>
      </c>
      <c r="D2228" s="109">
        <v>4.3200000000000002E-2</v>
      </c>
      <c r="E2228" s="109">
        <v>5.5199999999999999E-2</v>
      </c>
      <c r="F2228" s="109">
        <v>4.6699999999999998E-2</v>
      </c>
      <c r="G2228" s="208">
        <v>0</v>
      </c>
      <c r="H2228" s="109"/>
      <c r="I2228" s="109">
        <v>4.0399999999999998E-2</v>
      </c>
      <c r="J2228" s="109"/>
      <c r="K2228" s="109">
        <v>4.3799999999999999E-2</v>
      </c>
      <c r="L2228" s="109">
        <v>5.4000000000000006E-2</v>
      </c>
      <c r="M2228" s="109"/>
      <c r="N2228" s="109"/>
      <c r="O2228" s="210">
        <f t="shared" si="68"/>
        <v>42278</v>
      </c>
      <c r="Q2228" s="206">
        <f t="shared" si="69"/>
        <v>5.9999999999999637E-4</v>
      </c>
    </row>
    <row r="2229" spans="1:17">
      <c r="A2229" s="106">
        <v>42283</v>
      </c>
      <c r="B2229" t="s">
        <v>153</v>
      </c>
      <c r="C2229" s="109">
        <v>4.1300000000000003E-2</v>
      </c>
      <c r="D2229" s="109">
        <v>4.2999999999999997E-2</v>
      </c>
      <c r="E2229" s="109">
        <v>5.4899999999999997E-2</v>
      </c>
      <c r="F2229" s="109">
        <v>4.6399999999999997E-2</v>
      </c>
      <c r="G2229" s="208">
        <v>0</v>
      </c>
      <c r="H2229" s="109"/>
      <c r="I2229" s="109">
        <v>0.04</v>
      </c>
      <c r="J2229" s="109"/>
      <c r="K2229" s="109">
        <v>4.3499999999999997E-2</v>
      </c>
      <c r="L2229" s="109">
        <v>5.3699999999999998E-2</v>
      </c>
      <c r="M2229" s="109"/>
      <c r="N2229" s="109"/>
      <c r="O2229" s="210">
        <f t="shared" si="68"/>
        <v>42278</v>
      </c>
      <c r="Q2229" s="206">
        <f t="shared" si="69"/>
        <v>5.0000000000000044E-4</v>
      </c>
    </row>
    <row r="2230" spans="1:17">
      <c r="A2230" s="106">
        <v>42284</v>
      </c>
      <c r="B2230" t="s">
        <v>153</v>
      </c>
      <c r="C2230" s="109">
        <v>4.1399999999999999E-2</v>
      </c>
      <c r="D2230" s="109">
        <v>4.3099999999999999E-2</v>
      </c>
      <c r="E2230" s="109">
        <v>5.4600000000000003E-2</v>
      </c>
      <c r="F2230" s="109">
        <v>4.6399999999999997E-2</v>
      </c>
      <c r="G2230" s="208">
        <v>0</v>
      </c>
      <c r="H2230" s="109"/>
      <c r="I2230" s="109">
        <v>3.9800000000000002E-2</v>
      </c>
      <c r="J2230" s="109"/>
      <c r="K2230" s="109">
        <v>4.3499999999999997E-2</v>
      </c>
      <c r="L2230" s="109">
        <v>5.3499999999999999E-2</v>
      </c>
      <c r="M2230" s="109"/>
      <c r="N2230" s="109"/>
      <c r="O2230" s="210">
        <f t="shared" si="68"/>
        <v>42278</v>
      </c>
      <c r="Q2230" s="206">
        <f t="shared" si="69"/>
        <v>3.9999999999999758E-4</v>
      </c>
    </row>
    <row r="2231" spans="1:17">
      <c r="A2231" s="106">
        <v>42285</v>
      </c>
      <c r="B2231" t="s">
        <v>153</v>
      </c>
      <c r="C2231" s="109">
        <v>4.19E-2</v>
      </c>
      <c r="D2231" s="109">
        <v>4.36E-2</v>
      </c>
      <c r="E2231" s="109">
        <v>5.5100000000000003E-2</v>
      </c>
      <c r="F2231" s="109">
        <v>4.6899999999999997E-2</v>
      </c>
      <c r="G2231" s="208">
        <v>0</v>
      </c>
      <c r="H2231" s="109"/>
      <c r="I2231" s="109">
        <v>4.0399999999999998E-2</v>
      </c>
      <c r="J2231" s="109"/>
      <c r="K2231" s="109">
        <v>4.4000000000000004E-2</v>
      </c>
      <c r="L2231" s="109">
        <v>5.4000000000000006E-2</v>
      </c>
      <c r="M2231" s="109"/>
      <c r="N2231" s="109"/>
      <c r="O2231" s="210">
        <f t="shared" si="68"/>
        <v>42278</v>
      </c>
      <c r="Q2231" s="206">
        <f t="shared" si="69"/>
        <v>4.0000000000000452E-4</v>
      </c>
    </row>
    <row r="2232" spans="1:17">
      <c r="A2232" s="106">
        <v>42286</v>
      </c>
      <c r="B2232" t="s">
        <v>153</v>
      </c>
      <c r="C2232" s="109">
        <v>4.1700000000000001E-2</v>
      </c>
      <c r="D2232" s="109">
        <v>4.3400000000000001E-2</v>
      </c>
      <c r="E2232" s="109">
        <v>5.5E-2</v>
      </c>
      <c r="F2232" s="109">
        <v>4.6699999999999998E-2</v>
      </c>
      <c r="G2232" s="208">
        <v>0</v>
      </c>
      <c r="H2232" s="109"/>
      <c r="I2232" s="109">
        <v>3.9900000000000005E-2</v>
      </c>
      <c r="J2232" s="109"/>
      <c r="K2232" s="109">
        <v>4.3799999999999999E-2</v>
      </c>
      <c r="L2232" s="109">
        <v>5.3800000000000001E-2</v>
      </c>
      <c r="M2232" s="109"/>
      <c r="N2232" s="109"/>
      <c r="O2232" s="210">
        <f t="shared" si="68"/>
        <v>42278</v>
      </c>
      <c r="Q2232" s="206">
        <f t="shared" si="69"/>
        <v>3.9999999999999758E-4</v>
      </c>
    </row>
    <row r="2233" spans="1:17">
      <c r="A2233" s="106">
        <v>42290</v>
      </c>
      <c r="B2233" t="s">
        <v>153</v>
      </c>
      <c r="C2233" s="109">
        <v>4.1300000000000003E-2</v>
      </c>
      <c r="D2233" s="109">
        <v>4.2999999999999997E-2</v>
      </c>
      <c r="E2233" s="109">
        <v>5.4699999999999999E-2</v>
      </c>
      <c r="F2233" s="109">
        <v>4.6300000000000001E-2</v>
      </c>
      <c r="G2233" s="208">
        <v>0</v>
      </c>
      <c r="H2233" s="109"/>
      <c r="I2233" s="109">
        <v>3.9300000000000002E-2</v>
      </c>
      <c r="J2233" s="109"/>
      <c r="K2233" s="109">
        <v>4.3400000000000001E-2</v>
      </c>
      <c r="L2233" s="109">
        <v>5.3399999999999996E-2</v>
      </c>
      <c r="M2233" s="109"/>
      <c r="N2233" s="109"/>
      <c r="O2233" s="210">
        <f t="shared" si="68"/>
        <v>42278</v>
      </c>
      <c r="Q2233" s="206">
        <f t="shared" si="69"/>
        <v>4.0000000000000452E-4</v>
      </c>
    </row>
    <row r="2234" spans="1:17">
      <c r="A2234" s="106">
        <v>42291</v>
      </c>
      <c r="B2234" t="s">
        <v>153</v>
      </c>
      <c r="C2234" s="109">
        <v>4.0899999999999999E-2</v>
      </c>
      <c r="D2234" s="109">
        <v>4.2500000000000003E-2</v>
      </c>
      <c r="E2234" s="109">
        <v>5.4300000000000001E-2</v>
      </c>
      <c r="F2234" s="109">
        <v>4.5900000000000003E-2</v>
      </c>
      <c r="G2234" s="208">
        <v>0</v>
      </c>
      <c r="H2234" s="109"/>
      <c r="I2234" s="109">
        <v>3.9E-2</v>
      </c>
      <c r="J2234" s="109"/>
      <c r="K2234" s="109">
        <v>4.2900000000000001E-2</v>
      </c>
      <c r="L2234" s="109">
        <v>5.2999999999999999E-2</v>
      </c>
      <c r="M2234" s="109"/>
      <c r="N2234" s="109"/>
      <c r="O2234" s="210">
        <f t="shared" si="68"/>
        <v>42278</v>
      </c>
      <c r="Q2234" s="206">
        <f t="shared" si="69"/>
        <v>3.9999999999999758E-4</v>
      </c>
    </row>
    <row r="2235" spans="1:17">
      <c r="A2235" s="106">
        <v>42292</v>
      </c>
      <c r="B2235" t="s">
        <v>153</v>
      </c>
      <c r="C2235" s="109">
        <v>4.1099999999999998E-2</v>
      </c>
      <c r="D2235" s="109">
        <v>4.2799999999999998E-2</v>
      </c>
      <c r="E2235" s="109">
        <v>5.4600000000000003E-2</v>
      </c>
      <c r="F2235" s="109">
        <v>4.6199999999999998E-2</v>
      </c>
      <c r="G2235" s="208">
        <v>0</v>
      </c>
      <c r="H2235" s="109"/>
      <c r="I2235" s="109">
        <v>3.9300000000000002E-2</v>
      </c>
      <c r="J2235" s="109"/>
      <c r="K2235" s="109">
        <v>4.3200000000000002E-2</v>
      </c>
      <c r="L2235" s="109">
        <v>5.33E-2</v>
      </c>
      <c r="M2235" s="109"/>
      <c r="N2235" s="109"/>
      <c r="O2235" s="210">
        <f t="shared" si="68"/>
        <v>42278</v>
      </c>
      <c r="Q2235" s="206">
        <f t="shared" si="69"/>
        <v>4.0000000000000452E-4</v>
      </c>
    </row>
    <row r="2236" spans="1:17">
      <c r="A2236" s="106">
        <v>42293</v>
      </c>
      <c r="B2236" t="s">
        <v>153</v>
      </c>
      <c r="C2236" s="109">
        <v>4.1099999999999998E-2</v>
      </c>
      <c r="D2236" s="109">
        <v>4.2700000000000002E-2</v>
      </c>
      <c r="E2236" s="109">
        <v>5.45E-2</v>
      </c>
      <c r="F2236" s="109">
        <v>4.6100000000000002E-2</v>
      </c>
      <c r="G2236" s="208">
        <v>0</v>
      </c>
      <c r="H2236" s="109"/>
      <c r="I2236" s="109">
        <v>3.9199999999999999E-2</v>
      </c>
      <c r="J2236" s="109"/>
      <c r="K2236" s="109">
        <v>4.3099999999999999E-2</v>
      </c>
      <c r="L2236" s="109">
        <v>5.3200000000000004E-2</v>
      </c>
      <c r="M2236" s="109"/>
      <c r="N2236" s="109"/>
      <c r="O2236" s="210">
        <f t="shared" si="68"/>
        <v>42278</v>
      </c>
      <c r="Q2236" s="206">
        <f t="shared" si="69"/>
        <v>3.9999999999999758E-4</v>
      </c>
    </row>
    <row r="2237" spans="1:17">
      <c r="A2237" s="106">
        <v>42296</v>
      </c>
      <c r="B2237" t="s">
        <v>153</v>
      </c>
      <c r="C2237" s="109">
        <v>4.1200000000000001E-2</v>
      </c>
      <c r="D2237" s="109">
        <v>4.2900000000000001E-2</v>
      </c>
      <c r="E2237" s="109">
        <v>5.4699999999999999E-2</v>
      </c>
      <c r="F2237" s="109">
        <v>4.6300000000000001E-2</v>
      </c>
      <c r="G2237" s="208">
        <v>0</v>
      </c>
      <c r="H2237" s="109"/>
      <c r="I2237" s="109">
        <v>3.9399999999999998E-2</v>
      </c>
      <c r="J2237" s="109"/>
      <c r="K2237" s="109">
        <v>4.3299999999999998E-2</v>
      </c>
      <c r="L2237" s="109">
        <v>5.3399999999999996E-2</v>
      </c>
      <c r="M2237" s="109"/>
      <c r="N2237" s="109"/>
      <c r="O2237" s="210">
        <f t="shared" si="68"/>
        <v>42278</v>
      </c>
      <c r="Q2237" s="206">
        <f t="shared" si="69"/>
        <v>3.9999999999999758E-4</v>
      </c>
    </row>
    <row r="2238" spans="1:17">
      <c r="A2238" s="106">
        <v>42297</v>
      </c>
      <c r="B2238" t="s">
        <v>153</v>
      </c>
      <c r="C2238" s="109">
        <v>4.1500000000000002E-2</v>
      </c>
      <c r="D2238" s="109">
        <v>4.3299999999999998E-2</v>
      </c>
      <c r="E2238" s="109">
        <v>5.5E-2</v>
      </c>
      <c r="F2238" s="109">
        <v>4.6600000000000003E-2</v>
      </c>
      <c r="G2238" s="208">
        <v>0</v>
      </c>
      <c r="H2238" s="109"/>
      <c r="I2238" s="109">
        <v>3.95E-2</v>
      </c>
      <c r="J2238" s="109"/>
      <c r="K2238" s="109">
        <v>4.3700000000000003E-2</v>
      </c>
      <c r="L2238" s="109">
        <v>5.3699999999999998E-2</v>
      </c>
      <c r="M2238" s="109"/>
      <c r="N2238" s="109"/>
      <c r="O2238" s="210">
        <f t="shared" si="68"/>
        <v>42278</v>
      </c>
      <c r="Q2238" s="206">
        <f t="shared" si="69"/>
        <v>4.0000000000000452E-4</v>
      </c>
    </row>
    <row r="2239" spans="1:17">
      <c r="A2239" s="106">
        <v>42298</v>
      </c>
      <c r="B2239" t="s">
        <v>153</v>
      </c>
      <c r="C2239" s="109">
        <v>4.1000000000000002E-2</v>
      </c>
      <c r="D2239" s="109">
        <v>4.2700000000000002E-2</v>
      </c>
      <c r="E2239" s="109">
        <v>5.4600000000000003E-2</v>
      </c>
      <c r="F2239" s="109">
        <v>4.6100000000000002E-2</v>
      </c>
      <c r="G2239" s="208">
        <v>0</v>
      </c>
      <c r="H2239" s="109"/>
      <c r="I2239" s="109">
        <v>3.9E-2</v>
      </c>
      <c r="J2239" s="109"/>
      <c r="K2239" s="109">
        <v>4.3099999999999999E-2</v>
      </c>
      <c r="L2239" s="109">
        <v>5.3200000000000004E-2</v>
      </c>
      <c r="M2239" s="109"/>
      <c r="N2239" s="109"/>
      <c r="O2239" s="210">
        <f t="shared" si="68"/>
        <v>42278</v>
      </c>
      <c r="Q2239" s="206">
        <f t="shared" si="69"/>
        <v>3.9999999999999758E-4</v>
      </c>
    </row>
    <row r="2240" spans="1:17">
      <c r="A2240" s="106">
        <v>42299</v>
      </c>
      <c r="B2240" t="s">
        <v>153</v>
      </c>
      <c r="C2240" s="109">
        <v>4.0899999999999999E-2</v>
      </c>
      <c r="D2240" s="109">
        <v>4.2700000000000002E-2</v>
      </c>
      <c r="E2240" s="109">
        <v>5.4399999999999997E-2</v>
      </c>
      <c r="F2240" s="109">
        <v>4.5999999999999999E-2</v>
      </c>
      <c r="G2240" s="208">
        <v>0</v>
      </c>
      <c r="H2240" s="109"/>
      <c r="I2240" s="109">
        <v>3.8900000000000004E-2</v>
      </c>
      <c r="J2240" s="109"/>
      <c r="K2240" s="109">
        <v>4.2999999999999997E-2</v>
      </c>
      <c r="L2240" s="109">
        <v>5.2999999999999999E-2</v>
      </c>
      <c r="M2240" s="109"/>
      <c r="N2240" s="109"/>
      <c r="O2240" s="210">
        <f t="shared" si="68"/>
        <v>42278</v>
      </c>
      <c r="Q2240" s="206">
        <f t="shared" si="69"/>
        <v>2.9999999999999472E-4</v>
      </c>
    </row>
    <row r="2241" spans="1:17">
      <c r="A2241" s="106">
        <v>42300</v>
      </c>
      <c r="B2241" t="s">
        <v>153</v>
      </c>
      <c r="C2241" s="109">
        <v>4.1300000000000003E-2</v>
      </c>
      <c r="D2241" s="109">
        <v>4.2900000000000001E-2</v>
      </c>
      <c r="E2241" s="109">
        <v>5.4600000000000003E-2</v>
      </c>
      <c r="F2241" s="109">
        <v>4.6300000000000001E-2</v>
      </c>
      <c r="G2241" s="208">
        <v>0</v>
      </c>
      <c r="H2241" s="109"/>
      <c r="I2241" s="109">
        <v>3.9300000000000002E-2</v>
      </c>
      <c r="J2241" s="109"/>
      <c r="K2241" s="109">
        <v>4.3200000000000002E-2</v>
      </c>
      <c r="L2241" s="109">
        <v>5.3200000000000004E-2</v>
      </c>
      <c r="M2241" s="109"/>
      <c r="N2241" s="109"/>
      <c r="O2241" s="210">
        <f t="shared" si="68"/>
        <v>42278</v>
      </c>
      <c r="Q2241" s="206">
        <f t="shared" si="69"/>
        <v>3.0000000000000165E-4</v>
      </c>
    </row>
    <row r="2242" spans="1:17">
      <c r="A2242" s="106">
        <v>42303</v>
      </c>
      <c r="B2242" t="s">
        <v>153</v>
      </c>
      <c r="C2242" s="109">
        <v>4.1000000000000002E-2</v>
      </c>
      <c r="D2242" s="109">
        <v>4.2599999999999999E-2</v>
      </c>
      <c r="E2242" s="109">
        <v>5.4199999999999998E-2</v>
      </c>
      <c r="F2242" s="109">
        <v>4.5900000000000003E-2</v>
      </c>
      <c r="G2242" s="208">
        <v>0</v>
      </c>
      <c r="H2242" s="109"/>
      <c r="I2242" s="109">
        <v>3.9E-2</v>
      </c>
      <c r="J2242" s="109"/>
      <c r="K2242" s="109">
        <v>4.2900000000000001E-2</v>
      </c>
      <c r="L2242" s="109">
        <v>5.2900000000000003E-2</v>
      </c>
      <c r="M2242" s="109"/>
      <c r="N2242" s="109"/>
      <c r="O2242" s="210">
        <f t="shared" si="68"/>
        <v>42278</v>
      </c>
      <c r="Q2242" s="206">
        <f t="shared" si="69"/>
        <v>3.0000000000000165E-4</v>
      </c>
    </row>
    <row r="2243" spans="1:17">
      <c r="A2243" s="106">
        <v>42304</v>
      </c>
      <c r="B2243" t="s">
        <v>153</v>
      </c>
      <c r="C2243" s="109">
        <v>4.0800000000000003E-2</v>
      </c>
      <c r="D2243" s="109">
        <v>4.2500000000000003E-2</v>
      </c>
      <c r="E2243" s="109">
        <v>5.4300000000000001E-2</v>
      </c>
      <c r="F2243" s="109">
        <v>4.5900000000000003E-2</v>
      </c>
      <c r="G2243" s="208">
        <v>0</v>
      </c>
      <c r="H2243" s="109"/>
      <c r="I2243" s="109">
        <v>3.8900000000000004E-2</v>
      </c>
      <c r="J2243" s="109"/>
      <c r="K2243" s="109">
        <v>4.2800000000000005E-2</v>
      </c>
      <c r="L2243" s="109">
        <v>5.2999999999999999E-2</v>
      </c>
      <c r="M2243" s="109"/>
      <c r="N2243" s="109"/>
      <c r="O2243" s="210">
        <f t="shared" si="68"/>
        <v>42278</v>
      </c>
      <c r="Q2243" s="206">
        <f t="shared" si="69"/>
        <v>3.0000000000000165E-4</v>
      </c>
    </row>
    <row r="2244" spans="1:17">
      <c r="A2244" s="106">
        <v>42305</v>
      </c>
      <c r="B2244" t="s">
        <v>153</v>
      </c>
      <c r="C2244" s="109">
        <v>4.0899999999999999E-2</v>
      </c>
      <c r="D2244" s="109">
        <v>4.24E-2</v>
      </c>
      <c r="E2244" s="109">
        <v>5.4199999999999998E-2</v>
      </c>
      <c r="F2244" s="109">
        <v>4.58E-2</v>
      </c>
      <c r="G2244" s="208">
        <v>0</v>
      </c>
      <c r="H2244" s="109"/>
      <c r="I2244" s="109">
        <v>3.9100000000000003E-2</v>
      </c>
      <c r="J2244" s="109"/>
      <c r="K2244" s="109">
        <v>4.2800000000000005E-2</v>
      </c>
      <c r="L2244" s="109">
        <v>5.2999999999999999E-2</v>
      </c>
      <c r="M2244" s="109"/>
      <c r="N2244" s="109"/>
      <c r="O2244" s="210">
        <f t="shared" si="68"/>
        <v>42278</v>
      </c>
      <c r="Q2244" s="206">
        <f t="shared" si="69"/>
        <v>4.0000000000000452E-4</v>
      </c>
    </row>
    <row r="2245" spans="1:17">
      <c r="A2245" s="106">
        <v>42306</v>
      </c>
      <c r="B2245" t="s">
        <v>153</v>
      </c>
      <c r="C2245" s="109">
        <v>4.19E-2</v>
      </c>
      <c r="D2245" s="109">
        <v>4.3499999999999997E-2</v>
      </c>
      <c r="E2245" s="109">
        <v>5.5199999999999999E-2</v>
      </c>
      <c r="F2245" s="109">
        <v>4.6899999999999997E-2</v>
      </c>
      <c r="G2245" s="208">
        <v>0</v>
      </c>
      <c r="H2245" s="109"/>
      <c r="I2245" s="109">
        <v>4.0399999999999998E-2</v>
      </c>
      <c r="J2245" s="109"/>
      <c r="K2245" s="109">
        <v>4.3899999999999995E-2</v>
      </c>
      <c r="L2245" s="109">
        <v>5.4000000000000006E-2</v>
      </c>
      <c r="M2245" s="109"/>
      <c r="N2245" s="109"/>
      <c r="O2245" s="210">
        <f t="shared" ref="O2245:O2308" si="70">DATE(YEAR(A2245),MONTH(A2245),1)</f>
        <v>42278</v>
      </c>
      <c r="Q2245" s="206">
        <f t="shared" ref="Q2245:Q2308" si="71">K2245-D2245</f>
        <v>3.9999999999999758E-4</v>
      </c>
    </row>
    <row r="2246" spans="1:17">
      <c r="A2246" s="106">
        <v>42307</v>
      </c>
      <c r="B2246" t="s">
        <v>153</v>
      </c>
      <c r="C2246" s="109">
        <v>4.1399999999999999E-2</v>
      </c>
      <c r="D2246" s="109">
        <v>4.3200000000000002E-2</v>
      </c>
      <c r="E2246" s="109">
        <v>5.4699999999999999E-2</v>
      </c>
      <c r="F2246" s="109">
        <v>4.6399999999999997E-2</v>
      </c>
      <c r="G2246" s="208">
        <v>0</v>
      </c>
      <c r="H2246" s="109"/>
      <c r="I2246" s="109">
        <v>3.9800000000000002E-2</v>
      </c>
      <c r="J2246" s="109"/>
      <c r="K2246" s="109">
        <v>4.3499999999999997E-2</v>
      </c>
      <c r="L2246" s="109">
        <v>5.3499999999999999E-2</v>
      </c>
      <c r="M2246" s="109"/>
      <c r="N2246" s="109"/>
      <c r="O2246" s="210">
        <f t="shared" si="70"/>
        <v>42278</v>
      </c>
      <c r="Q2246" s="206">
        <f t="shared" si="71"/>
        <v>2.9999999999999472E-4</v>
      </c>
    </row>
    <row r="2247" spans="1:17">
      <c r="A2247" s="106">
        <v>42310</v>
      </c>
      <c r="B2247" t="s">
        <v>153</v>
      </c>
      <c r="C2247" s="109">
        <v>4.1599999999999998E-2</v>
      </c>
      <c r="D2247" s="109">
        <v>4.3299999999999998E-2</v>
      </c>
      <c r="E2247" s="109">
        <v>5.4899999999999997E-2</v>
      </c>
      <c r="F2247" s="109">
        <v>4.6600000000000003E-2</v>
      </c>
      <c r="G2247" s="208">
        <v>0</v>
      </c>
      <c r="H2247" s="109"/>
      <c r="I2247" s="109">
        <v>4.0099999999999997E-2</v>
      </c>
      <c r="J2247" s="109"/>
      <c r="K2247" s="109">
        <v>4.3700000000000003E-2</v>
      </c>
      <c r="L2247" s="109">
        <v>5.3800000000000001E-2</v>
      </c>
      <c r="M2247" s="109"/>
      <c r="N2247" s="109"/>
      <c r="O2247" s="210">
        <f t="shared" si="70"/>
        <v>42309</v>
      </c>
      <c r="Q2247" s="206">
        <f t="shared" si="71"/>
        <v>4.0000000000000452E-4</v>
      </c>
    </row>
    <row r="2248" spans="1:17">
      <c r="A2248" s="106">
        <v>42311</v>
      </c>
      <c r="B2248" t="s">
        <v>153</v>
      </c>
      <c r="C2248" s="109">
        <v>4.2000000000000003E-2</v>
      </c>
      <c r="D2248" s="109">
        <v>4.3799999999999999E-2</v>
      </c>
      <c r="E2248" s="109">
        <v>5.5300000000000002E-2</v>
      </c>
      <c r="F2248" s="109">
        <v>4.7E-2</v>
      </c>
      <c r="G2248" s="208">
        <v>0</v>
      </c>
      <c r="H2248" s="109"/>
      <c r="I2248" s="109">
        <v>4.0599999999999997E-2</v>
      </c>
      <c r="J2248" s="109"/>
      <c r="K2248" s="109">
        <v>4.4199999999999996E-2</v>
      </c>
      <c r="L2248" s="109">
        <v>5.4199999999999998E-2</v>
      </c>
      <c r="M2248" s="109"/>
      <c r="N2248" s="109"/>
      <c r="O2248" s="210">
        <f t="shared" si="70"/>
        <v>42309</v>
      </c>
      <c r="Q2248" s="206">
        <f t="shared" si="71"/>
        <v>3.9999999999999758E-4</v>
      </c>
    </row>
    <row r="2249" spans="1:17">
      <c r="A2249" s="106">
        <v>42312</v>
      </c>
      <c r="B2249" t="s">
        <v>153</v>
      </c>
      <c r="C2249" s="109">
        <v>4.1799999999999997E-2</v>
      </c>
      <c r="D2249" s="109">
        <v>4.3700000000000003E-2</v>
      </c>
      <c r="E2249" s="109">
        <v>5.5300000000000002E-2</v>
      </c>
      <c r="F2249" s="109">
        <v>4.6899999999999997E-2</v>
      </c>
      <c r="G2249" s="208">
        <v>0</v>
      </c>
      <c r="H2249" s="109"/>
      <c r="I2249" s="109">
        <v>4.0500000000000001E-2</v>
      </c>
      <c r="J2249" s="109"/>
      <c r="K2249" s="109">
        <v>4.41E-2</v>
      </c>
      <c r="L2249" s="109">
        <v>5.4100000000000002E-2</v>
      </c>
      <c r="M2249" s="109"/>
      <c r="N2249" s="109"/>
      <c r="O2249" s="210">
        <f t="shared" si="70"/>
        <v>42309</v>
      </c>
      <c r="Q2249" s="206">
        <f t="shared" si="71"/>
        <v>3.9999999999999758E-4</v>
      </c>
    </row>
    <row r="2250" spans="1:17">
      <c r="A2250" s="106">
        <v>42313</v>
      </c>
      <c r="B2250" t="s">
        <v>153</v>
      </c>
      <c r="C2250" s="109">
        <v>4.2000000000000003E-2</v>
      </c>
      <c r="D2250" s="109">
        <v>4.3799999999999999E-2</v>
      </c>
      <c r="E2250" s="109">
        <v>5.5500000000000001E-2</v>
      </c>
      <c r="F2250" s="109">
        <v>4.7100000000000003E-2</v>
      </c>
      <c r="G2250" s="208">
        <v>0</v>
      </c>
      <c r="H2250" s="109"/>
      <c r="I2250" s="109">
        <v>4.0500000000000001E-2</v>
      </c>
      <c r="J2250" s="109"/>
      <c r="K2250" s="109">
        <v>4.4199999999999996E-2</v>
      </c>
      <c r="L2250" s="109">
        <v>5.4400000000000004E-2</v>
      </c>
      <c r="M2250" s="109"/>
      <c r="N2250" s="109"/>
      <c r="O2250" s="210">
        <f t="shared" si="70"/>
        <v>42309</v>
      </c>
      <c r="Q2250" s="206">
        <f t="shared" si="71"/>
        <v>3.9999999999999758E-4</v>
      </c>
    </row>
    <row r="2251" spans="1:17">
      <c r="A2251" s="106">
        <v>42314</v>
      </c>
      <c r="B2251" t="s">
        <v>153</v>
      </c>
      <c r="C2251" s="109">
        <v>4.2799999999999998E-2</v>
      </c>
      <c r="D2251" s="109">
        <v>4.4600000000000001E-2</v>
      </c>
      <c r="E2251" s="109">
        <v>5.62E-2</v>
      </c>
      <c r="F2251" s="109">
        <v>4.7899999999999998E-2</v>
      </c>
      <c r="G2251" s="208">
        <v>0</v>
      </c>
      <c r="H2251" s="109"/>
      <c r="I2251" s="109">
        <v>4.0999999999999995E-2</v>
      </c>
      <c r="J2251" s="109"/>
      <c r="K2251" s="109">
        <v>4.4999999999999998E-2</v>
      </c>
      <c r="L2251" s="109">
        <v>5.5099999999999996E-2</v>
      </c>
      <c r="M2251" s="109"/>
      <c r="N2251" s="109"/>
      <c r="O2251" s="210">
        <f t="shared" si="70"/>
        <v>42309</v>
      </c>
      <c r="Q2251" s="206">
        <f t="shared" si="71"/>
        <v>3.9999999999999758E-4</v>
      </c>
    </row>
    <row r="2252" spans="1:17">
      <c r="A2252" s="106">
        <v>42317</v>
      </c>
      <c r="B2252" t="s">
        <v>153</v>
      </c>
      <c r="C2252" s="109">
        <v>4.2900000000000001E-2</v>
      </c>
      <c r="D2252" s="109">
        <v>4.4699999999999997E-2</v>
      </c>
      <c r="E2252" s="109">
        <v>5.62E-2</v>
      </c>
      <c r="F2252" s="109">
        <v>4.7899999999999998E-2</v>
      </c>
      <c r="G2252" s="208">
        <v>0</v>
      </c>
      <c r="H2252" s="109"/>
      <c r="I2252" s="109">
        <v>4.1200000000000001E-2</v>
      </c>
      <c r="J2252" s="109"/>
      <c r="K2252" s="109">
        <v>4.4999999999999998E-2</v>
      </c>
      <c r="L2252" s="109">
        <v>5.5099999999999996E-2</v>
      </c>
      <c r="M2252" s="109"/>
      <c r="N2252" s="109"/>
      <c r="O2252" s="210">
        <f t="shared" si="70"/>
        <v>42309</v>
      </c>
      <c r="Q2252" s="206">
        <f t="shared" si="71"/>
        <v>3.0000000000000165E-4</v>
      </c>
    </row>
    <row r="2253" spans="1:17">
      <c r="A2253" s="106">
        <v>42318</v>
      </c>
      <c r="B2253" t="s">
        <v>153</v>
      </c>
      <c r="C2253" s="109">
        <v>4.2700000000000002E-2</v>
      </c>
      <c r="D2253" s="109">
        <v>4.4600000000000001E-2</v>
      </c>
      <c r="E2253" s="109">
        <v>5.62E-2</v>
      </c>
      <c r="F2253" s="109">
        <v>4.7800000000000002E-2</v>
      </c>
      <c r="G2253" s="208">
        <v>0</v>
      </c>
      <c r="H2253" s="109"/>
      <c r="I2253" s="109">
        <v>4.1100000000000005E-2</v>
      </c>
      <c r="J2253" s="109"/>
      <c r="K2253" s="109">
        <v>4.4900000000000002E-2</v>
      </c>
      <c r="L2253" s="109">
        <v>5.5E-2</v>
      </c>
      <c r="M2253" s="109"/>
      <c r="N2253" s="109"/>
      <c r="O2253" s="210">
        <f t="shared" si="70"/>
        <v>42309</v>
      </c>
      <c r="Q2253" s="206">
        <f t="shared" si="71"/>
        <v>3.0000000000000165E-4</v>
      </c>
    </row>
    <row r="2254" spans="1:17">
      <c r="A2254" s="106">
        <v>42320</v>
      </c>
      <c r="B2254" t="s">
        <v>153</v>
      </c>
      <c r="C2254" s="109">
        <v>4.2599999999999999E-2</v>
      </c>
      <c r="D2254" s="109">
        <v>4.4600000000000001E-2</v>
      </c>
      <c r="E2254" s="109">
        <v>5.62E-2</v>
      </c>
      <c r="F2254" s="109">
        <v>4.7800000000000002E-2</v>
      </c>
      <c r="G2254" s="208">
        <v>0</v>
      </c>
      <c r="H2254" s="109"/>
      <c r="I2254" s="109">
        <v>4.1100000000000005E-2</v>
      </c>
      <c r="J2254" s="109"/>
      <c r="K2254" s="109">
        <v>4.4900000000000002E-2</v>
      </c>
      <c r="L2254" s="109">
        <v>5.5099999999999996E-2</v>
      </c>
      <c r="M2254" s="109"/>
      <c r="N2254" s="109"/>
      <c r="O2254" s="210">
        <f t="shared" si="70"/>
        <v>42309</v>
      </c>
      <c r="Q2254" s="206">
        <f t="shared" si="71"/>
        <v>3.0000000000000165E-4</v>
      </c>
    </row>
    <row r="2255" spans="1:17">
      <c r="A2255" s="106">
        <v>42321</v>
      </c>
      <c r="B2255" t="s">
        <v>153</v>
      </c>
      <c r="C2255" s="109">
        <v>4.2500000000000003E-2</v>
      </c>
      <c r="D2255" s="109">
        <v>4.4299999999999999E-2</v>
      </c>
      <c r="E2255" s="109">
        <v>5.5899999999999998E-2</v>
      </c>
      <c r="F2255" s="109">
        <v>4.7600000000000003E-2</v>
      </c>
      <c r="G2255" s="208">
        <v>0</v>
      </c>
      <c r="H2255" s="109"/>
      <c r="I2255" s="109">
        <v>4.0899999999999999E-2</v>
      </c>
      <c r="J2255" s="109"/>
      <c r="K2255" s="109">
        <v>4.4600000000000001E-2</v>
      </c>
      <c r="L2255" s="109">
        <v>5.4800000000000001E-2</v>
      </c>
      <c r="M2255" s="109"/>
      <c r="N2255" s="109"/>
      <c r="O2255" s="210">
        <f t="shared" si="70"/>
        <v>42309</v>
      </c>
      <c r="Q2255" s="206">
        <f t="shared" si="71"/>
        <v>3.0000000000000165E-4</v>
      </c>
    </row>
    <row r="2256" spans="1:17">
      <c r="A2256" s="106">
        <v>42324</v>
      </c>
      <c r="B2256" t="s">
        <v>153</v>
      </c>
      <c r="C2256" s="109">
        <v>4.2599999999999999E-2</v>
      </c>
      <c r="D2256" s="109">
        <v>4.4499999999999998E-2</v>
      </c>
      <c r="E2256" s="109">
        <v>5.62E-2</v>
      </c>
      <c r="F2256" s="109">
        <v>4.7800000000000002E-2</v>
      </c>
      <c r="G2256" s="208">
        <v>0</v>
      </c>
      <c r="H2256" s="109"/>
      <c r="I2256" s="109">
        <v>4.1100000000000005E-2</v>
      </c>
      <c r="J2256" s="109"/>
      <c r="K2256" s="109">
        <v>4.4800000000000006E-2</v>
      </c>
      <c r="L2256" s="109">
        <v>5.5099999999999996E-2</v>
      </c>
      <c r="M2256" s="109"/>
      <c r="N2256" s="109"/>
      <c r="O2256" s="210">
        <f t="shared" si="70"/>
        <v>42309</v>
      </c>
      <c r="Q2256" s="206">
        <f t="shared" si="71"/>
        <v>3.0000000000000859E-4</v>
      </c>
    </row>
    <row r="2257" spans="1:17">
      <c r="A2257" s="106">
        <v>42325</v>
      </c>
      <c r="B2257" t="s">
        <v>153</v>
      </c>
      <c r="C2257" s="109">
        <v>4.2299999999999997E-2</v>
      </c>
      <c r="D2257" s="109">
        <v>4.4200000000000003E-2</v>
      </c>
      <c r="E2257" s="109">
        <v>5.5899999999999998E-2</v>
      </c>
      <c r="F2257" s="109">
        <v>4.7500000000000001E-2</v>
      </c>
      <c r="G2257" s="208">
        <v>0</v>
      </c>
      <c r="H2257" s="109"/>
      <c r="I2257" s="109">
        <v>4.0800000000000003E-2</v>
      </c>
      <c r="J2257" s="109"/>
      <c r="K2257" s="109">
        <v>4.4500000000000005E-2</v>
      </c>
      <c r="L2257" s="109">
        <v>5.4800000000000001E-2</v>
      </c>
      <c r="M2257" s="109"/>
      <c r="N2257" s="109"/>
      <c r="O2257" s="210">
        <f t="shared" si="70"/>
        <v>42309</v>
      </c>
      <c r="Q2257" s="206">
        <f t="shared" si="71"/>
        <v>3.0000000000000165E-4</v>
      </c>
    </row>
    <row r="2258" spans="1:17">
      <c r="A2258" s="106">
        <v>42326</v>
      </c>
      <c r="B2258" t="s">
        <v>153</v>
      </c>
      <c r="C2258" s="109">
        <v>4.2200000000000001E-2</v>
      </c>
      <c r="D2258" s="109">
        <v>4.41E-2</v>
      </c>
      <c r="E2258" s="109">
        <v>5.5899999999999998E-2</v>
      </c>
      <c r="F2258" s="109">
        <v>4.7399999999999998E-2</v>
      </c>
      <c r="G2258" s="208">
        <v>0</v>
      </c>
      <c r="H2258" s="109"/>
      <c r="I2258" s="109">
        <v>4.0800000000000003E-2</v>
      </c>
      <c r="J2258" s="109"/>
      <c r="K2258" s="109">
        <v>4.4400000000000002E-2</v>
      </c>
      <c r="L2258" s="109">
        <v>5.4800000000000001E-2</v>
      </c>
      <c r="M2258" s="109"/>
      <c r="N2258" s="109"/>
      <c r="O2258" s="210">
        <f t="shared" si="70"/>
        <v>42309</v>
      </c>
      <c r="Q2258" s="206">
        <f t="shared" si="71"/>
        <v>3.0000000000000165E-4</v>
      </c>
    </row>
    <row r="2259" spans="1:17">
      <c r="A2259" s="106">
        <v>42327</v>
      </c>
      <c r="B2259" t="s">
        <v>153</v>
      </c>
      <c r="C2259" s="109">
        <v>4.19E-2</v>
      </c>
      <c r="D2259" s="109">
        <v>4.3700000000000003E-2</v>
      </c>
      <c r="E2259" s="109">
        <v>5.5500000000000001E-2</v>
      </c>
      <c r="F2259" s="109">
        <v>4.7E-2</v>
      </c>
      <c r="G2259" s="208">
        <v>0</v>
      </c>
      <c r="H2259" s="109"/>
      <c r="I2259" s="109">
        <v>4.0399999999999998E-2</v>
      </c>
      <c r="J2259" s="109"/>
      <c r="K2259" s="109">
        <v>4.4000000000000004E-2</v>
      </c>
      <c r="L2259" s="109">
        <v>5.4400000000000004E-2</v>
      </c>
      <c r="M2259" s="109"/>
      <c r="N2259" s="109"/>
      <c r="O2259" s="210">
        <f t="shared" si="70"/>
        <v>42309</v>
      </c>
      <c r="Q2259" s="206">
        <f t="shared" si="71"/>
        <v>3.0000000000000165E-4</v>
      </c>
    </row>
    <row r="2260" spans="1:17">
      <c r="A2260" s="106">
        <v>42328</v>
      </c>
      <c r="B2260" t="s">
        <v>153</v>
      </c>
      <c r="C2260" s="109">
        <v>4.2000000000000003E-2</v>
      </c>
      <c r="D2260" s="109">
        <v>4.3900000000000002E-2</v>
      </c>
      <c r="E2260" s="109">
        <v>5.5800000000000002E-2</v>
      </c>
      <c r="F2260" s="109">
        <v>4.7199999999999999E-2</v>
      </c>
      <c r="G2260" s="208">
        <v>0</v>
      </c>
      <c r="H2260" s="109"/>
      <c r="I2260" s="109">
        <v>4.0399999999999998E-2</v>
      </c>
      <c r="J2260" s="109"/>
      <c r="K2260" s="109">
        <v>4.4199999999999996E-2</v>
      </c>
      <c r="L2260" s="109">
        <v>5.4600000000000003E-2</v>
      </c>
      <c r="M2260" s="109"/>
      <c r="N2260" s="109"/>
      <c r="O2260" s="210">
        <f t="shared" si="70"/>
        <v>42309</v>
      </c>
      <c r="Q2260" s="206">
        <f t="shared" si="71"/>
        <v>2.9999999999999472E-4</v>
      </c>
    </row>
    <row r="2261" spans="1:17">
      <c r="A2261" s="106">
        <v>42331</v>
      </c>
      <c r="B2261" t="s">
        <v>153</v>
      </c>
      <c r="C2261" s="109">
        <v>4.19E-2</v>
      </c>
      <c r="D2261" s="109">
        <v>4.3799999999999999E-2</v>
      </c>
      <c r="E2261" s="109">
        <v>5.5500000000000001E-2</v>
      </c>
      <c r="F2261" s="109">
        <v>4.7100000000000003E-2</v>
      </c>
      <c r="G2261" s="208">
        <v>0</v>
      </c>
      <c r="H2261" s="109"/>
      <c r="I2261" s="109">
        <v>4.0099999999999997E-2</v>
      </c>
      <c r="J2261" s="109"/>
      <c r="K2261" s="109">
        <v>4.4000000000000004E-2</v>
      </c>
      <c r="L2261" s="109">
        <v>5.4400000000000004E-2</v>
      </c>
      <c r="M2261" s="109"/>
      <c r="N2261" s="109"/>
      <c r="O2261" s="210">
        <f t="shared" si="70"/>
        <v>42309</v>
      </c>
      <c r="Q2261" s="206">
        <f t="shared" si="71"/>
        <v>2.0000000000000573E-4</v>
      </c>
    </row>
    <row r="2262" spans="1:17">
      <c r="A2262" s="106">
        <v>42332</v>
      </c>
      <c r="B2262" t="s">
        <v>153</v>
      </c>
      <c r="C2262" s="109">
        <v>4.2000000000000003E-2</v>
      </c>
      <c r="D2262" s="109">
        <v>4.3799999999999999E-2</v>
      </c>
      <c r="E2262" s="109">
        <v>5.5500000000000001E-2</v>
      </c>
      <c r="F2262" s="109">
        <v>4.7100000000000003E-2</v>
      </c>
      <c r="G2262" s="208">
        <v>0</v>
      </c>
      <c r="H2262" s="109"/>
      <c r="I2262" s="109">
        <v>4.0099999999999997E-2</v>
      </c>
      <c r="J2262" s="109"/>
      <c r="K2262" s="109">
        <v>4.4000000000000004E-2</v>
      </c>
      <c r="L2262" s="109">
        <v>5.4400000000000004E-2</v>
      </c>
      <c r="M2262" s="109"/>
      <c r="N2262" s="109"/>
      <c r="O2262" s="210">
        <f t="shared" si="70"/>
        <v>42309</v>
      </c>
      <c r="Q2262" s="206">
        <f t="shared" si="71"/>
        <v>2.0000000000000573E-4</v>
      </c>
    </row>
    <row r="2263" spans="1:17">
      <c r="A2263" s="106">
        <v>42335</v>
      </c>
      <c r="B2263" t="s">
        <v>153</v>
      </c>
      <c r="C2263" s="109">
        <v>4.19E-2</v>
      </c>
      <c r="D2263" s="109">
        <v>4.3799999999999999E-2</v>
      </c>
      <c r="E2263" s="109">
        <v>5.5500000000000001E-2</v>
      </c>
      <c r="F2263" s="109">
        <v>4.7100000000000003E-2</v>
      </c>
      <c r="G2263" s="208">
        <v>0</v>
      </c>
      <c r="H2263" s="109"/>
      <c r="I2263" s="109">
        <v>0.04</v>
      </c>
      <c r="J2263" s="109"/>
      <c r="K2263" s="109">
        <v>4.4000000000000004E-2</v>
      </c>
      <c r="L2263" s="109">
        <v>5.4400000000000004E-2</v>
      </c>
      <c r="M2263" s="109"/>
      <c r="N2263" s="109"/>
      <c r="O2263" s="210">
        <f t="shared" si="70"/>
        <v>42309</v>
      </c>
      <c r="Q2263" s="206">
        <f t="shared" si="71"/>
        <v>2.0000000000000573E-4</v>
      </c>
    </row>
    <row r="2264" spans="1:17">
      <c r="A2264" s="106">
        <v>42338</v>
      </c>
      <c r="B2264" t="s">
        <v>153</v>
      </c>
      <c r="C2264" s="109">
        <v>4.1799999999999997E-2</v>
      </c>
      <c r="D2264" s="109">
        <v>4.3700000000000003E-2</v>
      </c>
      <c r="E2264" s="109">
        <v>5.5199999999999999E-2</v>
      </c>
      <c r="F2264" s="109">
        <v>4.6899999999999997E-2</v>
      </c>
      <c r="G2264" s="208">
        <v>0</v>
      </c>
      <c r="H2264" s="109"/>
      <c r="I2264" s="109">
        <v>3.9900000000000005E-2</v>
      </c>
      <c r="J2264" s="109"/>
      <c r="K2264" s="109">
        <v>4.3899999999999995E-2</v>
      </c>
      <c r="L2264" s="109">
        <v>5.4100000000000002E-2</v>
      </c>
      <c r="M2264" s="109"/>
      <c r="N2264" s="109"/>
      <c r="O2264" s="210">
        <f t="shared" si="70"/>
        <v>42309</v>
      </c>
      <c r="Q2264" s="206">
        <f t="shared" si="71"/>
        <v>1.9999999999999185E-4</v>
      </c>
    </row>
    <row r="2265" spans="1:17">
      <c r="A2265" s="106">
        <v>42339</v>
      </c>
      <c r="B2265" t="s">
        <v>153</v>
      </c>
      <c r="C2265" s="109">
        <v>4.1099999999999998E-2</v>
      </c>
      <c r="D2265" s="109">
        <v>4.2999999999999997E-2</v>
      </c>
      <c r="E2265" s="109">
        <v>5.4699999999999999E-2</v>
      </c>
      <c r="F2265" s="109">
        <v>4.6300000000000001E-2</v>
      </c>
      <c r="G2265" s="208">
        <v>0</v>
      </c>
      <c r="H2265" s="109"/>
      <c r="I2265" s="109">
        <v>3.9199999999999999E-2</v>
      </c>
      <c r="J2265" s="109"/>
      <c r="K2265" s="109">
        <v>4.3099999999999999E-2</v>
      </c>
      <c r="L2265" s="109">
        <v>5.3600000000000002E-2</v>
      </c>
      <c r="M2265" s="109"/>
      <c r="N2265" s="109"/>
      <c r="O2265" s="210">
        <f t="shared" si="70"/>
        <v>42339</v>
      </c>
      <c r="Q2265" s="206">
        <f t="shared" si="71"/>
        <v>1.0000000000000286E-4</v>
      </c>
    </row>
    <row r="2266" spans="1:17">
      <c r="A2266" s="106">
        <v>42340</v>
      </c>
      <c r="B2266" t="s">
        <v>153</v>
      </c>
      <c r="C2266" s="109">
        <v>4.1000000000000002E-2</v>
      </c>
      <c r="D2266" s="109">
        <v>4.2900000000000001E-2</v>
      </c>
      <c r="E2266" s="109">
        <v>5.4699999999999999E-2</v>
      </c>
      <c r="F2266" s="109">
        <v>4.6199999999999998E-2</v>
      </c>
      <c r="G2266" s="208">
        <v>0</v>
      </c>
      <c r="H2266" s="109"/>
      <c r="I2266" s="109">
        <v>3.8900000000000004E-2</v>
      </c>
      <c r="J2266" s="109"/>
      <c r="K2266" s="109">
        <v>4.2999999999999997E-2</v>
      </c>
      <c r="L2266" s="109">
        <v>5.3499999999999999E-2</v>
      </c>
      <c r="M2266" s="109"/>
      <c r="N2266" s="109"/>
      <c r="O2266" s="210">
        <f t="shared" si="70"/>
        <v>42339</v>
      </c>
      <c r="Q2266" s="206">
        <f t="shared" si="71"/>
        <v>9.9999999999995925E-5</v>
      </c>
    </row>
    <row r="2267" spans="1:17">
      <c r="A2267" s="106">
        <v>42341</v>
      </c>
      <c r="B2267" t="s">
        <v>153</v>
      </c>
      <c r="C2267" s="109">
        <v>4.2599999999999999E-2</v>
      </c>
      <c r="D2267" s="109">
        <v>4.4499999999999998E-2</v>
      </c>
      <c r="E2267" s="109">
        <v>5.6300000000000003E-2</v>
      </c>
      <c r="F2267" s="109">
        <v>4.7800000000000002E-2</v>
      </c>
      <c r="G2267" s="208">
        <v>0</v>
      </c>
      <c r="H2267" s="109"/>
      <c r="I2267" s="109">
        <v>4.0599999999999997E-2</v>
      </c>
      <c r="J2267" s="109"/>
      <c r="K2267" s="109">
        <v>4.4600000000000001E-2</v>
      </c>
      <c r="L2267" s="109">
        <v>5.5099999999999996E-2</v>
      </c>
      <c r="M2267" s="109"/>
      <c r="N2267" s="109"/>
      <c r="O2267" s="210">
        <f t="shared" si="70"/>
        <v>42339</v>
      </c>
      <c r="Q2267" s="206">
        <f t="shared" si="71"/>
        <v>1.0000000000000286E-4</v>
      </c>
    </row>
    <row r="2268" spans="1:17">
      <c r="A2268" s="106">
        <v>42342</v>
      </c>
      <c r="B2268" t="s">
        <v>153</v>
      </c>
      <c r="C2268" s="109">
        <v>4.2000000000000003E-2</v>
      </c>
      <c r="D2268" s="109">
        <v>4.3799999999999999E-2</v>
      </c>
      <c r="E2268" s="109">
        <v>5.5500000000000001E-2</v>
      </c>
      <c r="F2268" s="109">
        <v>4.7100000000000003E-2</v>
      </c>
      <c r="G2268" s="208">
        <v>0</v>
      </c>
      <c r="H2268" s="109"/>
      <c r="I2268" s="109">
        <v>3.9900000000000005E-2</v>
      </c>
      <c r="J2268" s="109"/>
      <c r="K2268" s="109">
        <v>4.3899999999999995E-2</v>
      </c>
      <c r="L2268" s="109">
        <v>5.4299999999999994E-2</v>
      </c>
      <c r="M2268" s="109"/>
      <c r="N2268" s="109"/>
      <c r="O2268" s="210">
        <f t="shared" si="70"/>
        <v>42339</v>
      </c>
      <c r="Q2268" s="206">
        <f t="shared" si="71"/>
        <v>9.9999999999995925E-5</v>
      </c>
    </row>
    <row r="2269" spans="1:17">
      <c r="A2269" s="106">
        <v>42345</v>
      </c>
      <c r="B2269" t="s">
        <v>153</v>
      </c>
      <c r="C2269" s="109">
        <v>4.1399999999999999E-2</v>
      </c>
      <c r="D2269" s="109">
        <v>4.3200000000000002E-2</v>
      </c>
      <c r="E2269" s="109">
        <v>5.5E-2</v>
      </c>
      <c r="F2269" s="109">
        <v>4.65E-2</v>
      </c>
      <c r="G2269" s="208">
        <v>0</v>
      </c>
      <c r="H2269" s="109"/>
      <c r="I2269" s="109">
        <v>3.95E-2</v>
      </c>
      <c r="J2269" s="109"/>
      <c r="K2269" s="109">
        <v>4.3299999999999998E-2</v>
      </c>
      <c r="L2269" s="109">
        <v>5.3800000000000001E-2</v>
      </c>
      <c r="M2269" s="109"/>
      <c r="N2269" s="109"/>
      <c r="O2269" s="210">
        <f t="shared" si="70"/>
        <v>42339</v>
      </c>
      <c r="Q2269" s="206">
        <f t="shared" si="71"/>
        <v>9.9999999999995925E-5</v>
      </c>
    </row>
    <row r="2270" spans="1:17">
      <c r="A2270" s="106">
        <v>42346</v>
      </c>
      <c r="B2270" t="s">
        <v>153</v>
      </c>
      <c r="C2270" s="109">
        <v>4.1599999999999998E-2</v>
      </c>
      <c r="D2270" s="109">
        <v>4.3499999999999997E-2</v>
      </c>
      <c r="E2270" s="109">
        <v>5.5399999999999998E-2</v>
      </c>
      <c r="F2270" s="109">
        <v>4.6800000000000001E-2</v>
      </c>
      <c r="G2270" s="208">
        <v>0</v>
      </c>
      <c r="H2270" s="109"/>
      <c r="I2270" s="109">
        <v>3.95E-2</v>
      </c>
      <c r="J2270" s="109"/>
      <c r="K2270" s="109">
        <v>4.36E-2</v>
      </c>
      <c r="L2270" s="109">
        <v>5.4299999999999994E-2</v>
      </c>
      <c r="M2270" s="109"/>
      <c r="N2270" s="109"/>
      <c r="O2270" s="210">
        <f t="shared" si="70"/>
        <v>42339</v>
      </c>
      <c r="Q2270" s="206">
        <f t="shared" si="71"/>
        <v>1.0000000000000286E-4</v>
      </c>
    </row>
    <row r="2271" spans="1:17">
      <c r="A2271" s="106">
        <v>42347</v>
      </c>
      <c r="B2271" t="s">
        <v>153</v>
      </c>
      <c r="C2271" s="109">
        <v>4.1399999999999999E-2</v>
      </c>
      <c r="D2271" s="109">
        <v>4.3299999999999998E-2</v>
      </c>
      <c r="E2271" s="109">
        <v>5.5E-2</v>
      </c>
      <c r="F2271" s="109">
        <v>4.6600000000000003E-2</v>
      </c>
      <c r="G2271" s="208">
        <v>0</v>
      </c>
      <c r="H2271" s="109"/>
      <c r="I2271" s="109">
        <v>3.9599999999999996E-2</v>
      </c>
      <c r="J2271" s="109"/>
      <c r="K2271" s="109">
        <v>4.3400000000000001E-2</v>
      </c>
      <c r="L2271" s="109">
        <v>5.4000000000000006E-2</v>
      </c>
      <c r="M2271" s="109"/>
      <c r="N2271" s="109"/>
      <c r="O2271" s="210">
        <f t="shared" si="70"/>
        <v>42339</v>
      </c>
      <c r="Q2271" s="206">
        <f t="shared" si="71"/>
        <v>1.0000000000000286E-4</v>
      </c>
    </row>
    <row r="2272" spans="1:17">
      <c r="A2272" s="106">
        <v>42348</v>
      </c>
      <c r="B2272" t="s">
        <v>153</v>
      </c>
      <c r="C2272" s="109">
        <v>4.1599999999999998E-2</v>
      </c>
      <c r="D2272" s="109">
        <v>4.36E-2</v>
      </c>
      <c r="E2272" s="109">
        <v>5.5199999999999999E-2</v>
      </c>
      <c r="F2272" s="109">
        <v>4.6800000000000001E-2</v>
      </c>
      <c r="G2272" s="208">
        <v>0</v>
      </c>
      <c r="H2272" s="109"/>
      <c r="I2272" s="109">
        <v>3.9599999999999996E-2</v>
      </c>
      <c r="J2272" s="109"/>
      <c r="K2272" s="109">
        <v>4.3700000000000003E-2</v>
      </c>
      <c r="L2272" s="109">
        <v>5.4299999999999994E-2</v>
      </c>
      <c r="M2272" s="109"/>
      <c r="N2272" s="109"/>
      <c r="O2272" s="210">
        <f t="shared" si="70"/>
        <v>42339</v>
      </c>
      <c r="Q2272" s="206">
        <f t="shared" si="71"/>
        <v>1.0000000000000286E-4</v>
      </c>
    </row>
    <row r="2273" spans="1:17">
      <c r="A2273" s="106">
        <v>42349</v>
      </c>
      <c r="B2273" t="s">
        <v>153</v>
      </c>
      <c r="C2273" s="109">
        <v>4.0599999999999997E-2</v>
      </c>
      <c r="D2273" s="109">
        <v>4.2599999999999999E-2</v>
      </c>
      <c r="E2273" s="109">
        <v>5.45E-2</v>
      </c>
      <c r="F2273" s="109">
        <v>4.5900000000000003E-2</v>
      </c>
      <c r="G2273" s="208">
        <v>0</v>
      </c>
      <c r="H2273" s="109"/>
      <c r="I2273" s="109">
        <v>3.9100000000000003E-2</v>
      </c>
      <c r="J2273" s="109"/>
      <c r="K2273" s="109">
        <v>4.2800000000000005E-2</v>
      </c>
      <c r="L2273" s="109">
        <v>5.3699999999999998E-2</v>
      </c>
      <c r="M2273" s="109"/>
      <c r="N2273" s="109"/>
      <c r="O2273" s="210">
        <f t="shared" si="70"/>
        <v>42339</v>
      </c>
      <c r="Q2273" s="206">
        <f t="shared" si="71"/>
        <v>2.0000000000000573E-4</v>
      </c>
    </row>
    <row r="2274" spans="1:17">
      <c r="A2274" s="106">
        <v>42352</v>
      </c>
      <c r="B2274" t="s">
        <v>153</v>
      </c>
      <c r="C2274" s="109">
        <v>4.1500000000000002E-2</v>
      </c>
      <c r="D2274" s="109">
        <v>4.3499999999999997E-2</v>
      </c>
      <c r="E2274" s="109">
        <v>5.5399999999999998E-2</v>
      </c>
      <c r="F2274" s="109">
        <v>4.6800000000000001E-2</v>
      </c>
      <c r="G2274" s="208">
        <v>0</v>
      </c>
      <c r="H2274" s="109"/>
      <c r="I2274" s="109">
        <v>4.0099999999999997E-2</v>
      </c>
      <c r="J2274" s="109"/>
      <c r="K2274" s="109">
        <v>4.3799999999999999E-2</v>
      </c>
      <c r="L2274" s="109">
        <v>5.4600000000000003E-2</v>
      </c>
      <c r="M2274" s="109"/>
      <c r="N2274" s="109"/>
      <c r="O2274" s="210">
        <f t="shared" si="70"/>
        <v>42339</v>
      </c>
      <c r="Q2274" s="206">
        <f t="shared" si="71"/>
        <v>3.0000000000000165E-4</v>
      </c>
    </row>
    <row r="2275" spans="1:17">
      <c r="A2275" s="106">
        <v>42353</v>
      </c>
      <c r="B2275" t="s">
        <v>153</v>
      </c>
      <c r="C2275" s="109">
        <v>4.1700000000000001E-2</v>
      </c>
      <c r="D2275" s="109">
        <v>4.3799999999999999E-2</v>
      </c>
      <c r="E2275" s="109">
        <v>5.57E-2</v>
      </c>
      <c r="F2275" s="109">
        <v>4.7100000000000003E-2</v>
      </c>
      <c r="G2275" s="208">
        <v>0</v>
      </c>
      <c r="H2275" s="109"/>
      <c r="I2275" s="109">
        <v>0.04</v>
      </c>
      <c r="J2275" s="109"/>
      <c r="K2275" s="109">
        <v>4.41E-2</v>
      </c>
      <c r="L2275" s="109">
        <v>5.4900000000000004E-2</v>
      </c>
      <c r="M2275" s="109"/>
      <c r="N2275" s="109"/>
      <c r="O2275" s="210">
        <f t="shared" si="70"/>
        <v>42339</v>
      </c>
      <c r="Q2275" s="206">
        <f t="shared" si="71"/>
        <v>3.0000000000000165E-4</v>
      </c>
    </row>
    <row r="2276" spans="1:17">
      <c r="A2276" s="106">
        <v>42354</v>
      </c>
      <c r="B2276" t="s">
        <v>153</v>
      </c>
      <c r="C2276" s="109">
        <v>4.19E-2</v>
      </c>
      <c r="D2276" s="109">
        <v>4.3799999999999999E-2</v>
      </c>
      <c r="E2276" s="109">
        <v>5.6000000000000001E-2</v>
      </c>
      <c r="F2276" s="109">
        <v>4.7199999999999999E-2</v>
      </c>
      <c r="G2276" s="208">
        <v>0</v>
      </c>
      <c r="H2276" s="109"/>
      <c r="I2276" s="109">
        <v>4.0099999999999997E-2</v>
      </c>
      <c r="J2276" s="109"/>
      <c r="K2276" s="109">
        <v>4.41E-2</v>
      </c>
      <c r="L2276" s="109">
        <v>5.5099999999999996E-2</v>
      </c>
      <c r="M2276" s="109"/>
      <c r="N2276" s="109"/>
      <c r="O2276" s="210">
        <f t="shared" si="70"/>
        <v>42339</v>
      </c>
      <c r="Q2276" s="206">
        <f t="shared" si="71"/>
        <v>3.0000000000000165E-4</v>
      </c>
    </row>
    <row r="2277" spans="1:17">
      <c r="A2277" s="106">
        <v>42355</v>
      </c>
      <c r="B2277" t="s">
        <v>153</v>
      </c>
      <c r="C2277" s="109">
        <v>4.1200000000000001E-2</v>
      </c>
      <c r="D2277" s="109">
        <v>4.3200000000000002E-2</v>
      </c>
      <c r="E2277" s="109">
        <v>5.5300000000000002E-2</v>
      </c>
      <c r="F2277" s="109">
        <v>4.6600000000000003E-2</v>
      </c>
      <c r="G2277" s="208">
        <v>0</v>
      </c>
      <c r="H2277" s="109"/>
      <c r="I2277" s="109">
        <v>3.9399999999999998E-2</v>
      </c>
      <c r="J2277" s="109"/>
      <c r="K2277" s="109">
        <v>4.3499999999999997E-2</v>
      </c>
      <c r="L2277" s="109">
        <v>5.45E-2</v>
      </c>
      <c r="M2277" s="109"/>
      <c r="N2277" s="109"/>
      <c r="O2277" s="210">
        <f t="shared" si="70"/>
        <v>42339</v>
      </c>
      <c r="Q2277" s="206">
        <f t="shared" si="71"/>
        <v>2.9999999999999472E-4</v>
      </c>
    </row>
    <row r="2278" spans="1:17">
      <c r="A2278" s="106">
        <v>42356</v>
      </c>
      <c r="B2278" t="s">
        <v>153</v>
      </c>
      <c r="C2278" s="109">
        <v>4.0899999999999999E-2</v>
      </c>
      <c r="D2278" s="109">
        <v>4.2999999999999997E-2</v>
      </c>
      <c r="E2278" s="109">
        <v>5.5300000000000002E-2</v>
      </c>
      <c r="F2278" s="109">
        <v>4.6399999999999997E-2</v>
      </c>
      <c r="G2278" s="208">
        <v>0</v>
      </c>
      <c r="H2278" s="109"/>
      <c r="I2278" s="109">
        <v>3.9100000000000003E-2</v>
      </c>
      <c r="J2278" s="109"/>
      <c r="K2278" s="109">
        <v>4.3299999999999998E-2</v>
      </c>
      <c r="L2278" s="109">
        <v>5.4400000000000004E-2</v>
      </c>
      <c r="M2278" s="109"/>
      <c r="N2278" s="109"/>
      <c r="O2278" s="210">
        <f t="shared" si="70"/>
        <v>42339</v>
      </c>
      <c r="Q2278" s="206">
        <f t="shared" si="71"/>
        <v>3.0000000000000165E-4</v>
      </c>
    </row>
    <row r="2279" spans="1:17">
      <c r="A2279" s="106">
        <v>42359</v>
      </c>
      <c r="B2279" t="s">
        <v>153</v>
      </c>
      <c r="C2279" s="109">
        <v>4.1200000000000001E-2</v>
      </c>
      <c r="D2279" s="109">
        <v>4.3200000000000002E-2</v>
      </c>
      <c r="E2279" s="109">
        <v>5.5599999999999997E-2</v>
      </c>
      <c r="F2279" s="109">
        <v>4.6699999999999998E-2</v>
      </c>
      <c r="G2279" s="208">
        <v>0</v>
      </c>
      <c r="H2279" s="109"/>
      <c r="I2279" s="109">
        <v>3.9300000000000002E-2</v>
      </c>
      <c r="J2279" s="109"/>
      <c r="K2279" s="109">
        <v>4.3499999999999997E-2</v>
      </c>
      <c r="L2279" s="109">
        <v>5.4699999999999999E-2</v>
      </c>
      <c r="M2279" s="109"/>
      <c r="N2279" s="109"/>
      <c r="O2279" s="210">
        <f t="shared" si="70"/>
        <v>42339</v>
      </c>
      <c r="Q2279" s="206">
        <f t="shared" si="71"/>
        <v>2.9999999999999472E-4</v>
      </c>
    </row>
    <row r="2280" spans="1:17">
      <c r="A2280" s="106">
        <v>42360</v>
      </c>
      <c r="B2280" t="s">
        <v>153</v>
      </c>
      <c r="C2280" s="109">
        <v>4.1599999999999998E-2</v>
      </c>
      <c r="D2280" s="109">
        <v>4.3499999999999997E-2</v>
      </c>
      <c r="E2280" s="109">
        <v>5.5899999999999998E-2</v>
      </c>
      <c r="F2280" s="109">
        <v>4.7E-2</v>
      </c>
      <c r="G2280" s="208">
        <v>0</v>
      </c>
      <c r="H2280" s="109"/>
      <c r="I2280" s="109">
        <v>3.9699999999999999E-2</v>
      </c>
      <c r="J2280" s="109"/>
      <c r="K2280" s="109">
        <v>4.3899999999999995E-2</v>
      </c>
      <c r="L2280" s="109">
        <v>5.5E-2</v>
      </c>
      <c r="M2280" s="109"/>
      <c r="N2280" s="109"/>
      <c r="O2280" s="210">
        <f t="shared" si="70"/>
        <v>42339</v>
      </c>
      <c r="Q2280" s="206">
        <f t="shared" si="71"/>
        <v>3.9999999999999758E-4</v>
      </c>
    </row>
    <row r="2281" spans="1:17">
      <c r="A2281" s="106">
        <v>42361</v>
      </c>
      <c r="B2281" t="s">
        <v>153</v>
      </c>
      <c r="C2281" s="109">
        <v>4.19E-2</v>
      </c>
      <c r="D2281" s="109">
        <v>4.3900000000000002E-2</v>
      </c>
      <c r="E2281" s="109">
        <v>5.62E-2</v>
      </c>
      <c r="F2281" s="109">
        <v>4.7300000000000002E-2</v>
      </c>
      <c r="G2281" s="208">
        <v>0</v>
      </c>
      <c r="H2281" s="109"/>
      <c r="I2281" s="109">
        <v>3.9900000000000005E-2</v>
      </c>
      <c r="J2281" s="109"/>
      <c r="K2281" s="109">
        <v>4.4199999999999996E-2</v>
      </c>
      <c r="L2281" s="109">
        <v>5.5300000000000002E-2</v>
      </c>
      <c r="M2281" s="109"/>
      <c r="N2281" s="109"/>
      <c r="O2281" s="210">
        <f t="shared" si="70"/>
        <v>42339</v>
      </c>
      <c r="Q2281" s="206">
        <f t="shared" si="71"/>
        <v>2.9999999999999472E-4</v>
      </c>
    </row>
    <row r="2282" spans="1:17">
      <c r="A2282" s="106">
        <v>42362</v>
      </c>
      <c r="B2282" t="s">
        <v>153</v>
      </c>
      <c r="C2282" s="109">
        <v>4.1500000000000002E-2</v>
      </c>
      <c r="D2282" s="109">
        <v>4.3499999999999997E-2</v>
      </c>
      <c r="E2282" s="109">
        <v>5.5599999999999997E-2</v>
      </c>
      <c r="F2282" s="109">
        <v>4.6899999999999997E-2</v>
      </c>
      <c r="G2282" s="208">
        <v>0</v>
      </c>
      <c r="H2282" s="109"/>
      <c r="I2282" s="109">
        <v>3.9599999999999996E-2</v>
      </c>
      <c r="J2282" s="109"/>
      <c r="K2282" s="109">
        <v>4.3799999999999999E-2</v>
      </c>
      <c r="L2282" s="109">
        <v>5.4699999999999999E-2</v>
      </c>
      <c r="M2282" s="109"/>
      <c r="N2282" s="109"/>
      <c r="O2282" s="210">
        <f t="shared" si="70"/>
        <v>42339</v>
      </c>
      <c r="Q2282" s="206">
        <f t="shared" si="71"/>
        <v>3.0000000000000165E-4</v>
      </c>
    </row>
    <row r="2283" spans="1:17">
      <c r="A2283" s="106">
        <v>42366</v>
      </c>
      <c r="B2283" t="s">
        <v>153</v>
      </c>
      <c r="C2283" s="109">
        <v>4.1300000000000003E-2</v>
      </c>
      <c r="D2283" s="109">
        <v>4.3299999999999998E-2</v>
      </c>
      <c r="E2283" s="109">
        <v>5.5399999999999998E-2</v>
      </c>
      <c r="F2283" s="109">
        <v>4.6699999999999998E-2</v>
      </c>
      <c r="G2283" s="208">
        <v>0</v>
      </c>
      <c r="H2283" s="109"/>
      <c r="I2283" s="109">
        <v>3.9300000000000002E-2</v>
      </c>
      <c r="J2283" s="109"/>
      <c r="K2283" s="109">
        <v>4.36E-2</v>
      </c>
      <c r="L2283" s="109">
        <v>5.45E-2</v>
      </c>
      <c r="M2283" s="109"/>
      <c r="N2283" s="109"/>
      <c r="O2283" s="210">
        <f t="shared" si="70"/>
        <v>42339</v>
      </c>
      <c r="Q2283" s="206">
        <f t="shared" si="71"/>
        <v>3.0000000000000165E-4</v>
      </c>
    </row>
    <row r="2284" spans="1:17">
      <c r="A2284" s="106">
        <v>42367</v>
      </c>
      <c r="B2284" t="s">
        <v>153</v>
      </c>
      <c r="C2284" s="109">
        <v>4.2299999999999997E-2</v>
      </c>
      <c r="D2284" s="109">
        <v>4.4299999999999999E-2</v>
      </c>
      <c r="E2284" s="109">
        <v>5.6300000000000003E-2</v>
      </c>
      <c r="F2284" s="109">
        <v>4.7600000000000003E-2</v>
      </c>
      <c r="G2284" s="208">
        <v>0</v>
      </c>
      <c r="H2284" s="109"/>
      <c r="I2284" s="109">
        <v>4.0399999999999998E-2</v>
      </c>
      <c r="J2284" s="109"/>
      <c r="K2284" s="109">
        <v>4.4600000000000001E-2</v>
      </c>
      <c r="L2284" s="109">
        <v>5.5399999999999998E-2</v>
      </c>
      <c r="M2284" s="109"/>
      <c r="N2284" s="109"/>
      <c r="O2284" s="210">
        <f t="shared" si="70"/>
        <v>42339</v>
      </c>
      <c r="Q2284" s="206">
        <f t="shared" si="71"/>
        <v>3.0000000000000165E-4</v>
      </c>
    </row>
    <row r="2285" spans="1:17">
      <c r="A2285" s="106">
        <v>42368</v>
      </c>
      <c r="B2285" t="s">
        <v>153</v>
      </c>
      <c r="C2285" s="109">
        <v>4.2299999999999997E-2</v>
      </c>
      <c r="D2285" s="109">
        <v>4.4299999999999999E-2</v>
      </c>
      <c r="E2285" s="109">
        <v>5.62E-2</v>
      </c>
      <c r="F2285" s="109">
        <v>4.7600000000000003E-2</v>
      </c>
      <c r="G2285" s="208">
        <v>0</v>
      </c>
      <c r="H2285" s="109"/>
      <c r="I2285" s="109">
        <v>4.0300000000000002E-2</v>
      </c>
      <c r="J2285" s="109"/>
      <c r="K2285" s="109">
        <v>4.4600000000000001E-2</v>
      </c>
      <c r="L2285" s="109">
        <v>5.5399999999999998E-2</v>
      </c>
      <c r="M2285" s="109"/>
      <c r="N2285" s="109"/>
      <c r="O2285" s="210">
        <f t="shared" si="70"/>
        <v>42339</v>
      </c>
      <c r="Q2285" s="206">
        <f t="shared" si="71"/>
        <v>3.0000000000000165E-4</v>
      </c>
    </row>
    <row r="2286" spans="1:17">
      <c r="A2286" s="106">
        <v>42369</v>
      </c>
      <c r="B2286" t="s">
        <v>153</v>
      </c>
      <c r="C2286" s="109">
        <v>4.2099999999999999E-2</v>
      </c>
      <c r="D2286" s="109">
        <v>4.41E-2</v>
      </c>
      <c r="E2286" s="109">
        <v>5.5800000000000002E-2</v>
      </c>
      <c r="F2286" s="109">
        <v>4.7300000000000002E-2</v>
      </c>
      <c r="G2286" s="208">
        <v>0</v>
      </c>
      <c r="H2286" s="109"/>
      <c r="I2286" s="109">
        <v>4.0399999999999998E-2</v>
      </c>
      <c r="J2286" s="109"/>
      <c r="K2286" s="109">
        <v>4.4400000000000002E-2</v>
      </c>
      <c r="L2286" s="109">
        <v>5.5E-2</v>
      </c>
      <c r="M2286" s="109"/>
      <c r="N2286" s="109"/>
      <c r="O2286" s="210">
        <f t="shared" si="70"/>
        <v>42339</v>
      </c>
      <c r="Q2286" s="206">
        <f t="shared" si="71"/>
        <v>3.0000000000000165E-4</v>
      </c>
    </row>
    <row r="2287" spans="1:17">
      <c r="A2287" s="106">
        <v>42373</v>
      </c>
      <c r="B2287" t="s">
        <v>153</v>
      </c>
      <c r="C2287" s="109">
        <v>4.19E-2</v>
      </c>
      <c r="D2287" s="109">
        <v>4.3799999999999999E-2</v>
      </c>
      <c r="E2287" s="109">
        <v>5.5599999999999997E-2</v>
      </c>
      <c r="F2287" s="109">
        <v>4.7100000000000003E-2</v>
      </c>
      <c r="G2287" s="208">
        <v>0</v>
      </c>
      <c r="H2287" s="109"/>
      <c r="I2287" s="109">
        <v>4.0300000000000002E-2</v>
      </c>
      <c r="J2287" s="109"/>
      <c r="K2287" s="109">
        <v>4.41E-2</v>
      </c>
      <c r="L2287" s="109">
        <v>5.4800000000000001E-2</v>
      </c>
      <c r="M2287" s="109"/>
      <c r="N2287" s="109"/>
      <c r="O2287" s="210">
        <f t="shared" si="70"/>
        <v>42370</v>
      </c>
      <c r="Q2287" s="206">
        <f t="shared" si="71"/>
        <v>3.0000000000000165E-4</v>
      </c>
    </row>
    <row r="2288" spans="1:17">
      <c r="A2288" s="106">
        <v>42374</v>
      </c>
      <c r="B2288" t="s">
        <v>153</v>
      </c>
      <c r="C2288" s="109">
        <v>4.2099999999999999E-2</v>
      </c>
      <c r="D2288" s="109">
        <v>4.41E-2</v>
      </c>
      <c r="E2288" s="109">
        <v>5.5899999999999998E-2</v>
      </c>
      <c r="F2288" s="109">
        <v>4.7399999999999998E-2</v>
      </c>
      <c r="G2288" s="208">
        <v>0</v>
      </c>
      <c r="H2288" s="109"/>
      <c r="I2288" s="109">
        <v>4.0199999999999993E-2</v>
      </c>
      <c r="J2288" s="109"/>
      <c r="K2288" s="109">
        <v>4.4299999999999999E-2</v>
      </c>
      <c r="L2288" s="109">
        <v>5.5E-2</v>
      </c>
      <c r="M2288" s="109"/>
      <c r="N2288" s="109"/>
      <c r="O2288" s="210">
        <f t="shared" si="70"/>
        <v>42370</v>
      </c>
      <c r="Q2288" s="206">
        <f t="shared" si="71"/>
        <v>1.9999999999999879E-4</v>
      </c>
    </row>
    <row r="2289" spans="1:17">
      <c r="A2289" s="106">
        <v>42375</v>
      </c>
      <c r="B2289" t="s">
        <v>153</v>
      </c>
      <c r="C2289" s="109">
        <v>4.1399999999999999E-2</v>
      </c>
      <c r="D2289" s="109">
        <v>4.3400000000000001E-2</v>
      </c>
      <c r="E2289" s="109">
        <v>5.5199999999999999E-2</v>
      </c>
      <c r="F2289" s="109">
        <v>4.6699999999999998E-2</v>
      </c>
      <c r="G2289" s="208">
        <v>0</v>
      </c>
      <c r="H2289" s="109"/>
      <c r="I2289" s="109">
        <v>3.9399999999999998E-2</v>
      </c>
      <c r="J2289" s="109"/>
      <c r="K2289" s="109">
        <v>4.36E-2</v>
      </c>
      <c r="L2289" s="109">
        <v>5.4400000000000004E-2</v>
      </c>
      <c r="M2289" s="109"/>
      <c r="N2289" s="109"/>
      <c r="O2289" s="210">
        <f t="shared" si="70"/>
        <v>42370</v>
      </c>
      <c r="Q2289" s="206">
        <f t="shared" si="71"/>
        <v>1.9999999999999879E-4</v>
      </c>
    </row>
    <row r="2290" spans="1:17">
      <c r="A2290" s="106">
        <v>42376</v>
      </c>
      <c r="B2290" t="s">
        <v>153</v>
      </c>
      <c r="C2290" s="109">
        <v>4.1200000000000001E-2</v>
      </c>
      <c r="D2290" s="109">
        <v>4.3200000000000002E-2</v>
      </c>
      <c r="E2290" s="109">
        <v>5.5199999999999999E-2</v>
      </c>
      <c r="F2290" s="109">
        <v>4.65E-2</v>
      </c>
      <c r="G2290" s="208">
        <v>0</v>
      </c>
      <c r="H2290" s="109"/>
      <c r="I2290" s="109">
        <v>3.95E-2</v>
      </c>
      <c r="J2290" s="109"/>
      <c r="K2290" s="109">
        <v>4.3499999999999997E-2</v>
      </c>
      <c r="L2290" s="109">
        <v>5.4400000000000004E-2</v>
      </c>
      <c r="M2290" s="109"/>
      <c r="N2290" s="109"/>
      <c r="O2290" s="210">
        <f t="shared" si="70"/>
        <v>42370</v>
      </c>
      <c r="Q2290" s="206">
        <f t="shared" si="71"/>
        <v>2.9999999999999472E-4</v>
      </c>
    </row>
    <row r="2291" spans="1:17">
      <c r="A2291" s="106">
        <v>42377</v>
      </c>
      <c r="B2291" t="s">
        <v>153</v>
      </c>
      <c r="C2291" s="109">
        <v>4.1200000000000001E-2</v>
      </c>
      <c r="D2291" s="109">
        <v>4.3200000000000002E-2</v>
      </c>
      <c r="E2291" s="109">
        <v>5.5199999999999999E-2</v>
      </c>
      <c r="F2291" s="109">
        <v>4.65E-2</v>
      </c>
      <c r="G2291" s="208">
        <v>0</v>
      </c>
      <c r="H2291" s="109"/>
      <c r="I2291" s="109">
        <v>3.95E-2</v>
      </c>
      <c r="J2291" s="109"/>
      <c r="K2291" s="109">
        <v>4.3499999999999997E-2</v>
      </c>
      <c r="L2291" s="109">
        <v>5.4400000000000004E-2</v>
      </c>
      <c r="M2291" s="109"/>
      <c r="N2291" s="109"/>
      <c r="O2291" s="210">
        <f t="shared" si="70"/>
        <v>42370</v>
      </c>
      <c r="Q2291" s="206">
        <f t="shared" si="71"/>
        <v>2.9999999999999472E-4</v>
      </c>
    </row>
    <row r="2292" spans="1:17">
      <c r="A2292" s="106">
        <v>42380</v>
      </c>
      <c r="B2292" t="s">
        <v>153</v>
      </c>
      <c r="C2292" s="109">
        <v>4.1700000000000001E-2</v>
      </c>
      <c r="D2292" s="109">
        <v>4.36E-2</v>
      </c>
      <c r="E2292" s="109">
        <v>5.5399999999999998E-2</v>
      </c>
      <c r="F2292" s="109">
        <v>4.6899999999999997E-2</v>
      </c>
      <c r="G2292" s="208">
        <v>0</v>
      </c>
      <c r="H2292" s="109"/>
      <c r="I2292" s="109">
        <v>3.9900000000000005E-2</v>
      </c>
      <c r="J2292" s="109"/>
      <c r="K2292" s="109">
        <v>4.3899999999999995E-2</v>
      </c>
      <c r="L2292" s="109">
        <v>5.4699999999999999E-2</v>
      </c>
      <c r="M2292" s="109"/>
      <c r="N2292" s="109"/>
      <c r="O2292" s="210">
        <f t="shared" si="70"/>
        <v>42370</v>
      </c>
      <c r="Q2292" s="206">
        <f t="shared" si="71"/>
        <v>2.9999999999999472E-4</v>
      </c>
    </row>
    <row r="2293" spans="1:17">
      <c r="A2293" s="106">
        <v>42381</v>
      </c>
      <c r="B2293" t="s">
        <v>153</v>
      </c>
      <c r="C2293" s="109">
        <v>4.1000000000000002E-2</v>
      </c>
      <c r="D2293" s="109">
        <v>4.2900000000000001E-2</v>
      </c>
      <c r="E2293" s="109">
        <v>5.4800000000000001E-2</v>
      </c>
      <c r="F2293" s="109">
        <v>4.6199999999999998E-2</v>
      </c>
      <c r="G2293" s="208">
        <v>0</v>
      </c>
      <c r="H2293" s="109"/>
      <c r="I2293" s="109">
        <v>3.9199999999999999E-2</v>
      </c>
      <c r="J2293" s="109"/>
      <c r="K2293" s="109">
        <v>4.3299999999999998E-2</v>
      </c>
      <c r="L2293" s="109">
        <v>5.4100000000000002E-2</v>
      </c>
      <c r="M2293" s="109"/>
      <c r="N2293" s="109"/>
      <c r="O2293" s="210">
        <f t="shared" si="70"/>
        <v>42370</v>
      </c>
      <c r="Q2293" s="206">
        <f t="shared" si="71"/>
        <v>3.9999999999999758E-4</v>
      </c>
    </row>
    <row r="2294" spans="1:17">
      <c r="A2294" s="106">
        <v>42382</v>
      </c>
      <c r="B2294" t="s">
        <v>153</v>
      </c>
      <c r="C2294" s="109">
        <v>4.0300000000000002E-2</v>
      </c>
      <c r="D2294" s="109">
        <v>4.2200000000000001E-2</v>
      </c>
      <c r="E2294" s="109">
        <v>5.4300000000000001E-2</v>
      </c>
      <c r="F2294" s="109">
        <v>4.5600000000000002E-2</v>
      </c>
      <c r="G2294" s="208">
        <v>0</v>
      </c>
      <c r="H2294" s="109"/>
      <c r="I2294" s="109">
        <v>3.8900000000000004E-2</v>
      </c>
      <c r="J2294" s="109"/>
      <c r="K2294" s="109">
        <v>4.2800000000000005E-2</v>
      </c>
      <c r="L2294" s="109">
        <v>5.3600000000000002E-2</v>
      </c>
      <c r="M2294" s="109"/>
      <c r="N2294" s="109"/>
      <c r="O2294" s="210">
        <f t="shared" si="70"/>
        <v>42370</v>
      </c>
      <c r="Q2294" s="206">
        <f t="shared" si="71"/>
        <v>6.0000000000000331E-4</v>
      </c>
    </row>
    <row r="2295" spans="1:17">
      <c r="A2295" s="106">
        <v>42383</v>
      </c>
      <c r="B2295" t="s">
        <v>153</v>
      </c>
      <c r="C2295" s="109">
        <v>4.1099999999999998E-2</v>
      </c>
      <c r="D2295" s="109">
        <v>4.2900000000000001E-2</v>
      </c>
      <c r="E2295" s="109">
        <v>5.5300000000000002E-2</v>
      </c>
      <c r="F2295" s="109">
        <v>4.6399999999999997E-2</v>
      </c>
      <c r="G2295" s="208">
        <v>0</v>
      </c>
      <c r="H2295" s="109"/>
      <c r="I2295" s="109">
        <v>3.9599999999999996E-2</v>
      </c>
      <c r="J2295" s="109"/>
      <c r="K2295" s="109">
        <v>4.36E-2</v>
      </c>
      <c r="L2295" s="109">
        <v>5.4600000000000003E-2</v>
      </c>
      <c r="M2295" s="109"/>
      <c r="N2295" s="109"/>
      <c r="O2295" s="210">
        <f t="shared" si="70"/>
        <v>42370</v>
      </c>
      <c r="Q2295" s="206">
        <f t="shared" si="71"/>
        <v>6.9999999999999923E-4</v>
      </c>
    </row>
    <row r="2296" spans="1:17">
      <c r="A2296" s="106">
        <v>42384</v>
      </c>
      <c r="B2296" t="s">
        <v>153</v>
      </c>
      <c r="C2296" s="109">
        <v>4.0300000000000002E-2</v>
      </c>
      <c r="D2296" s="109">
        <v>4.2299999999999997E-2</v>
      </c>
      <c r="E2296" s="109">
        <v>5.45E-2</v>
      </c>
      <c r="F2296" s="109">
        <v>4.5699999999999998E-2</v>
      </c>
      <c r="G2296" s="208">
        <v>0</v>
      </c>
      <c r="H2296" s="109"/>
      <c r="I2296" s="109">
        <v>3.9900000000000005E-2</v>
      </c>
      <c r="J2296" s="109"/>
      <c r="K2296" s="109">
        <v>4.3200000000000002E-2</v>
      </c>
      <c r="L2296" s="109">
        <v>5.4100000000000002E-2</v>
      </c>
      <c r="M2296" s="109"/>
      <c r="N2296" s="109"/>
      <c r="O2296" s="210">
        <f t="shared" si="70"/>
        <v>42370</v>
      </c>
      <c r="Q2296" s="206">
        <f t="shared" si="71"/>
        <v>9.0000000000000496E-4</v>
      </c>
    </row>
    <row r="2297" spans="1:17">
      <c r="A2297" s="106">
        <v>42388</v>
      </c>
      <c r="B2297" t="s">
        <v>153</v>
      </c>
      <c r="C2297" s="109">
        <v>4.0300000000000002E-2</v>
      </c>
      <c r="D2297" s="109">
        <v>4.2200000000000001E-2</v>
      </c>
      <c r="E2297" s="109">
        <v>5.4399999999999997E-2</v>
      </c>
      <c r="F2297" s="109">
        <v>4.5600000000000002E-2</v>
      </c>
      <c r="G2297" s="208">
        <v>0</v>
      </c>
      <c r="H2297" s="109"/>
      <c r="I2297" s="109">
        <v>0.04</v>
      </c>
      <c r="J2297" s="109"/>
      <c r="K2297" s="109">
        <v>4.3200000000000002E-2</v>
      </c>
      <c r="L2297" s="109">
        <v>5.4100000000000002E-2</v>
      </c>
      <c r="M2297" s="109"/>
      <c r="N2297" s="109"/>
      <c r="O2297" s="210">
        <f t="shared" si="70"/>
        <v>42370</v>
      </c>
      <c r="Q2297" s="206">
        <f t="shared" si="71"/>
        <v>1.0000000000000009E-3</v>
      </c>
    </row>
    <row r="2298" spans="1:17">
      <c r="A2298" s="106">
        <v>42389</v>
      </c>
      <c r="B2298" t="s">
        <v>153</v>
      </c>
      <c r="C2298" s="109">
        <v>4.0099999999999997E-2</v>
      </c>
      <c r="D2298" s="109">
        <v>4.1799999999999997E-2</v>
      </c>
      <c r="E2298" s="109">
        <v>5.3999999999999999E-2</v>
      </c>
      <c r="F2298" s="109">
        <v>4.53E-2</v>
      </c>
      <c r="G2298" s="208">
        <v>0</v>
      </c>
      <c r="H2298" s="109"/>
      <c r="I2298" s="109">
        <v>4.0500000000000001E-2</v>
      </c>
      <c r="J2298" s="109"/>
      <c r="K2298" s="109">
        <v>4.2999999999999997E-2</v>
      </c>
      <c r="L2298" s="109">
        <v>5.4100000000000002E-2</v>
      </c>
      <c r="M2298" s="109"/>
      <c r="N2298" s="109"/>
      <c r="O2298" s="210">
        <f t="shared" si="70"/>
        <v>42370</v>
      </c>
      <c r="Q2298" s="206">
        <f t="shared" si="71"/>
        <v>1.1999999999999997E-3</v>
      </c>
    </row>
    <row r="2299" spans="1:17">
      <c r="A2299" s="106">
        <v>42390</v>
      </c>
      <c r="B2299" t="s">
        <v>153</v>
      </c>
      <c r="C2299" s="109">
        <v>4.07E-2</v>
      </c>
      <c r="D2299" s="109">
        <v>4.2299999999999997E-2</v>
      </c>
      <c r="E2299" s="109">
        <v>5.4699999999999999E-2</v>
      </c>
      <c r="F2299" s="109">
        <v>4.5900000000000003E-2</v>
      </c>
      <c r="G2299" s="208">
        <v>0</v>
      </c>
      <c r="H2299" s="109"/>
      <c r="I2299" s="109">
        <v>4.0599999999999997E-2</v>
      </c>
      <c r="J2299" s="109"/>
      <c r="K2299" s="109">
        <v>4.3499999999999997E-2</v>
      </c>
      <c r="L2299" s="109">
        <v>5.4699999999999999E-2</v>
      </c>
      <c r="M2299" s="109"/>
      <c r="N2299" s="109"/>
      <c r="O2299" s="210">
        <f t="shared" si="70"/>
        <v>42370</v>
      </c>
      <c r="Q2299" s="206">
        <f t="shared" si="71"/>
        <v>1.1999999999999997E-3</v>
      </c>
    </row>
    <row r="2300" spans="1:17">
      <c r="A2300" s="106">
        <v>42391</v>
      </c>
      <c r="B2300" t="s">
        <v>153</v>
      </c>
      <c r="C2300" s="109">
        <v>4.0899999999999999E-2</v>
      </c>
      <c r="D2300" s="109">
        <v>4.2500000000000003E-2</v>
      </c>
      <c r="E2300" s="109">
        <v>5.5100000000000003E-2</v>
      </c>
      <c r="F2300" s="109">
        <v>4.6199999999999998E-2</v>
      </c>
      <c r="G2300" s="208">
        <v>0</v>
      </c>
      <c r="H2300" s="109"/>
      <c r="I2300" s="109">
        <v>4.0199999999999993E-2</v>
      </c>
      <c r="J2300" s="109"/>
      <c r="K2300" s="109">
        <v>4.3700000000000003E-2</v>
      </c>
      <c r="L2300" s="109">
        <v>5.4900000000000004E-2</v>
      </c>
      <c r="M2300" s="109"/>
      <c r="N2300" s="109"/>
      <c r="O2300" s="210">
        <f t="shared" si="70"/>
        <v>42370</v>
      </c>
      <c r="Q2300" s="206">
        <f t="shared" si="71"/>
        <v>1.1999999999999997E-3</v>
      </c>
    </row>
    <row r="2301" spans="1:17">
      <c r="A2301" s="106">
        <v>42394</v>
      </c>
      <c r="B2301" t="s">
        <v>153</v>
      </c>
      <c r="C2301" s="109">
        <v>4.07E-2</v>
      </c>
      <c r="D2301" s="109">
        <v>4.2299999999999997E-2</v>
      </c>
      <c r="E2301" s="109">
        <v>5.4800000000000001E-2</v>
      </c>
      <c r="F2301" s="109">
        <v>4.5900000000000003E-2</v>
      </c>
      <c r="G2301" s="208">
        <v>0</v>
      </c>
      <c r="H2301" s="109"/>
      <c r="I2301" s="109">
        <v>4.0399999999999998E-2</v>
      </c>
      <c r="J2301" s="109"/>
      <c r="K2301" s="109">
        <v>4.3400000000000001E-2</v>
      </c>
      <c r="L2301" s="109">
        <v>5.4699999999999999E-2</v>
      </c>
      <c r="M2301" s="109"/>
      <c r="N2301" s="109"/>
      <c r="O2301" s="210">
        <f t="shared" si="70"/>
        <v>42370</v>
      </c>
      <c r="Q2301" s="206">
        <f t="shared" si="71"/>
        <v>1.1000000000000038E-3</v>
      </c>
    </row>
    <row r="2302" spans="1:17">
      <c r="A2302" s="106">
        <v>42395</v>
      </c>
      <c r="B2302" t="s">
        <v>153</v>
      </c>
      <c r="C2302" s="109">
        <v>4.0599999999999997E-2</v>
      </c>
      <c r="D2302" s="109">
        <v>4.2099999999999999E-2</v>
      </c>
      <c r="E2302" s="109">
        <v>5.4800000000000001E-2</v>
      </c>
      <c r="F2302" s="109">
        <v>4.58E-2</v>
      </c>
      <c r="G2302" s="208">
        <v>0</v>
      </c>
      <c r="H2302" s="109"/>
      <c r="I2302" s="109">
        <v>4.0300000000000002E-2</v>
      </c>
      <c r="J2302" s="109"/>
      <c r="K2302" s="109">
        <v>4.3299999999999998E-2</v>
      </c>
      <c r="L2302" s="109">
        <v>5.4699999999999999E-2</v>
      </c>
      <c r="M2302" s="109"/>
      <c r="N2302" s="109"/>
      <c r="O2302" s="210">
        <f t="shared" si="70"/>
        <v>42370</v>
      </c>
      <c r="Q2302" s="206">
        <f t="shared" si="71"/>
        <v>1.1999999999999997E-3</v>
      </c>
    </row>
    <row r="2303" spans="1:17">
      <c r="A2303" s="106">
        <v>42396</v>
      </c>
      <c r="B2303" t="s">
        <v>153</v>
      </c>
      <c r="C2303" s="109">
        <v>4.0599999999999997E-2</v>
      </c>
      <c r="D2303" s="109">
        <v>4.2200000000000001E-2</v>
      </c>
      <c r="E2303" s="109">
        <v>5.4800000000000001E-2</v>
      </c>
      <c r="F2303" s="109">
        <v>4.5900000000000003E-2</v>
      </c>
      <c r="G2303" s="208">
        <v>0</v>
      </c>
      <c r="H2303" s="109"/>
      <c r="I2303" s="109">
        <v>4.07E-2</v>
      </c>
      <c r="J2303" s="109"/>
      <c r="K2303" s="109">
        <v>4.3400000000000001E-2</v>
      </c>
      <c r="L2303" s="109">
        <v>5.4800000000000001E-2</v>
      </c>
      <c r="M2303" s="109"/>
      <c r="N2303" s="109"/>
      <c r="O2303" s="210">
        <f t="shared" si="70"/>
        <v>42370</v>
      </c>
      <c r="Q2303" s="206">
        <f t="shared" si="71"/>
        <v>1.1999999999999997E-3</v>
      </c>
    </row>
    <row r="2304" spans="1:17">
      <c r="A2304" s="106">
        <v>42397</v>
      </c>
      <c r="B2304" t="s">
        <v>153</v>
      </c>
      <c r="C2304" s="109">
        <v>4.0599999999999997E-2</v>
      </c>
      <c r="D2304" s="109">
        <v>4.2200000000000001E-2</v>
      </c>
      <c r="E2304" s="109">
        <v>5.4899999999999997E-2</v>
      </c>
      <c r="F2304" s="109">
        <v>4.5900000000000003E-2</v>
      </c>
      <c r="G2304" s="208">
        <v>0</v>
      </c>
      <c r="H2304" s="109"/>
      <c r="I2304" s="109">
        <v>4.07E-2</v>
      </c>
      <c r="J2304" s="109"/>
      <c r="K2304" s="109">
        <v>4.3400000000000001E-2</v>
      </c>
      <c r="L2304" s="109">
        <v>5.4800000000000001E-2</v>
      </c>
      <c r="M2304" s="109"/>
      <c r="N2304" s="109"/>
      <c r="O2304" s="210">
        <f t="shared" si="70"/>
        <v>42370</v>
      </c>
      <c r="Q2304" s="206">
        <f t="shared" si="71"/>
        <v>1.1999999999999997E-3</v>
      </c>
    </row>
    <row r="2305" spans="1:17">
      <c r="A2305" s="106">
        <v>42398</v>
      </c>
      <c r="B2305" t="s">
        <v>153</v>
      </c>
      <c r="C2305" s="109">
        <v>4.0399999999999998E-2</v>
      </c>
      <c r="D2305" s="109">
        <v>4.19E-2</v>
      </c>
      <c r="E2305" s="109">
        <v>5.3999999999999999E-2</v>
      </c>
      <c r="F2305" s="109">
        <v>4.5400000000000003E-2</v>
      </c>
      <c r="G2305" s="208">
        <v>0</v>
      </c>
      <c r="H2305" s="109"/>
      <c r="I2305" s="109">
        <v>4.0500000000000001E-2</v>
      </c>
      <c r="J2305" s="109"/>
      <c r="K2305" s="109">
        <v>4.3099999999999999E-2</v>
      </c>
      <c r="L2305" s="109">
        <v>5.4199999999999998E-2</v>
      </c>
      <c r="M2305" s="109"/>
      <c r="N2305" s="109"/>
      <c r="O2305" s="210">
        <f t="shared" si="70"/>
        <v>42370</v>
      </c>
      <c r="Q2305" s="206">
        <f t="shared" si="71"/>
        <v>1.1999999999999997E-3</v>
      </c>
    </row>
    <row r="2306" spans="1:17">
      <c r="A2306" s="106">
        <v>42401</v>
      </c>
      <c r="B2306" t="s">
        <v>153</v>
      </c>
      <c r="C2306" s="109">
        <v>4.0800000000000003E-2</v>
      </c>
      <c r="D2306" s="109">
        <v>4.2200000000000001E-2</v>
      </c>
      <c r="E2306" s="109">
        <v>5.4399999999999997E-2</v>
      </c>
      <c r="F2306" s="109">
        <v>4.58E-2</v>
      </c>
      <c r="G2306" s="208">
        <v>0</v>
      </c>
      <c r="H2306" s="109"/>
      <c r="I2306" s="109">
        <v>4.0800000000000003E-2</v>
      </c>
      <c r="J2306" s="109"/>
      <c r="K2306" s="109">
        <v>4.3499999999999997E-2</v>
      </c>
      <c r="L2306" s="109">
        <v>5.4600000000000003E-2</v>
      </c>
      <c r="M2306" s="109"/>
      <c r="N2306" s="109"/>
      <c r="O2306" s="210">
        <f t="shared" si="70"/>
        <v>42401</v>
      </c>
      <c r="Q2306" s="206">
        <f t="shared" si="71"/>
        <v>1.2999999999999956E-3</v>
      </c>
    </row>
    <row r="2307" spans="1:17">
      <c r="A2307" s="106">
        <v>42402</v>
      </c>
      <c r="B2307" t="s">
        <v>153</v>
      </c>
      <c r="C2307" s="109">
        <v>3.9800000000000002E-2</v>
      </c>
      <c r="D2307" s="109">
        <v>4.1300000000000003E-2</v>
      </c>
      <c r="E2307" s="109">
        <v>5.33E-2</v>
      </c>
      <c r="F2307" s="109">
        <v>4.48E-2</v>
      </c>
      <c r="G2307" s="208">
        <v>0</v>
      </c>
      <c r="H2307" s="109"/>
      <c r="I2307" s="109">
        <v>4.0099999999999997E-2</v>
      </c>
      <c r="J2307" s="109"/>
      <c r="K2307" s="109">
        <v>4.2500000000000003E-2</v>
      </c>
      <c r="L2307" s="109">
        <v>5.3600000000000002E-2</v>
      </c>
      <c r="M2307" s="109"/>
      <c r="N2307" s="109"/>
      <c r="O2307" s="210">
        <f t="shared" si="70"/>
        <v>42401</v>
      </c>
      <c r="Q2307" s="206">
        <f t="shared" si="71"/>
        <v>1.1999999999999997E-3</v>
      </c>
    </row>
    <row r="2308" spans="1:17">
      <c r="A2308" s="106">
        <v>42403</v>
      </c>
      <c r="B2308" t="s">
        <v>153</v>
      </c>
      <c r="C2308" s="109">
        <v>4.0099999999999997E-2</v>
      </c>
      <c r="D2308" s="109">
        <v>4.1599999999999998E-2</v>
      </c>
      <c r="E2308" s="109">
        <v>5.3600000000000002E-2</v>
      </c>
      <c r="F2308" s="109">
        <v>4.5100000000000001E-2</v>
      </c>
      <c r="G2308" s="208">
        <v>0</v>
      </c>
      <c r="H2308" s="109"/>
      <c r="I2308" s="109">
        <v>4.0599999999999997E-2</v>
      </c>
      <c r="J2308" s="109"/>
      <c r="K2308" s="109">
        <v>4.2900000000000001E-2</v>
      </c>
      <c r="L2308" s="109">
        <v>5.4000000000000006E-2</v>
      </c>
      <c r="M2308" s="109"/>
      <c r="N2308" s="109"/>
      <c r="O2308" s="210">
        <f t="shared" si="70"/>
        <v>42401</v>
      </c>
      <c r="Q2308" s="206">
        <f t="shared" si="71"/>
        <v>1.3000000000000025E-3</v>
      </c>
    </row>
    <row r="2309" spans="1:17">
      <c r="A2309" s="106">
        <v>42404</v>
      </c>
      <c r="B2309" t="s">
        <v>153</v>
      </c>
      <c r="C2309" s="109">
        <v>4.0099999999999997E-2</v>
      </c>
      <c r="D2309" s="109">
        <v>4.1700000000000001E-2</v>
      </c>
      <c r="E2309" s="109">
        <v>5.3699999999999998E-2</v>
      </c>
      <c r="F2309" s="109">
        <v>4.5199999999999997E-2</v>
      </c>
      <c r="G2309" s="208">
        <v>0</v>
      </c>
      <c r="H2309" s="109"/>
      <c r="I2309" s="109">
        <v>0.04</v>
      </c>
      <c r="J2309" s="109"/>
      <c r="K2309" s="109">
        <v>4.2900000000000001E-2</v>
      </c>
      <c r="L2309" s="109">
        <v>5.4000000000000006E-2</v>
      </c>
      <c r="M2309" s="109"/>
      <c r="N2309" s="109"/>
      <c r="O2309" s="210">
        <f t="shared" ref="O2309:O2372" si="72">DATE(YEAR(A2309),MONTH(A2309),1)</f>
        <v>42401</v>
      </c>
      <c r="Q2309" s="206">
        <f t="shared" ref="Q2309:Q2372" si="73">K2309-D2309</f>
        <v>1.1999999999999997E-3</v>
      </c>
    </row>
    <row r="2310" spans="1:17">
      <c r="A2310" s="106">
        <v>42405</v>
      </c>
      <c r="B2310" t="s">
        <v>153</v>
      </c>
      <c r="C2310" s="109">
        <v>3.9800000000000002E-2</v>
      </c>
      <c r="D2310" s="109">
        <v>4.1500000000000002E-2</v>
      </c>
      <c r="E2310" s="109">
        <v>5.3400000000000003E-2</v>
      </c>
      <c r="F2310" s="109">
        <v>4.4900000000000002E-2</v>
      </c>
      <c r="G2310" s="208">
        <v>0</v>
      </c>
      <c r="H2310" s="109"/>
      <c r="I2310" s="109">
        <v>3.9800000000000002E-2</v>
      </c>
      <c r="J2310" s="109"/>
      <c r="K2310" s="109">
        <v>4.2699999999999995E-2</v>
      </c>
      <c r="L2310" s="109">
        <v>5.3800000000000001E-2</v>
      </c>
      <c r="M2310" s="109"/>
      <c r="N2310" s="109"/>
      <c r="O2310" s="210">
        <f t="shared" si="72"/>
        <v>42401</v>
      </c>
      <c r="Q2310" s="206">
        <f t="shared" si="73"/>
        <v>1.1999999999999927E-3</v>
      </c>
    </row>
    <row r="2311" spans="1:17">
      <c r="A2311" s="106">
        <v>42408</v>
      </c>
      <c r="B2311" t="s">
        <v>153</v>
      </c>
      <c r="C2311" s="109">
        <v>3.8800000000000001E-2</v>
      </c>
      <c r="D2311" s="109">
        <v>4.0399999999999998E-2</v>
      </c>
      <c r="E2311" s="109">
        <v>5.2200000000000003E-2</v>
      </c>
      <c r="F2311" s="109">
        <v>4.3799999999999999E-2</v>
      </c>
      <c r="G2311" s="208">
        <v>0</v>
      </c>
      <c r="H2311" s="109"/>
      <c r="I2311" s="109">
        <v>3.8699999999999998E-2</v>
      </c>
      <c r="J2311" s="109"/>
      <c r="K2311" s="109">
        <v>4.1700000000000001E-2</v>
      </c>
      <c r="L2311" s="109">
        <v>5.28E-2</v>
      </c>
      <c r="M2311" s="109"/>
      <c r="N2311" s="109"/>
      <c r="O2311" s="210">
        <f t="shared" si="72"/>
        <v>42401</v>
      </c>
      <c r="Q2311" s="206">
        <f t="shared" si="73"/>
        <v>1.3000000000000025E-3</v>
      </c>
    </row>
    <row r="2312" spans="1:17">
      <c r="A2312" s="106">
        <v>42409</v>
      </c>
      <c r="B2312" t="s">
        <v>153</v>
      </c>
      <c r="C2312" s="109">
        <v>3.8800000000000001E-2</v>
      </c>
      <c r="D2312" s="109">
        <v>4.0399999999999998E-2</v>
      </c>
      <c r="E2312" s="109">
        <v>5.2200000000000003E-2</v>
      </c>
      <c r="F2312" s="109">
        <v>4.3799999999999999E-2</v>
      </c>
      <c r="G2312" s="208">
        <v>0</v>
      </c>
      <c r="H2312" s="109"/>
      <c r="I2312" s="109">
        <v>3.9199999999999999E-2</v>
      </c>
      <c r="J2312" s="109"/>
      <c r="K2312" s="109">
        <v>4.1599999999999998E-2</v>
      </c>
      <c r="L2312" s="109">
        <v>5.28E-2</v>
      </c>
      <c r="M2312" s="109"/>
      <c r="N2312" s="109"/>
      <c r="O2312" s="210">
        <f t="shared" si="72"/>
        <v>42401</v>
      </c>
      <c r="Q2312" s="206">
        <f t="shared" si="73"/>
        <v>1.1999999999999997E-3</v>
      </c>
    </row>
    <row r="2313" spans="1:17">
      <c r="A2313" s="106">
        <v>42410</v>
      </c>
      <c r="B2313" t="s">
        <v>153</v>
      </c>
      <c r="C2313" s="109">
        <v>3.85E-2</v>
      </c>
      <c r="D2313" s="109">
        <v>4.0099999999999997E-2</v>
      </c>
      <c r="E2313" s="109">
        <v>5.21E-2</v>
      </c>
      <c r="F2313" s="109">
        <v>4.36E-2</v>
      </c>
      <c r="G2313" s="208">
        <v>0</v>
      </c>
      <c r="H2313" s="109"/>
      <c r="I2313" s="109">
        <v>3.9199999999999999E-2</v>
      </c>
      <c r="J2313" s="109"/>
      <c r="K2313" s="109">
        <v>4.1399999999999999E-2</v>
      </c>
      <c r="L2313" s="109">
        <v>5.2699999999999997E-2</v>
      </c>
      <c r="M2313" s="109"/>
      <c r="N2313" s="109"/>
      <c r="O2313" s="210">
        <f t="shared" si="72"/>
        <v>42401</v>
      </c>
      <c r="Q2313" s="206">
        <f t="shared" si="73"/>
        <v>1.3000000000000025E-3</v>
      </c>
    </row>
    <row r="2314" spans="1:17">
      <c r="A2314" s="106">
        <v>42411</v>
      </c>
      <c r="B2314" t="s">
        <v>153</v>
      </c>
      <c r="C2314" s="109">
        <v>3.8199999999999998E-2</v>
      </c>
      <c r="D2314" s="109">
        <v>3.9899999999999998E-2</v>
      </c>
      <c r="E2314" s="109">
        <v>5.1799999999999999E-2</v>
      </c>
      <c r="F2314" s="109">
        <v>4.3299999999999998E-2</v>
      </c>
      <c r="G2314" s="208">
        <v>0</v>
      </c>
      <c r="H2314" s="109"/>
      <c r="I2314" s="109">
        <v>3.8900000000000004E-2</v>
      </c>
      <c r="J2314" s="109"/>
      <c r="K2314" s="109">
        <v>4.1299999999999996E-2</v>
      </c>
      <c r="L2314" s="109">
        <v>5.2600000000000001E-2</v>
      </c>
      <c r="M2314" s="109"/>
      <c r="N2314" s="109"/>
      <c r="O2314" s="210">
        <f t="shared" si="72"/>
        <v>42401</v>
      </c>
      <c r="Q2314" s="206">
        <f t="shared" si="73"/>
        <v>1.3999999999999985E-3</v>
      </c>
    </row>
    <row r="2315" spans="1:17">
      <c r="A2315" s="106">
        <v>42412</v>
      </c>
      <c r="B2315" t="s">
        <v>153</v>
      </c>
      <c r="C2315" s="109">
        <v>3.9300000000000002E-2</v>
      </c>
      <c r="D2315" s="109">
        <v>4.0899999999999999E-2</v>
      </c>
      <c r="E2315" s="109">
        <v>5.2600000000000001E-2</v>
      </c>
      <c r="F2315" s="109">
        <v>4.4299999999999999E-2</v>
      </c>
      <c r="G2315" s="208">
        <v>0</v>
      </c>
      <c r="H2315" s="109"/>
      <c r="I2315" s="109">
        <v>3.9800000000000002E-2</v>
      </c>
      <c r="J2315" s="109"/>
      <c r="K2315" s="109">
        <v>4.2099999999999999E-2</v>
      </c>
      <c r="L2315" s="109">
        <v>5.3399999999999996E-2</v>
      </c>
      <c r="M2315" s="109"/>
      <c r="N2315" s="109"/>
      <c r="O2315" s="210">
        <f t="shared" si="72"/>
        <v>42401</v>
      </c>
      <c r="Q2315" s="206">
        <f t="shared" si="73"/>
        <v>1.1999999999999997E-3</v>
      </c>
    </row>
    <row r="2316" spans="1:17">
      <c r="A2316" s="106">
        <v>42416</v>
      </c>
      <c r="B2316" t="s">
        <v>153</v>
      </c>
      <c r="C2316" s="109">
        <v>3.9800000000000002E-2</v>
      </c>
      <c r="D2316" s="109">
        <v>4.1200000000000001E-2</v>
      </c>
      <c r="E2316" s="109">
        <v>5.2900000000000003E-2</v>
      </c>
      <c r="F2316" s="109">
        <v>4.4600000000000001E-2</v>
      </c>
      <c r="G2316" s="208">
        <v>0</v>
      </c>
      <c r="H2316" s="109"/>
      <c r="I2316" s="109">
        <v>4.0099999999999997E-2</v>
      </c>
      <c r="J2316" s="109"/>
      <c r="K2316" s="109">
        <v>4.2500000000000003E-2</v>
      </c>
      <c r="L2316" s="109">
        <v>5.3699999999999998E-2</v>
      </c>
      <c r="M2316" s="109"/>
      <c r="N2316" s="109"/>
      <c r="O2316" s="210">
        <f t="shared" si="72"/>
        <v>42401</v>
      </c>
      <c r="Q2316" s="206">
        <f t="shared" si="73"/>
        <v>1.3000000000000025E-3</v>
      </c>
    </row>
    <row r="2317" spans="1:17">
      <c r="A2317" s="106">
        <v>42417</v>
      </c>
      <c r="B2317" t="s">
        <v>153</v>
      </c>
      <c r="C2317" s="109">
        <v>4.02E-2</v>
      </c>
      <c r="D2317" s="109">
        <v>4.1599999999999998E-2</v>
      </c>
      <c r="E2317" s="109">
        <v>5.3600000000000002E-2</v>
      </c>
      <c r="F2317" s="109">
        <v>4.5100000000000001E-2</v>
      </c>
      <c r="G2317" s="208">
        <v>0</v>
      </c>
      <c r="H2317" s="109"/>
      <c r="I2317" s="109">
        <v>4.0500000000000001E-2</v>
      </c>
      <c r="J2317" s="109"/>
      <c r="K2317" s="109">
        <v>4.2800000000000005E-2</v>
      </c>
      <c r="L2317" s="109">
        <v>5.4299999999999994E-2</v>
      </c>
      <c r="M2317" s="109"/>
      <c r="N2317" s="109"/>
      <c r="O2317" s="210">
        <f t="shared" si="72"/>
        <v>42401</v>
      </c>
      <c r="Q2317" s="206">
        <f t="shared" si="73"/>
        <v>1.2000000000000066E-3</v>
      </c>
    </row>
    <row r="2318" spans="1:17">
      <c r="A2318" s="106">
        <v>42418</v>
      </c>
      <c r="B2318" t="s">
        <v>153</v>
      </c>
      <c r="C2318" s="109">
        <v>3.9600000000000003E-2</v>
      </c>
      <c r="D2318" s="109">
        <v>4.1200000000000001E-2</v>
      </c>
      <c r="E2318" s="109">
        <v>5.2999999999999999E-2</v>
      </c>
      <c r="F2318" s="109">
        <v>4.4600000000000001E-2</v>
      </c>
      <c r="G2318" s="208">
        <v>0</v>
      </c>
      <c r="H2318" s="109"/>
      <c r="I2318" s="109">
        <v>4.0099999999999997E-2</v>
      </c>
      <c r="J2318" s="109"/>
      <c r="K2318" s="109">
        <v>4.2300000000000004E-2</v>
      </c>
      <c r="L2318" s="109">
        <v>5.3699999999999998E-2</v>
      </c>
      <c r="M2318" s="109"/>
      <c r="N2318" s="109"/>
      <c r="O2318" s="210">
        <f t="shared" si="72"/>
        <v>42401</v>
      </c>
      <c r="Q2318" s="206">
        <f t="shared" si="73"/>
        <v>1.1000000000000038E-3</v>
      </c>
    </row>
    <row r="2319" spans="1:17">
      <c r="A2319" s="106">
        <v>42419</v>
      </c>
      <c r="B2319" t="s">
        <v>153</v>
      </c>
      <c r="C2319" s="109">
        <v>3.9199999999999999E-2</v>
      </c>
      <c r="D2319" s="109">
        <v>4.1000000000000002E-2</v>
      </c>
      <c r="E2319" s="109">
        <v>5.2600000000000001E-2</v>
      </c>
      <c r="F2319" s="109">
        <v>4.4299999999999999E-2</v>
      </c>
      <c r="G2319" s="208">
        <v>0</v>
      </c>
      <c r="H2319" s="109"/>
      <c r="I2319" s="109">
        <v>3.9599999999999996E-2</v>
      </c>
      <c r="J2319" s="109"/>
      <c r="K2319" s="109">
        <v>4.2000000000000003E-2</v>
      </c>
      <c r="L2319" s="109">
        <v>5.3200000000000004E-2</v>
      </c>
      <c r="M2319" s="109"/>
      <c r="N2319" s="109"/>
      <c r="O2319" s="210">
        <f t="shared" si="72"/>
        <v>42401</v>
      </c>
      <c r="Q2319" s="206">
        <f t="shared" si="73"/>
        <v>1.0000000000000009E-3</v>
      </c>
    </row>
    <row r="2320" spans="1:17">
      <c r="A2320" s="106">
        <v>42422</v>
      </c>
      <c r="B2320" t="s">
        <v>153</v>
      </c>
      <c r="C2320" s="109">
        <v>3.9300000000000002E-2</v>
      </c>
      <c r="D2320" s="109">
        <v>4.1200000000000001E-2</v>
      </c>
      <c r="E2320" s="109">
        <v>5.2699999999999997E-2</v>
      </c>
      <c r="F2320" s="109">
        <v>4.4400000000000002E-2</v>
      </c>
      <c r="G2320" s="208">
        <v>0</v>
      </c>
      <c r="H2320" s="109"/>
      <c r="I2320" s="109">
        <v>3.9699999999999999E-2</v>
      </c>
      <c r="J2320" s="109"/>
      <c r="K2320" s="109">
        <v>4.2199999999999994E-2</v>
      </c>
      <c r="L2320" s="109">
        <v>5.3399999999999996E-2</v>
      </c>
      <c r="M2320" s="109"/>
      <c r="N2320" s="109"/>
      <c r="O2320" s="210">
        <f t="shared" si="72"/>
        <v>42401</v>
      </c>
      <c r="Q2320" s="206">
        <f t="shared" si="73"/>
        <v>9.9999999999999395E-4</v>
      </c>
    </row>
    <row r="2321" spans="1:17">
      <c r="A2321" s="106">
        <v>42423</v>
      </c>
      <c r="B2321" t="s">
        <v>153</v>
      </c>
      <c r="C2321" s="109">
        <v>3.9100000000000003E-2</v>
      </c>
      <c r="D2321" s="109">
        <v>4.1000000000000002E-2</v>
      </c>
      <c r="E2321" s="109">
        <v>5.2499999999999998E-2</v>
      </c>
      <c r="F2321" s="109">
        <v>4.4200000000000003E-2</v>
      </c>
      <c r="G2321" s="208">
        <v>0</v>
      </c>
      <c r="H2321" s="109"/>
      <c r="I2321" s="109">
        <v>3.9300000000000002E-2</v>
      </c>
      <c r="J2321" s="109"/>
      <c r="K2321" s="109">
        <v>4.1900000000000007E-2</v>
      </c>
      <c r="L2321" s="109">
        <v>5.3200000000000004E-2</v>
      </c>
      <c r="M2321" s="109"/>
      <c r="N2321" s="109"/>
      <c r="O2321" s="210">
        <f t="shared" si="72"/>
        <v>42401</v>
      </c>
      <c r="Q2321" s="206">
        <f t="shared" si="73"/>
        <v>9.0000000000000496E-4</v>
      </c>
    </row>
    <row r="2322" spans="1:17">
      <c r="A2322" s="106">
        <v>42424</v>
      </c>
      <c r="B2322" t="s">
        <v>153</v>
      </c>
      <c r="C2322" s="109">
        <v>3.9E-2</v>
      </c>
      <c r="D2322" s="109">
        <v>4.1000000000000002E-2</v>
      </c>
      <c r="E2322" s="109">
        <v>5.2299999999999999E-2</v>
      </c>
      <c r="F2322" s="109">
        <v>4.41E-2</v>
      </c>
      <c r="G2322" s="208">
        <v>0</v>
      </c>
      <c r="H2322" s="109"/>
      <c r="I2322" s="109">
        <v>3.9100000000000003E-2</v>
      </c>
      <c r="J2322" s="109"/>
      <c r="K2322" s="109">
        <v>4.2000000000000003E-2</v>
      </c>
      <c r="L2322" s="109">
        <v>5.3099999999999994E-2</v>
      </c>
      <c r="M2322" s="109"/>
      <c r="N2322" s="109"/>
      <c r="O2322" s="210">
        <f t="shared" si="72"/>
        <v>42401</v>
      </c>
      <c r="Q2322" s="206">
        <f t="shared" si="73"/>
        <v>1.0000000000000009E-3</v>
      </c>
    </row>
    <row r="2323" spans="1:17">
      <c r="A2323" s="106">
        <v>42425</v>
      </c>
      <c r="B2323" t="s">
        <v>153</v>
      </c>
      <c r="C2323" s="109">
        <v>3.8800000000000001E-2</v>
      </c>
      <c r="D2323" s="109">
        <v>4.07E-2</v>
      </c>
      <c r="E2323" s="109">
        <v>5.1999999999999998E-2</v>
      </c>
      <c r="F2323" s="109">
        <v>4.3799999999999999E-2</v>
      </c>
      <c r="G2323" s="208">
        <v>0</v>
      </c>
      <c r="H2323" s="109"/>
      <c r="I2323" s="109">
        <v>3.85E-2</v>
      </c>
      <c r="J2323" s="109"/>
      <c r="K2323" s="109">
        <v>4.1599999999999998E-2</v>
      </c>
      <c r="L2323" s="109">
        <v>5.2699999999999997E-2</v>
      </c>
      <c r="M2323" s="109"/>
      <c r="N2323" s="109"/>
      <c r="O2323" s="210">
        <f t="shared" si="72"/>
        <v>42401</v>
      </c>
      <c r="Q2323" s="206">
        <f t="shared" si="73"/>
        <v>8.9999999999999802E-4</v>
      </c>
    </row>
    <row r="2324" spans="1:17">
      <c r="A2324" s="106">
        <v>42426</v>
      </c>
      <c r="B2324" t="s">
        <v>153</v>
      </c>
      <c r="C2324" s="109">
        <v>3.9399999999999998E-2</v>
      </c>
      <c r="D2324" s="109">
        <v>4.1500000000000002E-2</v>
      </c>
      <c r="E2324" s="109">
        <v>5.2499999999999998E-2</v>
      </c>
      <c r="F2324" s="109">
        <v>4.4499999999999998E-2</v>
      </c>
      <c r="G2324" s="208">
        <v>0</v>
      </c>
      <c r="H2324" s="109"/>
      <c r="I2324" s="109">
        <v>3.8800000000000001E-2</v>
      </c>
      <c r="J2324" s="109"/>
      <c r="K2324" s="109">
        <v>4.2300000000000004E-2</v>
      </c>
      <c r="L2324" s="109">
        <v>5.3200000000000004E-2</v>
      </c>
      <c r="M2324" s="109"/>
      <c r="N2324" s="109"/>
      <c r="O2324" s="210">
        <f t="shared" si="72"/>
        <v>42401</v>
      </c>
      <c r="Q2324" s="206">
        <f t="shared" si="73"/>
        <v>8.000000000000021E-4</v>
      </c>
    </row>
    <row r="2325" spans="1:17">
      <c r="A2325" s="106">
        <v>42429</v>
      </c>
      <c r="B2325" t="s">
        <v>153</v>
      </c>
      <c r="C2325" s="109">
        <v>3.9199999999999999E-2</v>
      </c>
      <c r="D2325" s="109">
        <v>4.1300000000000003E-2</v>
      </c>
      <c r="E2325" s="109">
        <v>5.2299999999999999E-2</v>
      </c>
      <c r="F2325" s="109">
        <v>4.4299999999999999E-2</v>
      </c>
      <c r="G2325" s="208">
        <v>0</v>
      </c>
      <c r="H2325" s="109"/>
      <c r="I2325" s="109">
        <v>3.8399999999999997E-2</v>
      </c>
      <c r="J2325" s="109"/>
      <c r="K2325" s="109">
        <v>4.2000000000000003E-2</v>
      </c>
      <c r="L2325" s="109">
        <v>5.2900000000000003E-2</v>
      </c>
      <c r="M2325" s="109"/>
      <c r="N2325" s="109"/>
      <c r="O2325" s="210">
        <f t="shared" si="72"/>
        <v>42401</v>
      </c>
      <c r="Q2325" s="206">
        <f t="shared" si="73"/>
        <v>6.9999999999999923E-4</v>
      </c>
    </row>
    <row r="2326" spans="1:17">
      <c r="A2326" s="106">
        <v>42430</v>
      </c>
      <c r="B2326" t="s">
        <v>153</v>
      </c>
      <c r="C2326" s="109">
        <v>0.04</v>
      </c>
      <c r="D2326" s="109">
        <v>4.2099999999999999E-2</v>
      </c>
      <c r="E2326" s="109">
        <v>5.3199999999999997E-2</v>
      </c>
      <c r="F2326" s="109">
        <v>4.5100000000000001E-2</v>
      </c>
      <c r="G2326" s="208">
        <v>0</v>
      </c>
      <c r="H2326" s="109"/>
      <c r="I2326" s="109">
        <v>3.9100000000000003E-2</v>
      </c>
      <c r="J2326" s="109"/>
      <c r="K2326" s="109">
        <v>4.2699999999999995E-2</v>
      </c>
      <c r="L2326" s="109">
        <v>5.3699999999999998E-2</v>
      </c>
      <c r="M2326" s="109"/>
      <c r="N2326" s="109"/>
      <c r="O2326" s="210">
        <f t="shared" si="72"/>
        <v>42430</v>
      </c>
      <c r="Q2326" s="206">
        <f t="shared" si="73"/>
        <v>5.9999999999999637E-4</v>
      </c>
    </row>
    <row r="2327" spans="1:17">
      <c r="A2327" s="106">
        <v>42431</v>
      </c>
      <c r="B2327" t="s">
        <v>153</v>
      </c>
      <c r="C2327" s="109">
        <v>3.9899999999999998E-2</v>
      </c>
      <c r="D2327" s="109">
        <v>4.2000000000000003E-2</v>
      </c>
      <c r="E2327" s="109">
        <v>5.2999999999999999E-2</v>
      </c>
      <c r="F2327" s="109">
        <v>4.4999999999999998E-2</v>
      </c>
      <c r="G2327" s="208">
        <v>0</v>
      </c>
      <c r="H2327" s="109"/>
      <c r="I2327" s="109">
        <v>3.9E-2</v>
      </c>
      <c r="J2327" s="109"/>
      <c r="K2327" s="109">
        <v>4.2500000000000003E-2</v>
      </c>
      <c r="L2327" s="109">
        <v>5.3399999999999996E-2</v>
      </c>
      <c r="M2327" s="109"/>
      <c r="N2327" s="109"/>
      <c r="O2327" s="210">
        <f t="shared" si="72"/>
        <v>42430</v>
      </c>
      <c r="Q2327" s="206">
        <f t="shared" si="73"/>
        <v>5.0000000000000044E-4</v>
      </c>
    </row>
    <row r="2328" spans="1:17">
      <c r="A2328" s="106">
        <v>42432</v>
      </c>
      <c r="B2328" t="s">
        <v>153</v>
      </c>
      <c r="C2328" s="109">
        <v>3.9600000000000003E-2</v>
      </c>
      <c r="D2328" s="109">
        <v>4.1599999999999998E-2</v>
      </c>
      <c r="E2328" s="109">
        <v>5.2600000000000001E-2</v>
      </c>
      <c r="F2328" s="109">
        <v>4.4600000000000001E-2</v>
      </c>
      <c r="G2328" s="208">
        <v>0</v>
      </c>
      <c r="H2328" s="109"/>
      <c r="I2328" s="109">
        <v>3.8900000000000004E-2</v>
      </c>
      <c r="J2328" s="109"/>
      <c r="K2328" s="109">
        <v>4.2099999999999999E-2</v>
      </c>
      <c r="L2328" s="109">
        <v>5.2999999999999999E-2</v>
      </c>
      <c r="M2328" s="109"/>
      <c r="N2328" s="109"/>
      <c r="O2328" s="210">
        <f t="shared" si="72"/>
        <v>42430</v>
      </c>
      <c r="Q2328" s="206">
        <f t="shared" si="73"/>
        <v>5.0000000000000044E-4</v>
      </c>
    </row>
    <row r="2329" spans="1:17">
      <c r="A2329" s="106">
        <v>42433</v>
      </c>
      <c r="B2329" t="s">
        <v>153</v>
      </c>
      <c r="C2329" s="109">
        <v>0.04</v>
      </c>
      <c r="D2329" s="109">
        <v>4.2000000000000003E-2</v>
      </c>
      <c r="E2329" s="109">
        <v>5.28E-2</v>
      </c>
      <c r="F2329" s="109">
        <v>4.4900000000000002E-2</v>
      </c>
      <c r="G2329" s="208">
        <v>0</v>
      </c>
      <c r="H2329" s="109"/>
      <c r="I2329" s="109">
        <v>3.9199999999999999E-2</v>
      </c>
      <c r="J2329" s="109"/>
      <c r="K2329" s="109">
        <v>4.2500000000000003E-2</v>
      </c>
      <c r="L2329" s="109">
        <v>5.3099999999999994E-2</v>
      </c>
      <c r="M2329" s="109"/>
      <c r="N2329" s="109"/>
      <c r="O2329" s="210">
        <f t="shared" si="72"/>
        <v>42430</v>
      </c>
      <c r="Q2329" s="206">
        <f t="shared" si="73"/>
        <v>5.0000000000000044E-4</v>
      </c>
    </row>
    <row r="2330" spans="1:17">
      <c r="A2330" s="106">
        <v>42436</v>
      </c>
      <c r="B2330" t="s">
        <v>153</v>
      </c>
      <c r="C2330" s="109">
        <v>3.9899999999999998E-2</v>
      </c>
      <c r="D2330" s="109">
        <v>4.2000000000000003E-2</v>
      </c>
      <c r="E2330" s="109">
        <v>5.2600000000000001E-2</v>
      </c>
      <c r="F2330" s="109">
        <v>4.48E-2</v>
      </c>
      <c r="G2330" s="208">
        <v>0</v>
      </c>
      <c r="H2330" s="109"/>
      <c r="I2330" s="109">
        <v>3.9100000000000003E-2</v>
      </c>
      <c r="J2330" s="109"/>
      <c r="K2330" s="109">
        <v>4.24E-2</v>
      </c>
      <c r="L2330" s="109">
        <v>5.2999999999999999E-2</v>
      </c>
      <c r="M2330" s="109"/>
      <c r="N2330" s="109"/>
      <c r="O2330" s="210">
        <f t="shared" si="72"/>
        <v>42430</v>
      </c>
      <c r="Q2330" s="206">
        <f t="shared" si="73"/>
        <v>3.9999999999999758E-4</v>
      </c>
    </row>
    <row r="2331" spans="1:17">
      <c r="A2331" s="106">
        <v>42437</v>
      </c>
      <c r="B2331" t="s">
        <v>153</v>
      </c>
      <c r="C2331" s="109">
        <v>3.9199999999999999E-2</v>
      </c>
      <c r="D2331" s="109">
        <v>4.1300000000000003E-2</v>
      </c>
      <c r="E2331" s="109">
        <v>5.1799999999999999E-2</v>
      </c>
      <c r="F2331" s="109">
        <v>4.41E-2</v>
      </c>
      <c r="G2331" s="208">
        <v>0</v>
      </c>
      <c r="H2331" s="109"/>
      <c r="I2331" s="109">
        <v>3.85E-2</v>
      </c>
      <c r="J2331" s="109"/>
      <c r="K2331" s="109">
        <v>4.1700000000000001E-2</v>
      </c>
      <c r="L2331" s="109">
        <v>5.21E-2</v>
      </c>
      <c r="M2331" s="109"/>
      <c r="N2331" s="109"/>
      <c r="O2331" s="210">
        <f t="shared" si="72"/>
        <v>42430</v>
      </c>
      <c r="Q2331" s="206">
        <f t="shared" si="73"/>
        <v>3.9999999999999758E-4</v>
      </c>
    </row>
    <row r="2332" spans="1:17">
      <c r="A2332" s="106">
        <v>42438</v>
      </c>
      <c r="B2332" t="s">
        <v>153</v>
      </c>
      <c r="C2332" s="109">
        <v>3.9600000000000003E-2</v>
      </c>
      <c r="D2332" s="109">
        <v>4.1700000000000001E-2</v>
      </c>
      <c r="E2332" s="109">
        <v>5.2400000000000002E-2</v>
      </c>
      <c r="F2332" s="109">
        <v>4.4600000000000001E-2</v>
      </c>
      <c r="G2332" s="208">
        <v>0</v>
      </c>
      <c r="H2332" s="109"/>
      <c r="I2332" s="109">
        <v>3.8900000000000004E-2</v>
      </c>
      <c r="J2332" s="109"/>
      <c r="K2332" s="109">
        <v>4.2000000000000003E-2</v>
      </c>
      <c r="L2332" s="109">
        <v>5.2600000000000001E-2</v>
      </c>
      <c r="M2332" s="109"/>
      <c r="N2332" s="109"/>
      <c r="O2332" s="210">
        <f t="shared" si="72"/>
        <v>42430</v>
      </c>
      <c r="Q2332" s="206">
        <f t="shared" si="73"/>
        <v>3.0000000000000165E-4</v>
      </c>
    </row>
    <row r="2333" spans="1:17">
      <c r="A2333" s="106">
        <v>42439</v>
      </c>
      <c r="B2333" t="s">
        <v>153</v>
      </c>
      <c r="C2333" s="109">
        <v>3.9600000000000003E-2</v>
      </c>
      <c r="D2333" s="109">
        <v>4.19E-2</v>
      </c>
      <c r="E2333" s="109">
        <v>5.1999999999999998E-2</v>
      </c>
      <c r="F2333" s="109">
        <v>4.4499999999999998E-2</v>
      </c>
      <c r="G2333" s="208">
        <v>0</v>
      </c>
      <c r="H2333" s="109"/>
      <c r="I2333" s="109">
        <v>3.8800000000000001E-2</v>
      </c>
      <c r="J2333" s="109"/>
      <c r="K2333" s="109">
        <v>4.2099999999999999E-2</v>
      </c>
      <c r="L2333" s="109">
        <v>5.2300000000000006E-2</v>
      </c>
      <c r="M2333" s="109"/>
      <c r="N2333" s="109"/>
      <c r="O2333" s="210">
        <f t="shared" si="72"/>
        <v>42430</v>
      </c>
      <c r="Q2333" s="206">
        <f t="shared" si="73"/>
        <v>1.9999999999999879E-4</v>
      </c>
    </row>
    <row r="2334" spans="1:17">
      <c r="A2334" s="106">
        <v>42440</v>
      </c>
      <c r="B2334" t="s">
        <v>153</v>
      </c>
      <c r="C2334" s="109">
        <v>0.04</v>
      </c>
      <c r="D2334" s="109">
        <v>4.2299999999999997E-2</v>
      </c>
      <c r="E2334" s="109">
        <v>5.2200000000000003E-2</v>
      </c>
      <c r="F2334" s="109">
        <v>4.48E-2</v>
      </c>
      <c r="G2334" s="208">
        <v>0</v>
      </c>
      <c r="H2334" s="109"/>
      <c r="I2334" s="109">
        <v>3.8599999999999995E-2</v>
      </c>
      <c r="J2334" s="109"/>
      <c r="K2334" s="109">
        <v>4.24E-2</v>
      </c>
      <c r="L2334" s="109">
        <v>5.2400000000000002E-2</v>
      </c>
      <c r="M2334" s="109"/>
      <c r="N2334" s="109"/>
      <c r="O2334" s="210">
        <f t="shared" si="72"/>
        <v>42430</v>
      </c>
      <c r="Q2334" s="206">
        <f t="shared" si="73"/>
        <v>1.0000000000000286E-4</v>
      </c>
    </row>
    <row r="2335" spans="1:17">
      <c r="A2335" s="106">
        <v>42443</v>
      </c>
      <c r="B2335" t="s">
        <v>153</v>
      </c>
      <c r="C2335" s="109">
        <v>3.9699999999999999E-2</v>
      </c>
      <c r="D2335" s="109">
        <v>4.2099999999999999E-2</v>
      </c>
      <c r="E2335" s="109">
        <v>5.1900000000000002E-2</v>
      </c>
      <c r="F2335" s="109">
        <v>4.4600000000000001E-2</v>
      </c>
      <c r="G2335" s="208">
        <v>0</v>
      </c>
      <c r="H2335" s="109"/>
      <c r="I2335" s="109">
        <v>3.8199999999999998E-2</v>
      </c>
      <c r="J2335" s="109"/>
      <c r="K2335" s="109">
        <v>4.2099999999999999E-2</v>
      </c>
      <c r="L2335" s="109">
        <v>5.1900000000000002E-2</v>
      </c>
      <c r="M2335" s="109"/>
      <c r="N2335" s="109"/>
      <c r="O2335" s="210">
        <f t="shared" si="72"/>
        <v>42430</v>
      </c>
      <c r="Q2335" s="206">
        <f t="shared" si="73"/>
        <v>0</v>
      </c>
    </row>
    <row r="2336" spans="1:17">
      <c r="A2336" s="106">
        <v>42444</v>
      </c>
      <c r="B2336" t="s">
        <v>153</v>
      </c>
      <c r="C2336" s="109">
        <v>3.95E-2</v>
      </c>
      <c r="D2336" s="109">
        <v>4.2000000000000003E-2</v>
      </c>
      <c r="E2336" s="109">
        <v>5.1700000000000003E-2</v>
      </c>
      <c r="F2336" s="109">
        <v>4.4400000000000002E-2</v>
      </c>
      <c r="G2336" s="208">
        <v>0</v>
      </c>
      <c r="H2336" s="109"/>
      <c r="I2336" s="109">
        <v>3.7900000000000003E-2</v>
      </c>
      <c r="J2336" s="109"/>
      <c r="K2336" s="109">
        <v>4.1900000000000007E-2</v>
      </c>
      <c r="L2336" s="109">
        <v>5.16E-2</v>
      </c>
      <c r="M2336" s="109"/>
      <c r="N2336" s="109"/>
      <c r="O2336" s="210">
        <f t="shared" si="72"/>
        <v>42430</v>
      </c>
      <c r="Q2336" s="206">
        <f t="shared" si="73"/>
        <v>-9.9999999999995925E-5</v>
      </c>
    </row>
    <row r="2337" spans="1:17">
      <c r="A2337" s="106">
        <v>42445</v>
      </c>
      <c r="B2337" t="s">
        <v>153</v>
      </c>
      <c r="C2337" s="109">
        <v>3.9600000000000003E-2</v>
      </c>
      <c r="D2337" s="109">
        <v>4.2099999999999999E-2</v>
      </c>
      <c r="E2337" s="109">
        <v>5.1700000000000003E-2</v>
      </c>
      <c r="F2337" s="109">
        <v>4.4499999999999998E-2</v>
      </c>
      <c r="G2337" s="208">
        <v>0</v>
      </c>
      <c r="H2337" s="109"/>
      <c r="I2337" s="109">
        <v>3.8100000000000002E-2</v>
      </c>
      <c r="J2337" s="109"/>
      <c r="K2337" s="109">
        <v>4.2000000000000003E-2</v>
      </c>
      <c r="L2337" s="109">
        <v>5.16E-2</v>
      </c>
      <c r="M2337" s="109"/>
      <c r="N2337" s="109"/>
      <c r="O2337" s="210">
        <f t="shared" si="72"/>
        <v>42430</v>
      </c>
      <c r="Q2337" s="206">
        <f t="shared" si="73"/>
        <v>-9.9999999999995925E-5</v>
      </c>
    </row>
    <row r="2338" spans="1:17">
      <c r="A2338" s="106">
        <v>42446</v>
      </c>
      <c r="B2338" t="s">
        <v>153</v>
      </c>
      <c r="C2338" s="109">
        <v>3.9300000000000002E-2</v>
      </c>
      <c r="D2338" s="109">
        <v>4.1700000000000001E-2</v>
      </c>
      <c r="E2338" s="109">
        <v>5.1200000000000002E-2</v>
      </c>
      <c r="F2338" s="109">
        <v>4.41E-2</v>
      </c>
      <c r="G2338" s="208">
        <v>0</v>
      </c>
      <c r="H2338" s="109"/>
      <c r="I2338" s="109">
        <v>3.7900000000000003E-2</v>
      </c>
      <c r="J2338" s="109"/>
      <c r="K2338" s="109">
        <v>4.1500000000000002E-2</v>
      </c>
      <c r="L2338" s="109">
        <v>5.1100000000000007E-2</v>
      </c>
      <c r="M2338" s="109"/>
      <c r="N2338" s="109"/>
      <c r="O2338" s="210">
        <f t="shared" si="72"/>
        <v>42430</v>
      </c>
      <c r="Q2338" s="206">
        <f t="shared" si="73"/>
        <v>-1.9999999999999879E-4</v>
      </c>
    </row>
    <row r="2339" spans="1:17">
      <c r="A2339" s="106">
        <v>42447</v>
      </c>
      <c r="B2339" t="s">
        <v>153</v>
      </c>
      <c r="C2339" s="109">
        <v>3.9100000000000003E-2</v>
      </c>
      <c r="D2339" s="109">
        <v>4.1500000000000002E-2</v>
      </c>
      <c r="E2339" s="109">
        <v>5.0500000000000003E-2</v>
      </c>
      <c r="F2339" s="109">
        <v>4.3700000000000003E-2</v>
      </c>
      <c r="G2339" s="208">
        <v>0</v>
      </c>
      <c r="H2339" s="109"/>
      <c r="I2339" s="109">
        <v>3.7699999999999997E-2</v>
      </c>
      <c r="J2339" s="109"/>
      <c r="K2339" s="109">
        <v>4.1200000000000001E-2</v>
      </c>
      <c r="L2339" s="109">
        <v>5.0499999999999996E-2</v>
      </c>
      <c r="M2339" s="109"/>
      <c r="N2339" s="109"/>
      <c r="O2339" s="210">
        <f t="shared" si="72"/>
        <v>42430</v>
      </c>
      <c r="Q2339" s="206">
        <f t="shared" si="73"/>
        <v>-3.0000000000000165E-4</v>
      </c>
    </row>
    <row r="2340" spans="1:17">
      <c r="A2340" s="106">
        <v>42450</v>
      </c>
      <c r="B2340" t="s">
        <v>153</v>
      </c>
      <c r="C2340" s="109">
        <v>3.9600000000000003E-2</v>
      </c>
      <c r="D2340" s="109">
        <v>4.19E-2</v>
      </c>
      <c r="E2340" s="109">
        <v>5.0700000000000002E-2</v>
      </c>
      <c r="F2340" s="109">
        <v>4.41E-2</v>
      </c>
      <c r="G2340" s="208">
        <v>0</v>
      </c>
      <c r="H2340" s="109"/>
      <c r="I2340" s="109">
        <v>3.8300000000000001E-2</v>
      </c>
      <c r="J2340" s="109"/>
      <c r="K2340" s="109">
        <v>4.1599999999999998E-2</v>
      </c>
      <c r="L2340" s="109">
        <v>5.0700000000000002E-2</v>
      </c>
      <c r="M2340" s="109"/>
      <c r="N2340" s="109"/>
      <c r="O2340" s="210">
        <f t="shared" si="72"/>
        <v>42430</v>
      </c>
      <c r="Q2340" s="206">
        <f t="shared" si="73"/>
        <v>-3.0000000000000165E-4</v>
      </c>
    </row>
    <row r="2341" spans="1:17">
      <c r="A2341" s="106">
        <v>42451</v>
      </c>
      <c r="B2341" t="s">
        <v>153</v>
      </c>
      <c r="C2341" s="109">
        <v>3.9399999999999998E-2</v>
      </c>
      <c r="D2341" s="109">
        <v>4.1700000000000001E-2</v>
      </c>
      <c r="E2341" s="109">
        <v>5.0500000000000003E-2</v>
      </c>
      <c r="F2341" s="109">
        <v>4.3900000000000002E-2</v>
      </c>
      <c r="G2341" s="208">
        <v>0</v>
      </c>
      <c r="H2341" s="109"/>
      <c r="I2341" s="109">
        <v>3.7900000000000003E-2</v>
      </c>
      <c r="J2341" s="109"/>
      <c r="K2341" s="109">
        <v>4.1500000000000002E-2</v>
      </c>
      <c r="L2341" s="109">
        <v>5.04E-2</v>
      </c>
      <c r="M2341" s="109"/>
      <c r="N2341" s="109"/>
      <c r="O2341" s="210">
        <f t="shared" si="72"/>
        <v>42430</v>
      </c>
      <c r="Q2341" s="206">
        <f t="shared" si="73"/>
        <v>-1.9999999999999879E-4</v>
      </c>
    </row>
    <row r="2342" spans="1:17">
      <c r="A2342" s="106">
        <v>42452</v>
      </c>
      <c r="B2342" t="s">
        <v>153</v>
      </c>
      <c r="C2342" s="109">
        <v>3.8699999999999998E-2</v>
      </c>
      <c r="D2342" s="109">
        <v>4.1000000000000002E-2</v>
      </c>
      <c r="E2342" s="109">
        <v>4.9599999999999998E-2</v>
      </c>
      <c r="F2342" s="109">
        <v>4.3099999999999999E-2</v>
      </c>
      <c r="G2342" s="208">
        <v>0</v>
      </c>
      <c r="H2342" s="109"/>
      <c r="I2342" s="109">
        <v>3.7400000000000003E-2</v>
      </c>
      <c r="J2342" s="109"/>
      <c r="K2342" s="109">
        <v>4.07E-2</v>
      </c>
      <c r="L2342" s="109">
        <v>4.9500000000000002E-2</v>
      </c>
      <c r="M2342" s="109"/>
      <c r="N2342" s="109"/>
      <c r="O2342" s="210">
        <f t="shared" si="72"/>
        <v>42430</v>
      </c>
      <c r="Q2342" s="206">
        <f t="shared" si="73"/>
        <v>-3.0000000000000165E-4</v>
      </c>
    </row>
    <row r="2343" spans="1:17">
      <c r="A2343" s="106">
        <v>42453</v>
      </c>
      <c r="B2343" t="s">
        <v>153</v>
      </c>
      <c r="C2343" s="109">
        <v>3.8800000000000001E-2</v>
      </c>
      <c r="D2343" s="109">
        <v>4.1099999999999998E-2</v>
      </c>
      <c r="E2343" s="109">
        <v>4.9799999999999997E-2</v>
      </c>
      <c r="F2343" s="109">
        <v>4.3200000000000002E-2</v>
      </c>
      <c r="G2343" s="208">
        <v>0</v>
      </c>
      <c r="H2343" s="109"/>
      <c r="I2343" s="109">
        <v>3.7699999999999997E-2</v>
      </c>
      <c r="J2343" s="109"/>
      <c r="K2343" s="109">
        <v>4.0899999999999999E-2</v>
      </c>
      <c r="L2343" s="109">
        <v>4.9699999999999994E-2</v>
      </c>
      <c r="M2343" s="109"/>
      <c r="N2343" s="109"/>
      <c r="O2343" s="210">
        <f t="shared" si="72"/>
        <v>42430</v>
      </c>
      <c r="Q2343" s="206">
        <f t="shared" si="73"/>
        <v>-1.9999999999999879E-4</v>
      </c>
    </row>
    <row r="2344" spans="1:17">
      <c r="A2344" s="106">
        <v>42457</v>
      </c>
      <c r="B2344" t="s">
        <v>153</v>
      </c>
      <c r="C2344" s="109">
        <v>3.8600000000000002E-2</v>
      </c>
      <c r="D2344" s="109">
        <v>4.0899999999999999E-2</v>
      </c>
      <c r="E2344" s="109">
        <v>4.9500000000000002E-2</v>
      </c>
      <c r="F2344" s="109">
        <v>4.2999999999999997E-2</v>
      </c>
      <c r="G2344" s="208">
        <v>0</v>
      </c>
      <c r="H2344" s="109"/>
      <c r="I2344" s="109">
        <v>3.7400000000000003E-2</v>
      </c>
      <c r="J2344" s="109"/>
      <c r="K2344" s="109">
        <v>4.07E-2</v>
      </c>
      <c r="L2344" s="109">
        <v>4.9400000000000006E-2</v>
      </c>
      <c r="M2344" s="109"/>
      <c r="N2344" s="109"/>
      <c r="O2344" s="210">
        <f t="shared" si="72"/>
        <v>42430</v>
      </c>
      <c r="Q2344" s="206">
        <f t="shared" si="73"/>
        <v>-1.9999999999999879E-4</v>
      </c>
    </row>
    <row r="2345" spans="1:17">
      <c r="A2345" s="106">
        <v>42458</v>
      </c>
      <c r="B2345" t="s">
        <v>153</v>
      </c>
      <c r="C2345" s="109">
        <v>3.7999999999999999E-2</v>
      </c>
      <c r="D2345" s="109">
        <v>4.0399999999999998E-2</v>
      </c>
      <c r="E2345" s="109">
        <v>4.9099999999999998E-2</v>
      </c>
      <c r="F2345" s="109">
        <v>4.2500000000000003E-2</v>
      </c>
      <c r="G2345" s="208">
        <v>0</v>
      </c>
      <c r="H2345" s="109"/>
      <c r="I2345" s="109">
        <v>3.7100000000000001E-2</v>
      </c>
      <c r="J2345" s="109"/>
      <c r="K2345" s="109">
        <v>4.0199999999999993E-2</v>
      </c>
      <c r="L2345" s="109">
        <v>4.9000000000000002E-2</v>
      </c>
      <c r="M2345" s="109"/>
      <c r="N2345" s="109"/>
      <c r="O2345" s="210">
        <f t="shared" si="72"/>
        <v>42430</v>
      </c>
      <c r="Q2345" s="206">
        <f t="shared" si="73"/>
        <v>-2.0000000000000573E-4</v>
      </c>
    </row>
    <row r="2346" spans="1:17">
      <c r="A2346" s="106">
        <v>42459</v>
      </c>
      <c r="B2346" t="s">
        <v>153</v>
      </c>
      <c r="C2346" s="109">
        <v>3.8399999999999997E-2</v>
      </c>
      <c r="D2346" s="109">
        <v>4.0899999999999999E-2</v>
      </c>
      <c r="E2346" s="109">
        <v>4.9399999999999999E-2</v>
      </c>
      <c r="F2346" s="109">
        <v>4.2900000000000001E-2</v>
      </c>
      <c r="G2346" s="208">
        <v>0</v>
      </c>
      <c r="H2346" s="109"/>
      <c r="I2346" s="109">
        <v>3.7599999999999995E-2</v>
      </c>
      <c r="J2346" s="109"/>
      <c r="K2346" s="109">
        <v>4.07E-2</v>
      </c>
      <c r="L2346" s="109">
        <v>4.9400000000000006E-2</v>
      </c>
      <c r="M2346" s="109"/>
      <c r="N2346" s="109"/>
      <c r="O2346" s="210">
        <f t="shared" si="72"/>
        <v>42430</v>
      </c>
      <c r="Q2346" s="206">
        <f t="shared" si="73"/>
        <v>-1.9999999999999879E-4</v>
      </c>
    </row>
    <row r="2347" spans="1:17">
      <c r="A2347" s="106">
        <v>42460</v>
      </c>
      <c r="B2347" t="s">
        <v>153</v>
      </c>
      <c r="C2347" s="109">
        <v>3.8100000000000002E-2</v>
      </c>
      <c r="D2347" s="109">
        <v>4.0500000000000001E-2</v>
      </c>
      <c r="E2347" s="109">
        <v>4.8899999999999999E-2</v>
      </c>
      <c r="F2347" s="109">
        <v>4.2500000000000003E-2</v>
      </c>
      <c r="G2347" s="208">
        <v>0</v>
      </c>
      <c r="H2347" s="109"/>
      <c r="I2347" s="109">
        <v>3.7200000000000004E-2</v>
      </c>
      <c r="J2347" s="109"/>
      <c r="K2347" s="109">
        <v>4.0300000000000002E-2</v>
      </c>
      <c r="L2347" s="109">
        <v>4.9000000000000002E-2</v>
      </c>
      <c r="M2347" s="109"/>
      <c r="N2347" s="109"/>
      <c r="O2347" s="210">
        <f t="shared" si="72"/>
        <v>42430</v>
      </c>
      <c r="Q2347" s="206">
        <f t="shared" si="73"/>
        <v>-1.9999999999999879E-4</v>
      </c>
    </row>
    <row r="2348" spans="1:17">
      <c r="A2348" s="106">
        <v>42461</v>
      </c>
      <c r="B2348" t="s">
        <v>153</v>
      </c>
      <c r="C2348" s="109">
        <v>3.7999999999999999E-2</v>
      </c>
      <c r="D2348" s="109">
        <v>4.0399999999999998E-2</v>
      </c>
      <c r="E2348" s="109">
        <v>4.87E-2</v>
      </c>
      <c r="F2348" s="109">
        <v>4.24E-2</v>
      </c>
      <c r="G2348" s="208">
        <v>0</v>
      </c>
      <c r="H2348" s="109"/>
      <c r="I2348" s="109">
        <v>3.7200000000000004E-2</v>
      </c>
      <c r="J2348" s="109"/>
      <c r="K2348" s="109">
        <v>4.0199999999999993E-2</v>
      </c>
      <c r="L2348" s="109">
        <v>4.8899999999999999E-2</v>
      </c>
      <c r="M2348" s="109"/>
      <c r="N2348" s="109"/>
      <c r="O2348" s="210">
        <f t="shared" si="72"/>
        <v>42461</v>
      </c>
      <c r="Q2348" s="206">
        <f t="shared" si="73"/>
        <v>-2.0000000000000573E-4</v>
      </c>
    </row>
    <row r="2349" spans="1:17">
      <c r="A2349" s="106">
        <v>42464</v>
      </c>
      <c r="B2349" t="s">
        <v>153</v>
      </c>
      <c r="C2349" s="109">
        <v>3.7900000000000003E-2</v>
      </c>
      <c r="D2349" s="109">
        <v>4.0300000000000002E-2</v>
      </c>
      <c r="E2349" s="109">
        <v>4.8599999999999997E-2</v>
      </c>
      <c r="F2349" s="109">
        <v>4.2299999999999997E-2</v>
      </c>
      <c r="G2349" s="208">
        <v>0</v>
      </c>
      <c r="H2349" s="109"/>
      <c r="I2349" s="109">
        <v>3.7100000000000001E-2</v>
      </c>
      <c r="J2349" s="109"/>
      <c r="K2349" s="109">
        <v>4.0099999999999997E-2</v>
      </c>
      <c r="L2349" s="109">
        <v>4.8799999999999996E-2</v>
      </c>
      <c r="M2349" s="109"/>
      <c r="N2349" s="109"/>
      <c r="O2349" s="210">
        <f t="shared" si="72"/>
        <v>42461</v>
      </c>
      <c r="Q2349" s="206">
        <f t="shared" si="73"/>
        <v>-2.0000000000000573E-4</v>
      </c>
    </row>
    <row r="2350" spans="1:17">
      <c r="A2350" s="106">
        <v>42465</v>
      </c>
      <c r="B2350" t="s">
        <v>153</v>
      </c>
      <c r="C2350" s="109">
        <v>3.7199999999999997E-2</v>
      </c>
      <c r="D2350" s="109">
        <v>3.9600000000000003E-2</v>
      </c>
      <c r="E2350" s="109">
        <v>4.7899999999999998E-2</v>
      </c>
      <c r="F2350" s="109">
        <v>4.1599999999999998E-2</v>
      </c>
      <c r="G2350" s="208">
        <v>0</v>
      </c>
      <c r="H2350" s="109"/>
      <c r="I2350" s="109">
        <v>3.6299999999999999E-2</v>
      </c>
      <c r="J2350" s="109"/>
      <c r="K2350" s="109">
        <v>3.95E-2</v>
      </c>
      <c r="L2350" s="109">
        <v>4.8099999999999997E-2</v>
      </c>
      <c r="M2350" s="109"/>
      <c r="N2350" s="109"/>
      <c r="O2350" s="210">
        <f t="shared" si="72"/>
        <v>42461</v>
      </c>
      <c r="Q2350" s="206">
        <f t="shared" si="73"/>
        <v>-1.0000000000000286E-4</v>
      </c>
    </row>
    <row r="2351" spans="1:17">
      <c r="A2351" s="106">
        <v>42466</v>
      </c>
      <c r="B2351" t="s">
        <v>153</v>
      </c>
      <c r="C2351" s="109">
        <v>3.7499999999999999E-2</v>
      </c>
      <c r="D2351" s="109">
        <v>3.9899999999999998E-2</v>
      </c>
      <c r="E2351" s="109">
        <v>4.8000000000000001E-2</v>
      </c>
      <c r="F2351" s="109">
        <v>4.1799999999999997E-2</v>
      </c>
      <c r="G2351" s="208">
        <v>0</v>
      </c>
      <c r="H2351" s="109"/>
      <c r="I2351" s="109">
        <v>3.6400000000000002E-2</v>
      </c>
      <c r="J2351" s="109"/>
      <c r="K2351" s="109">
        <v>3.9800000000000002E-2</v>
      </c>
      <c r="L2351" s="109">
        <v>4.8399999999999999E-2</v>
      </c>
      <c r="M2351" s="109"/>
      <c r="N2351" s="109"/>
      <c r="O2351" s="210">
        <f t="shared" si="72"/>
        <v>42461</v>
      </c>
      <c r="Q2351" s="206">
        <f t="shared" si="73"/>
        <v>-9.9999999999995925E-5</v>
      </c>
    </row>
    <row r="2352" spans="1:17">
      <c r="A2352" s="106">
        <v>42467</v>
      </c>
      <c r="B2352" t="s">
        <v>153</v>
      </c>
      <c r="C2352" s="109">
        <v>3.6799999999999999E-2</v>
      </c>
      <c r="D2352" s="109">
        <v>3.9199999999999999E-2</v>
      </c>
      <c r="E2352" s="109">
        <v>4.7100000000000003E-2</v>
      </c>
      <c r="F2352" s="109">
        <v>4.1000000000000002E-2</v>
      </c>
      <c r="G2352" s="208">
        <v>0</v>
      </c>
      <c r="H2352" s="109"/>
      <c r="I2352" s="109">
        <v>3.5799999999999998E-2</v>
      </c>
      <c r="J2352" s="109"/>
      <c r="K2352" s="109">
        <v>3.9100000000000003E-2</v>
      </c>
      <c r="L2352" s="109">
        <v>4.7599999999999996E-2</v>
      </c>
      <c r="M2352" s="109"/>
      <c r="N2352" s="109"/>
      <c r="O2352" s="210">
        <f t="shared" si="72"/>
        <v>42461</v>
      </c>
      <c r="Q2352" s="206">
        <f t="shared" si="73"/>
        <v>-9.9999999999995925E-5</v>
      </c>
    </row>
    <row r="2353" spans="1:17">
      <c r="A2353" s="106">
        <v>42468</v>
      </c>
      <c r="B2353" t="s">
        <v>153</v>
      </c>
      <c r="C2353" s="109">
        <v>3.7199999999999997E-2</v>
      </c>
      <c r="D2353" s="109">
        <v>3.9600000000000003E-2</v>
      </c>
      <c r="E2353" s="109">
        <v>4.7399999999999998E-2</v>
      </c>
      <c r="F2353" s="109">
        <v>4.1399999999999999E-2</v>
      </c>
      <c r="G2353" s="208">
        <v>0</v>
      </c>
      <c r="H2353" s="109"/>
      <c r="I2353" s="109">
        <v>3.61E-2</v>
      </c>
      <c r="J2353" s="109"/>
      <c r="K2353" s="109">
        <v>3.95E-2</v>
      </c>
      <c r="L2353" s="109">
        <v>4.7899999999999998E-2</v>
      </c>
      <c r="M2353" s="109"/>
      <c r="N2353" s="109"/>
      <c r="O2353" s="210">
        <f t="shared" si="72"/>
        <v>42461</v>
      </c>
      <c r="Q2353" s="206">
        <f t="shared" si="73"/>
        <v>-1.0000000000000286E-4</v>
      </c>
    </row>
    <row r="2354" spans="1:17">
      <c r="A2354" s="106">
        <v>42471</v>
      </c>
      <c r="B2354" t="s">
        <v>153</v>
      </c>
      <c r="C2354" s="109">
        <v>3.7199999999999997E-2</v>
      </c>
      <c r="D2354" s="109">
        <v>3.9600000000000003E-2</v>
      </c>
      <c r="E2354" s="109">
        <v>4.7199999999999999E-2</v>
      </c>
      <c r="F2354" s="109">
        <v>4.1300000000000003E-2</v>
      </c>
      <c r="G2354" s="208">
        <v>0</v>
      </c>
      <c r="H2354" s="109"/>
      <c r="I2354" s="109">
        <v>3.61E-2</v>
      </c>
      <c r="J2354" s="109"/>
      <c r="K2354" s="109">
        <v>3.95E-2</v>
      </c>
      <c r="L2354" s="109">
        <v>4.7800000000000002E-2</v>
      </c>
      <c r="M2354" s="109"/>
      <c r="N2354" s="109"/>
      <c r="O2354" s="210">
        <f t="shared" si="72"/>
        <v>42461</v>
      </c>
      <c r="Q2354" s="206">
        <f t="shared" si="73"/>
        <v>-1.0000000000000286E-4</v>
      </c>
    </row>
    <row r="2355" spans="1:17">
      <c r="A2355" s="106">
        <v>42472</v>
      </c>
      <c r="B2355" t="s">
        <v>153</v>
      </c>
      <c r="C2355" s="109">
        <v>3.7699999999999997E-2</v>
      </c>
      <c r="D2355" s="109">
        <v>0.04</v>
      </c>
      <c r="E2355" s="109">
        <v>4.7600000000000003E-2</v>
      </c>
      <c r="F2355" s="109">
        <v>4.1799999999999997E-2</v>
      </c>
      <c r="G2355" s="208">
        <v>0</v>
      </c>
      <c r="H2355" s="109"/>
      <c r="I2355" s="109">
        <v>3.6499999999999998E-2</v>
      </c>
      <c r="J2355" s="109"/>
      <c r="K2355" s="109">
        <v>3.9900000000000005E-2</v>
      </c>
      <c r="L2355" s="109">
        <v>4.82E-2</v>
      </c>
      <c r="M2355" s="109"/>
      <c r="N2355" s="109"/>
      <c r="O2355" s="210">
        <f t="shared" si="72"/>
        <v>42461</v>
      </c>
      <c r="Q2355" s="206">
        <f t="shared" si="73"/>
        <v>-9.9999999999995925E-5</v>
      </c>
    </row>
    <row r="2356" spans="1:17">
      <c r="A2356" s="106">
        <v>42473</v>
      </c>
      <c r="B2356" t="s">
        <v>153</v>
      </c>
      <c r="C2356" s="109">
        <v>3.7400000000000003E-2</v>
      </c>
      <c r="D2356" s="109">
        <v>3.9600000000000003E-2</v>
      </c>
      <c r="E2356" s="109">
        <v>4.7199999999999999E-2</v>
      </c>
      <c r="F2356" s="109">
        <v>4.1399999999999999E-2</v>
      </c>
      <c r="G2356" s="208">
        <v>0</v>
      </c>
      <c r="H2356" s="109"/>
      <c r="I2356" s="109">
        <v>3.6000000000000004E-2</v>
      </c>
      <c r="J2356" s="109"/>
      <c r="K2356" s="109">
        <v>3.9599999999999996E-2</v>
      </c>
      <c r="L2356" s="109">
        <v>4.7800000000000002E-2</v>
      </c>
      <c r="M2356" s="109"/>
      <c r="N2356" s="109"/>
      <c r="O2356" s="210">
        <f t="shared" si="72"/>
        <v>42461</v>
      </c>
      <c r="Q2356" s="206">
        <f t="shared" si="73"/>
        <v>0</v>
      </c>
    </row>
    <row r="2357" spans="1:17">
      <c r="A2357" s="106">
        <v>42474</v>
      </c>
      <c r="B2357" t="s">
        <v>153</v>
      </c>
      <c r="C2357" s="109">
        <v>3.7600000000000001E-2</v>
      </c>
      <c r="D2357" s="109">
        <v>3.9800000000000002E-2</v>
      </c>
      <c r="E2357" s="109">
        <v>4.7399999999999998E-2</v>
      </c>
      <c r="F2357" s="109">
        <v>4.1599999999999998E-2</v>
      </c>
      <c r="G2357" s="208">
        <v>0</v>
      </c>
      <c r="H2357" s="109"/>
      <c r="I2357" s="109">
        <v>3.6200000000000003E-2</v>
      </c>
      <c r="J2357" s="109"/>
      <c r="K2357" s="109">
        <v>3.9699999999999999E-2</v>
      </c>
      <c r="L2357" s="109">
        <v>4.7899999999999998E-2</v>
      </c>
      <c r="M2357" s="109"/>
      <c r="N2357" s="109"/>
      <c r="O2357" s="210">
        <f t="shared" si="72"/>
        <v>42461</v>
      </c>
      <c r="Q2357" s="206">
        <f t="shared" si="73"/>
        <v>-1.0000000000000286E-4</v>
      </c>
    </row>
    <row r="2358" spans="1:17">
      <c r="A2358" s="106">
        <v>42475</v>
      </c>
      <c r="B2358" t="s">
        <v>153</v>
      </c>
      <c r="C2358" s="109">
        <v>3.7100000000000001E-2</v>
      </c>
      <c r="D2358" s="109">
        <v>3.9399999999999998E-2</v>
      </c>
      <c r="E2358" s="109">
        <v>4.7E-2</v>
      </c>
      <c r="F2358" s="109">
        <v>4.1200000000000001E-2</v>
      </c>
      <c r="G2358" s="208">
        <v>0</v>
      </c>
      <c r="H2358" s="109"/>
      <c r="I2358" s="109">
        <v>3.5900000000000001E-2</v>
      </c>
      <c r="J2358" s="109"/>
      <c r="K2358" s="109">
        <v>3.9300000000000002E-2</v>
      </c>
      <c r="L2358" s="109">
        <v>4.7500000000000001E-2</v>
      </c>
      <c r="M2358" s="109"/>
      <c r="N2358" s="109"/>
      <c r="O2358" s="210">
        <f t="shared" si="72"/>
        <v>42461</v>
      </c>
      <c r="Q2358" s="206">
        <f t="shared" si="73"/>
        <v>-9.9999999999995925E-5</v>
      </c>
    </row>
    <row r="2359" spans="1:17">
      <c r="A2359" s="106">
        <v>42478</v>
      </c>
      <c r="B2359" t="s">
        <v>153</v>
      </c>
      <c r="C2359" s="109">
        <v>3.6999999999999998E-2</v>
      </c>
      <c r="D2359" s="109">
        <v>3.9600000000000003E-2</v>
      </c>
      <c r="E2359" s="109">
        <v>4.7300000000000002E-2</v>
      </c>
      <c r="F2359" s="109">
        <v>4.1300000000000003E-2</v>
      </c>
      <c r="G2359" s="208">
        <v>0</v>
      </c>
      <c r="H2359" s="109"/>
      <c r="I2359" s="109">
        <v>3.61E-2</v>
      </c>
      <c r="J2359" s="109"/>
      <c r="K2359" s="109">
        <v>3.95E-2</v>
      </c>
      <c r="L2359" s="109">
        <v>4.7699999999999992E-2</v>
      </c>
      <c r="M2359" s="109"/>
      <c r="N2359" s="109"/>
      <c r="O2359" s="210">
        <f t="shared" si="72"/>
        <v>42461</v>
      </c>
      <c r="Q2359" s="206">
        <f t="shared" si="73"/>
        <v>-1.0000000000000286E-4</v>
      </c>
    </row>
    <row r="2360" spans="1:17">
      <c r="A2360" s="106">
        <v>42479</v>
      </c>
      <c r="B2360" t="s">
        <v>153</v>
      </c>
      <c r="C2360" s="109">
        <v>3.6900000000000002E-2</v>
      </c>
      <c r="D2360" s="109">
        <v>3.9699999999999999E-2</v>
      </c>
      <c r="E2360" s="109">
        <v>4.7100000000000003E-2</v>
      </c>
      <c r="F2360" s="109">
        <v>4.1200000000000001E-2</v>
      </c>
      <c r="G2360" s="208">
        <v>0</v>
      </c>
      <c r="H2360" s="109"/>
      <c r="I2360" s="109">
        <v>3.5200000000000002E-2</v>
      </c>
      <c r="J2360" s="109"/>
      <c r="K2360" s="109">
        <v>3.9399999999999998E-2</v>
      </c>
      <c r="L2360" s="109">
        <v>4.7500000000000001E-2</v>
      </c>
      <c r="M2360" s="109"/>
      <c r="N2360" s="109"/>
      <c r="O2360" s="210">
        <f t="shared" si="72"/>
        <v>42461</v>
      </c>
      <c r="Q2360" s="206">
        <f t="shared" si="73"/>
        <v>-3.0000000000000165E-4</v>
      </c>
    </row>
    <row r="2361" spans="1:17">
      <c r="A2361" s="106">
        <v>42480</v>
      </c>
      <c r="B2361" t="s">
        <v>153</v>
      </c>
      <c r="C2361" s="109">
        <v>3.7600000000000001E-2</v>
      </c>
      <c r="D2361" s="109">
        <v>4.0300000000000002E-2</v>
      </c>
      <c r="E2361" s="109">
        <v>4.7399999999999998E-2</v>
      </c>
      <c r="F2361" s="109">
        <v>4.1799999999999997E-2</v>
      </c>
      <c r="G2361" s="208">
        <v>0</v>
      </c>
      <c r="H2361" s="109"/>
      <c r="I2361" s="109">
        <v>3.5699999999999996E-2</v>
      </c>
      <c r="J2361" s="109"/>
      <c r="K2361" s="109">
        <v>0.04</v>
      </c>
      <c r="L2361" s="109">
        <v>4.7800000000000002E-2</v>
      </c>
      <c r="M2361" s="109"/>
      <c r="N2361" s="109"/>
      <c r="O2361" s="210">
        <f t="shared" si="72"/>
        <v>42461</v>
      </c>
      <c r="Q2361" s="206">
        <f t="shared" si="73"/>
        <v>-3.0000000000000165E-4</v>
      </c>
    </row>
    <row r="2362" spans="1:17">
      <c r="A2362" s="106">
        <v>42481</v>
      </c>
      <c r="B2362" t="s">
        <v>153</v>
      </c>
      <c r="C2362" s="109">
        <v>3.7699999999999997E-2</v>
      </c>
      <c r="D2362" s="109">
        <v>4.0399999999999998E-2</v>
      </c>
      <c r="E2362" s="109">
        <v>4.7500000000000001E-2</v>
      </c>
      <c r="F2362" s="109">
        <v>4.19E-2</v>
      </c>
      <c r="G2362" s="208">
        <v>0</v>
      </c>
      <c r="H2362" s="109"/>
      <c r="I2362" s="109">
        <v>3.5699999999999996E-2</v>
      </c>
      <c r="J2362" s="109"/>
      <c r="K2362" s="109">
        <v>4.0099999999999997E-2</v>
      </c>
      <c r="L2362" s="109">
        <v>4.7899999999999998E-2</v>
      </c>
      <c r="M2362" s="109"/>
      <c r="N2362" s="109"/>
      <c r="O2362" s="210">
        <f t="shared" si="72"/>
        <v>42461</v>
      </c>
      <c r="Q2362" s="206">
        <f t="shared" si="73"/>
        <v>-3.0000000000000165E-4</v>
      </c>
    </row>
    <row r="2363" spans="1:17">
      <c r="A2363" s="106">
        <v>42482</v>
      </c>
      <c r="B2363" t="s">
        <v>153</v>
      </c>
      <c r="C2363" s="109">
        <v>3.7699999999999997E-2</v>
      </c>
      <c r="D2363" s="109">
        <v>4.0500000000000001E-2</v>
      </c>
      <c r="E2363" s="109">
        <v>4.7399999999999998E-2</v>
      </c>
      <c r="F2363" s="109">
        <v>4.19E-2</v>
      </c>
      <c r="G2363" s="208">
        <v>0</v>
      </c>
      <c r="H2363" s="109"/>
      <c r="I2363" s="109">
        <v>3.5900000000000001E-2</v>
      </c>
      <c r="J2363" s="109"/>
      <c r="K2363" s="109">
        <v>4.0099999999999997E-2</v>
      </c>
      <c r="L2363" s="109">
        <v>4.7800000000000002E-2</v>
      </c>
      <c r="M2363" s="109"/>
      <c r="N2363" s="109"/>
      <c r="O2363" s="210">
        <f t="shared" si="72"/>
        <v>42461</v>
      </c>
      <c r="Q2363" s="206">
        <f t="shared" si="73"/>
        <v>-4.0000000000000452E-4</v>
      </c>
    </row>
    <row r="2364" spans="1:17">
      <c r="A2364" s="106">
        <v>42485</v>
      </c>
      <c r="B2364" t="s">
        <v>153</v>
      </c>
      <c r="C2364" s="109">
        <v>3.7900000000000003E-2</v>
      </c>
      <c r="D2364" s="109">
        <v>4.07E-2</v>
      </c>
      <c r="E2364" s="109">
        <v>4.7500000000000001E-2</v>
      </c>
      <c r="F2364" s="109">
        <v>4.2000000000000003E-2</v>
      </c>
      <c r="G2364" s="208">
        <v>0</v>
      </c>
      <c r="H2364" s="109"/>
      <c r="I2364" s="109">
        <v>3.6200000000000003E-2</v>
      </c>
      <c r="J2364" s="109"/>
      <c r="K2364" s="109">
        <v>4.0199999999999993E-2</v>
      </c>
      <c r="L2364" s="109">
        <v>4.7899999999999998E-2</v>
      </c>
      <c r="M2364" s="109"/>
      <c r="N2364" s="109"/>
      <c r="O2364" s="210">
        <f t="shared" si="72"/>
        <v>42461</v>
      </c>
      <c r="Q2364" s="206">
        <f t="shared" si="73"/>
        <v>-5.0000000000000738E-4</v>
      </c>
    </row>
    <row r="2365" spans="1:17">
      <c r="A2365" s="106">
        <v>42486</v>
      </c>
      <c r="B2365" t="s">
        <v>153</v>
      </c>
      <c r="C2365" s="109">
        <v>3.78E-2</v>
      </c>
      <c r="D2365" s="109">
        <v>4.0800000000000003E-2</v>
      </c>
      <c r="E2365" s="109">
        <v>4.7600000000000003E-2</v>
      </c>
      <c r="F2365" s="109">
        <v>4.2099999999999999E-2</v>
      </c>
      <c r="G2365" s="208">
        <v>0</v>
      </c>
      <c r="H2365" s="109"/>
      <c r="I2365" s="109">
        <v>3.6499999999999998E-2</v>
      </c>
      <c r="J2365" s="109"/>
      <c r="K2365" s="109">
        <v>4.0399999999999998E-2</v>
      </c>
      <c r="L2365" s="109">
        <v>4.7899999999999998E-2</v>
      </c>
      <c r="M2365" s="109"/>
      <c r="N2365" s="109"/>
      <c r="O2365" s="210">
        <f t="shared" si="72"/>
        <v>42461</v>
      </c>
      <c r="Q2365" s="206">
        <f t="shared" si="73"/>
        <v>-4.0000000000000452E-4</v>
      </c>
    </row>
    <row r="2366" spans="1:17">
      <c r="A2366" s="106">
        <v>42487</v>
      </c>
      <c r="B2366" t="s">
        <v>153</v>
      </c>
      <c r="C2366" s="109">
        <v>3.7199999999999997E-2</v>
      </c>
      <c r="D2366" s="109">
        <v>4.02E-2</v>
      </c>
      <c r="E2366" s="109">
        <v>4.7E-2</v>
      </c>
      <c r="F2366" s="109">
        <v>4.1500000000000002E-2</v>
      </c>
      <c r="G2366" s="208">
        <v>0</v>
      </c>
      <c r="H2366" s="109"/>
      <c r="I2366" s="109">
        <v>3.5900000000000001E-2</v>
      </c>
      <c r="J2366" s="109"/>
      <c r="K2366" s="109">
        <v>3.9800000000000002E-2</v>
      </c>
      <c r="L2366" s="109">
        <v>4.7300000000000002E-2</v>
      </c>
      <c r="M2366" s="109"/>
      <c r="N2366" s="109"/>
      <c r="O2366" s="210">
        <f t="shared" si="72"/>
        <v>42461</v>
      </c>
      <c r="Q2366" s="206">
        <f t="shared" si="73"/>
        <v>-3.9999999999999758E-4</v>
      </c>
    </row>
    <row r="2367" spans="1:17">
      <c r="A2367" s="106">
        <v>42488</v>
      </c>
      <c r="B2367" t="s">
        <v>153</v>
      </c>
      <c r="C2367" s="109">
        <v>3.6999999999999998E-2</v>
      </c>
      <c r="D2367" s="109">
        <v>4.0099999999999997E-2</v>
      </c>
      <c r="E2367" s="109">
        <v>4.7E-2</v>
      </c>
      <c r="F2367" s="109">
        <v>4.1399999999999999E-2</v>
      </c>
      <c r="G2367" s="208">
        <v>0</v>
      </c>
      <c r="H2367" s="109"/>
      <c r="I2367" s="109">
        <v>3.6299999999999999E-2</v>
      </c>
      <c r="J2367" s="109"/>
      <c r="K2367" s="109">
        <v>3.9699999999999999E-2</v>
      </c>
      <c r="L2367" s="109">
        <v>4.7300000000000002E-2</v>
      </c>
      <c r="M2367" s="109"/>
      <c r="N2367" s="109"/>
      <c r="O2367" s="210">
        <f t="shared" si="72"/>
        <v>42461</v>
      </c>
      <c r="Q2367" s="206">
        <f t="shared" si="73"/>
        <v>-3.9999999999999758E-4</v>
      </c>
    </row>
    <row r="2368" spans="1:17">
      <c r="A2368" s="106">
        <v>42489</v>
      </c>
      <c r="B2368" t="s">
        <v>153</v>
      </c>
      <c r="C2368" s="109">
        <v>3.6700000000000003E-2</v>
      </c>
      <c r="D2368" s="109">
        <v>3.9899999999999998E-2</v>
      </c>
      <c r="E2368" s="109">
        <v>4.6600000000000003E-2</v>
      </c>
      <c r="F2368" s="109">
        <v>4.1099999999999998E-2</v>
      </c>
      <c r="G2368" s="208">
        <v>0</v>
      </c>
      <c r="H2368" s="109"/>
      <c r="I2368" s="109">
        <v>3.6299999999999999E-2</v>
      </c>
      <c r="J2368" s="109"/>
      <c r="K2368" s="109">
        <v>3.9399999999999998E-2</v>
      </c>
      <c r="L2368" s="109">
        <v>4.6900000000000004E-2</v>
      </c>
      <c r="M2368" s="109"/>
      <c r="N2368" s="109"/>
      <c r="O2368" s="210">
        <f t="shared" si="72"/>
        <v>42461</v>
      </c>
      <c r="Q2368" s="206">
        <f t="shared" si="73"/>
        <v>-5.0000000000000044E-4</v>
      </c>
    </row>
    <row r="2369" spans="1:17">
      <c r="A2369" s="106">
        <v>42492</v>
      </c>
      <c r="B2369" t="s">
        <v>153</v>
      </c>
      <c r="C2369" s="109">
        <v>3.7100000000000001E-2</v>
      </c>
      <c r="D2369" s="109">
        <v>4.02E-2</v>
      </c>
      <c r="E2369" s="109">
        <v>4.7100000000000003E-2</v>
      </c>
      <c r="F2369" s="109">
        <v>4.1500000000000002E-2</v>
      </c>
      <c r="G2369" s="208">
        <v>0</v>
      </c>
      <c r="H2369" s="109"/>
      <c r="I2369" s="109">
        <v>3.6799999999999999E-2</v>
      </c>
      <c r="J2369" s="109"/>
      <c r="K2369" s="109">
        <v>3.9900000000000005E-2</v>
      </c>
      <c r="L2369" s="109">
        <v>4.7400000000000005E-2</v>
      </c>
      <c r="M2369" s="109"/>
      <c r="N2369" s="109"/>
      <c r="O2369" s="210">
        <f t="shared" si="72"/>
        <v>42491</v>
      </c>
      <c r="Q2369" s="206">
        <f t="shared" si="73"/>
        <v>-2.9999999999999472E-4</v>
      </c>
    </row>
    <row r="2370" spans="1:17">
      <c r="A2370" s="106">
        <v>42493</v>
      </c>
      <c r="B2370" t="s">
        <v>153</v>
      </c>
      <c r="C2370" s="109">
        <v>3.6499999999999998E-2</v>
      </c>
      <c r="D2370" s="109">
        <v>3.9600000000000003E-2</v>
      </c>
      <c r="E2370" s="109">
        <v>4.5999999999999999E-2</v>
      </c>
      <c r="F2370" s="109">
        <v>4.07E-2</v>
      </c>
      <c r="G2370" s="208">
        <v>0</v>
      </c>
      <c r="H2370" s="109"/>
      <c r="I2370" s="109">
        <v>3.6499999999999998E-2</v>
      </c>
      <c r="J2370" s="109"/>
      <c r="K2370" s="109">
        <v>3.9399999999999998E-2</v>
      </c>
      <c r="L2370" s="109">
        <v>4.6600000000000003E-2</v>
      </c>
      <c r="M2370" s="109"/>
      <c r="N2370" s="109"/>
      <c r="O2370" s="210">
        <f t="shared" si="72"/>
        <v>42491</v>
      </c>
      <c r="Q2370" s="206">
        <f t="shared" si="73"/>
        <v>-2.0000000000000573E-4</v>
      </c>
    </row>
    <row r="2371" spans="1:17">
      <c r="A2371" s="106">
        <v>42494</v>
      </c>
      <c r="B2371" t="s">
        <v>153</v>
      </c>
      <c r="C2371" s="109">
        <v>3.6299999999999999E-2</v>
      </c>
      <c r="D2371" s="109">
        <v>3.95E-2</v>
      </c>
      <c r="E2371" s="109">
        <v>4.5699999999999998E-2</v>
      </c>
      <c r="F2371" s="109">
        <v>4.0500000000000001E-2</v>
      </c>
      <c r="G2371" s="208">
        <v>0</v>
      </c>
      <c r="H2371" s="109"/>
      <c r="I2371" s="109">
        <v>3.6600000000000001E-2</v>
      </c>
      <c r="J2371" s="109"/>
      <c r="K2371" s="109">
        <v>3.9300000000000002E-2</v>
      </c>
      <c r="L2371" s="109">
        <v>4.6399999999999997E-2</v>
      </c>
      <c r="M2371" s="109"/>
      <c r="N2371" s="109"/>
      <c r="O2371" s="210">
        <f t="shared" si="72"/>
        <v>42491</v>
      </c>
      <c r="Q2371" s="206">
        <f t="shared" si="73"/>
        <v>-1.9999999999999879E-4</v>
      </c>
    </row>
    <row r="2372" spans="1:17">
      <c r="A2372" s="106">
        <v>42495</v>
      </c>
      <c r="B2372" t="s">
        <v>153</v>
      </c>
      <c r="C2372" s="109">
        <v>3.5900000000000001E-2</v>
      </c>
      <c r="D2372" s="109">
        <v>3.9100000000000003E-2</v>
      </c>
      <c r="E2372" s="109">
        <v>4.5499999999999999E-2</v>
      </c>
      <c r="F2372" s="109">
        <v>4.02E-2</v>
      </c>
      <c r="G2372" s="208">
        <v>0</v>
      </c>
      <c r="H2372" s="109"/>
      <c r="I2372" s="109">
        <v>3.6299999999999999E-2</v>
      </c>
      <c r="J2372" s="109"/>
      <c r="K2372" s="109">
        <v>3.9E-2</v>
      </c>
      <c r="L2372" s="109">
        <v>4.6199999999999998E-2</v>
      </c>
      <c r="M2372" s="109"/>
      <c r="N2372" s="109"/>
      <c r="O2372" s="210">
        <f t="shared" si="72"/>
        <v>42491</v>
      </c>
      <c r="Q2372" s="206">
        <f t="shared" si="73"/>
        <v>-1.0000000000000286E-4</v>
      </c>
    </row>
    <row r="2373" spans="1:17">
      <c r="A2373" s="106">
        <v>42496</v>
      </c>
      <c r="B2373" t="s">
        <v>153</v>
      </c>
      <c r="C2373" s="109">
        <v>3.61E-2</v>
      </c>
      <c r="D2373" s="109">
        <v>3.9300000000000002E-2</v>
      </c>
      <c r="E2373" s="109">
        <v>4.58E-2</v>
      </c>
      <c r="F2373" s="109">
        <v>4.0399999999999998E-2</v>
      </c>
      <c r="G2373" s="208">
        <v>0</v>
      </c>
      <c r="H2373" s="109"/>
      <c r="I2373" s="109">
        <v>3.6699999999999997E-2</v>
      </c>
      <c r="J2373" s="109"/>
      <c r="K2373" s="109">
        <v>3.9300000000000002E-2</v>
      </c>
      <c r="L2373" s="109">
        <v>4.6600000000000003E-2</v>
      </c>
      <c r="M2373" s="109"/>
      <c r="N2373" s="109"/>
      <c r="O2373" s="210">
        <f t="shared" ref="O2373:O2436" si="74">DATE(YEAR(A2373),MONTH(A2373),1)</f>
        <v>42491</v>
      </c>
      <c r="Q2373" s="206">
        <f t="shared" ref="Q2373:Q2436" si="75">K2373-D2373</f>
        <v>0</v>
      </c>
    </row>
    <row r="2374" spans="1:17">
      <c r="A2374" s="106">
        <v>42499</v>
      </c>
      <c r="B2374" t="s">
        <v>153</v>
      </c>
      <c r="C2374" s="109">
        <v>3.61E-2</v>
      </c>
      <c r="D2374" s="109">
        <v>3.9300000000000002E-2</v>
      </c>
      <c r="E2374" s="109">
        <v>4.5699999999999998E-2</v>
      </c>
      <c r="F2374" s="109">
        <v>4.0399999999999998E-2</v>
      </c>
      <c r="G2374" s="208">
        <v>0</v>
      </c>
      <c r="H2374" s="109"/>
      <c r="I2374" s="109">
        <v>3.6600000000000001E-2</v>
      </c>
      <c r="J2374" s="109"/>
      <c r="K2374" s="109">
        <v>3.9199999999999999E-2</v>
      </c>
      <c r="L2374" s="109">
        <v>4.6600000000000003E-2</v>
      </c>
      <c r="M2374" s="109"/>
      <c r="N2374" s="109"/>
      <c r="O2374" s="210">
        <f t="shared" si="74"/>
        <v>42491</v>
      </c>
      <c r="Q2374" s="206">
        <f t="shared" si="75"/>
        <v>-1.0000000000000286E-4</v>
      </c>
    </row>
    <row r="2375" spans="1:17">
      <c r="A2375" s="106">
        <v>42500</v>
      </c>
      <c r="B2375" t="s">
        <v>153</v>
      </c>
      <c r="C2375" s="109">
        <v>3.61E-2</v>
      </c>
      <c r="D2375" s="109">
        <v>3.9100000000000003E-2</v>
      </c>
      <c r="E2375" s="109">
        <v>4.58E-2</v>
      </c>
      <c r="F2375" s="109">
        <v>4.0300000000000002E-2</v>
      </c>
      <c r="G2375" s="208">
        <v>0</v>
      </c>
      <c r="H2375" s="109"/>
      <c r="I2375" s="109">
        <v>3.6499999999999998E-2</v>
      </c>
      <c r="J2375" s="109"/>
      <c r="K2375" s="109">
        <v>3.9199999999999999E-2</v>
      </c>
      <c r="L2375" s="109">
        <v>4.6600000000000003E-2</v>
      </c>
      <c r="M2375" s="109"/>
      <c r="N2375" s="109"/>
      <c r="O2375" s="210">
        <f t="shared" si="74"/>
        <v>42491</v>
      </c>
      <c r="Q2375" s="206">
        <f t="shared" si="75"/>
        <v>9.9999999999995925E-5</v>
      </c>
    </row>
    <row r="2376" spans="1:17">
      <c r="A2376" s="106">
        <v>42501</v>
      </c>
      <c r="B2376" t="s">
        <v>153</v>
      </c>
      <c r="C2376" s="109">
        <v>3.5799999999999998E-2</v>
      </c>
      <c r="D2376" s="109">
        <v>3.8699999999999998E-2</v>
      </c>
      <c r="E2376" s="109">
        <v>4.5499999999999999E-2</v>
      </c>
      <c r="F2376" s="109">
        <v>0.04</v>
      </c>
      <c r="G2376" s="208">
        <v>0</v>
      </c>
      <c r="H2376" s="109"/>
      <c r="I2376" s="109">
        <v>3.61E-2</v>
      </c>
      <c r="J2376" s="109"/>
      <c r="K2376" s="109">
        <v>3.8900000000000004E-2</v>
      </c>
      <c r="L2376" s="109">
        <v>4.6300000000000001E-2</v>
      </c>
      <c r="M2376" s="109"/>
      <c r="N2376" s="109"/>
      <c r="O2376" s="210">
        <f t="shared" si="74"/>
        <v>42491</v>
      </c>
      <c r="Q2376" s="206">
        <f t="shared" si="75"/>
        <v>2.0000000000000573E-4</v>
      </c>
    </row>
    <row r="2377" spans="1:17">
      <c r="A2377" s="106">
        <v>42502</v>
      </c>
      <c r="B2377" t="s">
        <v>153</v>
      </c>
      <c r="C2377" s="109">
        <v>3.61E-2</v>
      </c>
      <c r="D2377" s="109">
        <v>3.9100000000000003E-2</v>
      </c>
      <c r="E2377" s="109">
        <v>4.5699999999999998E-2</v>
      </c>
      <c r="F2377" s="109">
        <v>4.0300000000000002E-2</v>
      </c>
      <c r="G2377" s="208">
        <v>0</v>
      </c>
      <c r="H2377" s="109"/>
      <c r="I2377" s="109">
        <v>3.6400000000000002E-2</v>
      </c>
      <c r="J2377" s="109"/>
      <c r="K2377" s="109">
        <v>3.9199999999999999E-2</v>
      </c>
      <c r="L2377" s="109">
        <v>4.6600000000000003E-2</v>
      </c>
      <c r="M2377" s="109"/>
      <c r="N2377" s="109"/>
      <c r="O2377" s="210">
        <f t="shared" si="74"/>
        <v>42491</v>
      </c>
      <c r="Q2377" s="206">
        <f t="shared" si="75"/>
        <v>9.9999999999995925E-5</v>
      </c>
    </row>
    <row r="2378" spans="1:17">
      <c r="A2378" s="106">
        <v>42503</v>
      </c>
      <c r="B2378" t="s">
        <v>153</v>
      </c>
      <c r="C2378" s="109">
        <v>3.56E-2</v>
      </c>
      <c r="D2378" s="109">
        <v>3.85E-2</v>
      </c>
      <c r="E2378" s="109">
        <v>4.5100000000000001E-2</v>
      </c>
      <c r="F2378" s="109">
        <v>3.9699999999999999E-2</v>
      </c>
      <c r="G2378" s="208">
        <v>0</v>
      </c>
      <c r="H2378" s="109"/>
      <c r="I2378" s="109">
        <v>3.5699999999999996E-2</v>
      </c>
      <c r="J2378" s="109"/>
      <c r="K2378" s="109">
        <v>3.8599999999999995E-2</v>
      </c>
      <c r="L2378" s="109">
        <v>4.6100000000000002E-2</v>
      </c>
      <c r="M2378" s="109"/>
      <c r="N2378" s="109"/>
      <c r="O2378" s="210">
        <f t="shared" si="74"/>
        <v>42491</v>
      </c>
      <c r="Q2378" s="206">
        <f t="shared" si="75"/>
        <v>9.9999999999995925E-5</v>
      </c>
    </row>
    <row r="2379" spans="1:17">
      <c r="A2379" s="106">
        <v>42506</v>
      </c>
      <c r="B2379" t="s">
        <v>153</v>
      </c>
      <c r="C2379" s="109">
        <v>3.61E-2</v>
      </c>
      <c r="D2379" s="109">
        <v>3.8899999999999997E-2</v>
      </c>
      <c r="E2379" s="109">
        <v>4.5600000000000002E-2</v>
      </c>
      <c r="F2379" s="109">
        <v>4.02E-2</v>
      </c>
      <c r="G2379" s="208">
        <v>0</v>
      </c>
      <c r="H2379" s="109"/>
      <c r="I2379" s="109">
        <v>3.6200000000000003E-2</v>
      </c>
      <c r="J2379" s="109"/>
      <c r="K2379" s="109">
        <v>3.9100000000000003E-2</v>
      </c>
      <c r="L2379" s="109">
        <v>4.6500000000000007E-2</v>
      </c>
      <c r="M2379" s="109"/>
      <c r="N2379" s="109"/>
      <c r="O2379" s="210">
        <f t="shared" si="74"/>
        <v>42491</v>
      </c>
      <c r="Q2379" s="206">
        <f t="shared" si="75"/>
        <v>2.0000000000000573E-4</v>
      </c>
    </row>
    <row r="2380" spans="1:17">
      <c r="A2380" s="106">
        <v>42507</v>
      </c>
      <c r="B2380" t="s">
        <v>153</v>
      </c>
      <c r="C2380" s="109">
        <v>3.5999999999999997E-2</v>
      </c>
      <c r="D2380" s="109">
        <v>3.8699999999999998E-2</v>
      </c>
      <c r="E2380" s="109">
        <v>4.5499999999999999E-2</v>
      </c>
      <c r="F2380" s="109">
        <v>4.0099999999999997E-2</v>
      </c>
      <c r="G2380" s="208">
        <v>0</v>
      </c>
      <c r="H2380" s="109"/>
      <c r="I2380" s="109">
        <v>3.61E-2</v>
      </c>
      <c r="J2380" s="109"/>
      <c r="K2380" s="109">
        <v>3.9E-2</v>
      </c>
      <c r="L2380" s="109">
        <v>4.6500000000000007E-2</v>
      </c>
      <c r="M2380" s="109"/>
      <c r="N2380" s="109"/>
      <c r="O2380" s="210">
        <f t="shared" si="74"/>
        <v>42491</v>
      </c>
      <c r="Q2380" s="206">
        <f t="shared" si="75"/>
        <v>3.0000000000000165E-4</v>
      </c>
    </row>
    <row r="2381" spans="1:17">
      <c r="A2381" s="106">
        <v>42508</v>
      </c>
      <c r="B2381" t="s">
        <v>153</v>
      </c>
      <c r="C2381" s="109">
        <v>3.7100000000000001E-2</v>
      </c>
      <c r="D2381" s="109">
        <v>3.9699999999999999E-2</v>
      </c>
      <c r="E2381" s="109">
        <v>4.65E-2</v>
      </c>
      <c r="F2381" s="109">
        <v>4.1099999999999998E-2</v>
      </c>
      <c r="G2381" s="208">
        <v>0</v>
      </c>
      <c r="H2381" s="109"/>
      <c r="I2381" s="109">
        <v>3.7100000000000001E-2</v>
      </c>
      <c r="J2381" s="109"/>
      <c r="K2381" s="109">
        <v>0.04</v>
      </c>
      <c r="L2381" s="109">
        <v>4.7400000000000005E-2</v>
      </c>
      <c r="M2381" s="109"/>
      <c r="N2381" s="109"/>
      <c r="O2381" s="210">
        <f t="shared" si="74"/>
        <v>42491</v>
      </c>
      <c r="Q2381" s="206">
        <f t="shared" si="75"/>
        <v>3.0000000000000165E-4</v>
      </c>
    </row>
    <row r="2382" spans="1:17">
      <c r="A2382" s="106">
        <v>42509</v>
      </c>
      <c r="B2382" t="s">
        <v>153</v>
      </c>
      <c r="C2382" s="109">
        <v>3.6600000000000001E-2</v>
      </c>
      <c r="D2382" s="109">
        <v>3.9199999999999999E-2</v>
      </c>
      <c r="E2382" s="109">
        <v>4.5999999999999999E-2</v>
      </c>
      <c r="F2382" s="109">
        <v>4.0599999999999997E-2</v>
      </c>
      <c r="G2382" s="208">
        <v>0</v>
      </c>
      <c r="H2382" s="109"/>
      <c r="I2382" s="109">
        <v>3.6600000000000001E-2</v>
      </c>
      <c r="J2382" s="109"/>
      <c r="K2382" s="109">
        <v>3.9599999999999996E-2</v>
      </c>
      <c r="L2382" s="109">
        <v>4.7E-2</v>
      </c>
      <c r="M2382" s="109"/>
      <c r="N2382" s="109"/>
      <c r="O2382" s="210">
        <f t="shared" si="74"/>
        <v>42491</v>
      </c>
      <c r="Q2382" s="206">
        <f t="shared" si="75"/>
        <v>3.9999999999999758E-4</v>
      </c>
    </row>
    <row r="2383" spans="1:17">
      <c r="A2383" s="106">
        <v>42510</v>
      </c>
      <c r="B2383" t="s">
        <v>153</v>
      </c>
      <c r="C2383" s="109">
        <v>3.6999999999999998E-2</v>
      </c>
      <c r="D2383" s="109">
        <v>3.9399999999999998E-2</v>
      </c>
      <c r="E2383" s="109">
        <v>4.6100000000000002E-2</v>
      </c>
      <c r="F2383" s="109">
        <v>4.0800000000000003E-2</v>
      </c>
      <c r="G2383" s="208">
        <v>0</v>
      </c>
      <c r="H2383" s="109"/>
      <c r="I2383" s="109">
        <v>3.6699999999999997E-2</v>
      </c>
      <c r="J2383" s="109"/>
      <c r="K2383" s="109">
        <v>3.9699999999999999E-2</v>
      </c>
      <c r="L2383" s="109">
        <v>4.7100000000000003E-2</v>
      </c>
      <c r="M2383" s="109"/>
      <c r="N2383" s="109"/>
      <c r="O2383" s="210">
        <f t="shared" si="74"/>
        <v>42491</v>
      </c>
      <c r="Q2383" s="206">
        <f t="shared" si="75"/>
        <v>3.0000000000000165E-4</v>
      </c>
    </row>
    <row r="2384" spans="1:17">
      <c r="A2384" s="106">
        <v>42513</v>
      </c>
      <c r="B2384" t="s">
        <v>153</v>
      </c>
      <c r="C2384" s="109">
        <v>3.6999999999999998E-2</v>
      </c>
      <c r="D2384" s="109">
        <v>3.9300000000000002E-2</v>
      </c>
      <c r="E2384" s="109">
        <v>4.6100000000000002E-2</v>
      </c>
      <c r="F2384" s="109">
        <v>4.0800000000000003E-2</v>
      </c>
      <c r="G2384" s="208">
        <v>0</v>
      </c>
      <c r="H2384" s="109"/>
      <c r="I2384" s="109">
        <v>3.6799999999999999E-2</v>
      </c>
      <c r="J2384" s="109"/>
      <c r="K2384" s="109">
        <v>3.9699999999999999E-2</v>
      </c>
      <c r="L2384" s="109">
        <v>4.7E-2</v>
      </c>
      <c r="M2384" s="109"/>
      <c r="N2384" s="109"/>
      <c r="O2384" s="210">
        <f t="shared" si="74"/>
        <v>42491</v>
      </c>
      <c r="Q2384" s="206">
        <f t="shared" si="75"/>
        <v>3.9999999999999758E-4</v>
      </c>
    </row>
    <row r="2385" spans="1:17">
      <c r="A2385" s="106">
        <v>42514</v>
      </c>
      <c r="B2385" t="s">
        <v>153</v>
      </c>
      <c r="C2385" s="109">
        <v>3.7199999999999997E-2</v>
      </c>
      <c r="D2385" s="109">
        <v>3.9399999999999998E-2</v>
      </c>
      <c r="E2385" s="109">
        <v>4.6300000000000001E-2</v>
      </c>
      <c r="F2385" s="109">
        <v>4.1000000000000002E-2</v>
      </c>
      <c r="G2385" s="208">
        <v>0</v>
      </c>
      <c r="H2385" s="109"/>
      <c r="I2385" s="109">
        <v>3.6799999999999999E-2</v>
      </c>
      <c r="J2385" s="109"/>
      <c r="K2385" s="109">
        <v>3.9800000000000002E-2</v>
      </c>
      <c r="L2385" s="109">
        <v>4.7100000000000003E-2</v>
      </c>
      <c r="M2385" s="109"/>
      <c r="N2385" s="109"/>
      <c r="O2385" s="210">
        <f t="shared" si="74"/>
        <v>42491</v>
      </c>
      <c r="Q2385" s="206">
        <f t="shared" si="75"/>
        <v>4.0000000000000452E-4</v>
      </c>
    </row>
    <row r="2386" spans="1:17">
      <c r="A2386" s="106">
        <v>42515</v>
      </c>
      <c r="B2386" t="s">
        <v>153</v>
      </c>
      <c r="C2386" s="109">
        <v>3.7499999999999999E-2</v>
      </c>
      <c r="D2386" s="109">
        <v>3.9699999999999999E-2</v>
      </c>
      <c r="E2386" s="109">
        <v>4.6600000000000003E-2</v>
      </c>
      <c r="F2386" s="109">
        <v>4.1300000000000003E-2</v>
      </c>
      <c r="G2386" s="208">
        <v>0</v>
      </c>
      <c r="H2386" s="109"/>
      <c r="I2386" s="109">
        <v>3.6900000000000002E-2</v>
      </c>
      <c r="J2386" s="109"/>
      <c r="K2386" s="109">
        <v>0.04</v>
      </c>
      <c r="L2386" s="109">
        <v>4.7400000000000005E-2</v>
      </c>
      <c r="M2386" s="109"/>
      <c r="N2386" s="109"/>
      <c r="O2386" s="210">
        <f t="shared" si="74"/>
        <v>42491</v>
      </c>
      <c r="Q2386" s="206">
        <f t="shared" si="75"/>
        <v>3.0000000000000165E-4</v>
      </c>
    </row>
    <row r="2387" spans="1:17">
      <c r="A2387" s="106">
        <v>42516</v>
      </c>
      <c r="B2387" t="s">
        <v>153</v>
      </c>
      <c r="C2387" s="109">
        <v>3.7100000000000001E-2</v>
      </c>
      <c r="D2387" s="109">
        <v>3.9199999999999999E-2</v>
      </c>
      <c r="E2387" s="109">
        <v>4.6199999999999998E-2</v>
      </c>
      <c r="F2387" s="109">
        <v>4.0800000000000003E-2</v>
      </c>
      <c r="G2387" s="208">
        <v>0</v>
      </c>
      <c r="H2387" s="109"/>
      <c r="I2387" s="109">
        <v>3.6299999999999999E-2</v>
      </c>
      <c r="J2387" s="109"/>
      <c r="K2387" s="109">
        <v>3.95E-2</v>
      </c>
      <c r="L2387" s="109">
        <v>4.6900000000000004E-2</v>
      </c>
      <c r="M2387" s="109"/>
      <c r="N2387" s="109"/>
      <c r="O2387" s="210">
        <f t="shared" si="74"/>
        <v>42491</v>
      </c>
      <c r="Q2387" s="206">
        <f t="shared" si="75"/>
        <v>3.0000000000000165E-4</v>
      </c>
    </row>
    <row r="2388" spans="1:17">
      <c r="A2388" s="106">
        <v>42517</v>
      </c>
      <c r="B2388" t="s">
        <v>153</v>
      </c>
      <c r="C2388" s="109">
        <v>3.7199999999999997E-2</v>
      </c>
      <c r="D2388" s="109">
        <v>3.9399999999999998E-2</v>
      </c>
      <c r="E2388" s="109">
        <v>4.6300000000000001E-2</v>
      </c>
      <c r="F2388" s="109">
        <v>4.1000000000000002E-2</v>
      </c>
      <c r="G2388" s="208">
        <v>0</v>
      </c>
      <c r="H2388" s="109"/>
      <c r="I2388" s="109">
        <v>3.6499999999999998E-2</v>
      </c>
      <c r="J2388" s="109"/>
      <c r="K2388" s="109">
        <v>3.9699999999999999E-2</v>
      </c>
      <c r="L2388" s="109">
        <v>4.7E-2</v>
      </c>
      <c r="M2388" s="109"/>
      <c r="N2388" s="109"/>
      <c r="O2388" s="210">
        <f t="shared" si="74"/>
        <v>42491</v>
      </c>
      <c r="Q2388" s="206">
        <f t="shared" si="75"/>
        <v>3.0000000000000165E-4</v>
      </c>
    </row>
    <row r="2389" spans="1:17">
      <c r="A2389" s="106">
        <v>42523</v>
      </c>
      <c r="B2389" t="s">
        <v>153</v>
      </c>
      <c r="C2389" s="109">
        <v>3.6600000000000001E-2</v>
      </c>
      <c r="D2389" s="109">
        <v>3.8800000000000001E-2</v>
      </c>
      <c r="E2389" s="109">
        <v>4.5699999999999998E-2</v>
      </c>
      <c r="F2389" s="109">
        <v>4.0399999999999998E-2</v>
      </c>
      <c r="G2389" s="208">
        <v>0</v>
      </c>
      <c r="H2389" s="109"/>
      <c r="I2389" s="109">
        <v>3.5900000000000001E-2</v>
      </c>
      <c r="J2389" s="109"/>
      <c r="K2389" s="109">
        <v>3.9100000000000003E-2</v>
      </c>
      <c r="L2389" s="109">
        <v>4.6399999999999997E-2</v>
      </c>
      <c r="M2389" s="109"/>
      <c r="N2389" s="109"/>
      <c r="O2389" s="210">
        <f t="shared" si="74"/>
        <v>42522</v>
      </c>
      <c r="Q2389" s="206">
        <f t="shared" si="75"/>
        <v>3.0000000000000165E-4</v>
      </c>
    </row>
    <row r="2390" spans="1:17">
      <c r="A2390" s="106">
        <v>42524</v>
      </c>
      <c r="B2390" t="s">
        <v>153</v>
      </c>
      <c r="C2390" s="109">
        <v>3.5900000000000001E-2</v>
      </c>
      <c r="D2390" s="109">
        <v>3.8199999999999998E-2</v>
      </c>
      <c r="E2390" s="109">
        <v>4.5100000000000001E-2</v>
      </c>
      <c r="F2390" s="109">
        <v>3.9699999999999999E-2</v>
      </c>
      <c r="G2390" s="208">
        <v>0</v>
      </c>
      <c r="H2390" s="109"/>
      <c r="I2390" s="109">
        <v>3.5099999999999999E-2</v>
      </c>
      <c r="J2390" s="109"/>
      <c r="K2390" s="109">
        <v>3.85E-2</v>
      </c>
      <c r="L2390" s="109">
        <v>4.5700000000000005E-2</v>
      </c>
      <c r="M2390" s="109"/>
      <c r="N2390" s="109"/>
      <c r="O2390" s="210">
        <f t="shared" si="74"/>
        <v>42522</v>
      </c>
      <c r="Q2390" s="206">
        <f t="shared" si="75"/>
        <v>3.0000000000000165E-4</v>
      </c>
    </row>
    <row r="2391" spans="1:17">
      <c r="A2391" s="106">
        <v>42527</v>
      </c>
      <c r="B2391" t="s">
        <v>153</v>
      </c>
      <c r="C2391" s="109">
        <v>3.6200000000000003E-2</v>
      </c>
      <c r="D2391" s="109">
        <v>3.8399999999999997E-2</v>
      </c>
      <c r="E2391" s="109">
        <v>4.53E-2</v>
      </c>
      <c r="F2391" s="109">
        <v>0.04</v>
      </c>
      <c r="G2391" s="208">
        <v>0</v>
      </c>
      <c r="H2391" s="109"/>
      <c r="I2391" s="109">
        <v>3.5400000000000001E-2</v>
      </c>
      <c r="J2391" s="109"/>
      <c r="K2391" s="109">
        <v>3.8699999999999998E-2</v>
      </c>
      <c r="L2391" s="109">
        <v>4.5899999999999996E-2</v>
      </c>
      <c r="M2391" s="109"/>
      <c r="N2391" s="109"/>
      <c r="O2391" s="210">
        <f t="shared" si="74"/>
        <v>42522</v>
      </c>
      <c r="Q2391" s="206">
        <f t="shared" si="75"/>
        <v>3.0000000000000165E-4</v>
      </c>
    </row>
    <row r="2392" spans="1:17">
      <c r="A2392" s="106">
        <v>42528</v>
      </c>
      <c r="B2392" t="s">
        <v>153</v>
      </c>
      <c r="C2392" s="109">
        <v>3.5999999999999997E-2</v>
      </c>
      <c r="D2392" s="109">
        <v>3.8300000000000001E-2</v>
      </c>
      <c r="E2392" s="109">
        <v>4.5199999999999997E-2</v>
      </c>
      <c r="F2392" s="109">
        <v>3.9800000000000002E-2</v>
      </c>
      <c r="G2392" s="208">
        <v>0</v>
      </c>
      <c r="H2392" s="109"/>
      <c r="I2392" s="109">
        <v>3.5299999999999998E-2</v>
      </c>
      <c r="J2392" s="109"/>
      <c r="K2392" s="109">
        <v>3.8599999999999995E-2</v>
      </c>
      <c r="L2392" s="109">
        <v>4.58E-2</v>
      </c>
      <c r="M2392" s="109"/>
      <c r="N2392" s="109"/>
      <c r="O2392" s="210">
        <f t="shared" si="74"/>
        <v>42522</v>
      </c>
      <c r="Q2392" s="206">
        <f t="shared" si="75"/>
        <v>2.9999999999999472E-4</v>
      </c>
    </row>
    <row r="2393" spans="1:17">
      <c r="A2393" s="106">
        <v>42529</v>
      </c>
      <c r="B2393" t="s">
        <v>153</v>
      </c>
      <c r="C2393" s="109">
        <v>3.5900000000000001E-2</v>
      </c>
      <c r="D2393" s="109">
        <v>3.8100000000000002E-2</v>
      </c>
      <c r="E2393" s="109">
        <v>4.5100000000000001E-2</v>
      </c>
      <c r="F2393" s="109">
        <v>3.9699999999999999E-2</v>
      </c>
      <c r="G2393" s="208">
        <v>0</v>
      </c>
      <c r="H2393" s="109"/>
      <c r="I2393" s="109">
        <v>3.5200000000000002E-2</v>
      </c>
      <c r="J2393" s="109"/>
      <c r="K2393" s="109">
        <v>3.8399999999999997E-2</v>
      </c>
      <c r="L2393" s="109">
        <v>4.5599999999999995E-2</v>
      </c>
      <c r="M2393" s="109"/>
      <c r="N2393" s="109"/>
      <c r="O2393" s="210">
        <f t="shared" si="74"/>
        <v>42522</v>
      </c>
      <c r="Q2393" s="206">
        <f t="shared" si="75"/>
        <v>2.9999999999999472E-4</v>
      </c>
    </row>
    <row r="2394" spans="1:17">
      <c r="A2394" s="106">
        <v>42530</v>
      </c>
      <c r="B2394" t="s">
        <v>153</v>
      </c>
      <c r="C2394" s="109">
        <v>3.56E-2</v>
      </c>
      <c r="D2394" s="109">
        <v>3.78E-2</v>
      </c>
      <c r="E2394" s="109">
        <v>4.48E-2</v>
      </c>
      <c r="F2394" s="109">
        <v>3.9399999999999998E-2</v>
      </c>
      <c r="G2394" s="208">
        <v>0</v>
      </c>
      <c r="H2394" s="109"/>
      <c r="I2394" s="109">
        <v>3.49E-2</v>
      </c>
      <c r="J2394" s="109"/>
      <c r="K2394" s="109">
        <v>3.8100000000000002E-2</v>
      </c>
      <c r="L2394" s="109">
        <v>4.53E-2</v>
      </c>
      <c r="M2394" s="109"/>
      <c r="N2394" s="109"/>
      <c r="O2394" s="210">
        <f t="shared" si="74"/>
        <v>42522</v>
      </c>
      <c r="Q2394" s="206">
        <f t="shared" si="75"/>
        <v>3.0000000000000165E-4</v>
      </c>
    </row>
    <row r="2395" spans="1:17">
      <c r="A2395" s="106">
        <v>42531</v>
      </c>
      <c r="B2395" t="s">
        <v>153</v>
      </c>
      <c r="C2395" s="109">
        <v>3.5200000000000002E-2</v>
      </c>
      <c r="D2395" s="109">
        <v>3.7499999999999999E-2</v>
      </c>
      <c r="E2395" s="109">
        <v>4.4400000000000002E-2</v>
      </c>
      <c r="F2395" s="109">
        <v>3.9E-2</v>
      </c>
      <c r="G2395" s="208">
        <v>0</v>
      </c>
      <c r="H2395" s="109"/>
      <c r="I2395" s="109">
        <v>3.4799999999999998E-2</v>
      </c>
      <c r="J2395" s="109"/>
      <c r="K2395" s="109">
        <v>3.78E-2</v>
      </c>
      <c r="L2395" s="109">
        <v>4.4999999999999998E-2</v>
      </c>
      <c r="M2395" s="109"/>
      <c r="N2395" s="109"/>
      <c r="O2395" s="210">
        <f t="shared" si="74"/>
        <v>42522</v>
      </c>
      <c r="Q2395" s="206">
        <f t="shared" si="75"/>
        <v>3.0000000000000165E-4</v>
      </c>
    </row>
    <row r="2396" spans="1:17">
      <c r="A2396" s="106">
        <v>42534</v>
      </c>
      <c r="B2396" t="s">
        <v>153</v>
      </c>
      <c r="C2396" s="109">
        <v>3.5200000000000002E-2</v>
      </c>
      <c r="D2396" s="109">
        <v>3.73E-2</v>
      </c>
      <c r="E2396" s="109">
        <v>4.4200000000000003E-2</v>
      </c>
      <c r="F2396" s="109">
        <v>3.8899999999999997E-2</v>
      </c>
      <c r="G2396" s="208">
        <v>0</v>
      </c>
      <c r="H2396" s="109"/>
      <c r="I2396" s="109">
        <v>3.4700000000000002E-2</v>
      </c>
      <c r="J2396" s="109"/>
      <c r="K2396" s="109">
        <v>3.7599999999999995E-2</v>
      </c>
      <c r="L2396" s="109">
        <v>4.4800000000000006E-2</v>
      </c>
      <c r="M2396" s="109"/>
      <c r="N2396" s="109"/>
      <c r="O2396" s="210">
        <f t="shared" si="74"/>
        <v>42522</v>
      </c>
      <c r="Q2396" s="206">
        <f t="shared" si="75"/>
        <v>2.9999999999999472E-4</v>
      </c>
    </row>
    <row r="2397" spans="1:17">
      <c r="A2397" s="106">
        <v>42535</v>
      </c>
      <c r="B2397" t="s">
        <v>153</v>
      </c>
      <c r="C2397" s="109">
        <v>3.5099999999999999E-2</v>
      </c>
      <c r="D2397" s="109">
        <v>3.73E-2</v>
      </c>
      <c r="E2397" s="109">
        <v>4.4299999999999999E-2</v>
      </c>
      <c r="F2397" s="109">
        <v>3.8899999999999997E-2</v>
      </c>
      <c r="G2397" s="208">
        <v>0</v>
      </c>
      <c r="H2397" s="109"/>
      <c r="I2397" s="109">
        <v>3.4500000000000003E-2</v>
      </c>
      <c r="J2397" s="109"/>
      <c r="K2397" s="109">
        <v>3.7699999999999997E-2</v>
      </c>
      <c r="L2397" s="109">
        <v>4.4999999999999998E-2</v>
      </c>
      <c r="M2397" s="109"/>
      <c r="N2397" s="109"/>
      <c r="O2397" s="210">
        <f t="shared" si="74"/>
        <v>42522</v>
      </c>
      <c r="Q2397" s="206">
        <f t="shared" si="75"/>
        <v>3.9999999999999758E-4</v>
      </c>
    </row>
    <row r="2398" spans="1:17">
      <c r="A2398" s="106">
        <v>42536</v>
      </c>
      <c r="B2398" t="s">
        <v>153</v>
      </c>
      <c r="C2398" s="109">
        <v>3.5299999999999998E-2</v>
      </c>
      <c r="D2398" s="109">
        <v>3.7400000000000003E-2</v>
      </c>
      <c r="E2398" s="109">
        <v>4.4299999999999999E-2</v>
      </c>
      <c r="F2398" s="109">
        <v>3.9E-2</v>
      </c>
      <c r="G2398" s="208">
        <v>0</v>
      </c>
      <c r="H2398" s="109"/>
      <c r="I2398" s="109">
        <v>3.4300000000000004E-2</v>
      </c>
      <c r="J2398" s="109"/>
      <c r="K2398" s="109">
        <v>3.7699999999999997E-2</v>
      </c>
      <c r="L2398" s="109">
        <v>4.4999999999999998E-2</v>
      </c>
      <c r="M2398" s="109"/>
      <c r="N2398" s="109"/>
      <c r="O2398" s="210">
        <f t="shared" si="74"/>
        <v>42522</v>
      </c>
      <c r="Q2398" s="206">
        <f t="shared" si="75"/>
        <v>2.9999999999999472E-4</v>
      </c>
    </row>
    <row r="2399" spans="1:17">
      <c r="A2399" s="106">
        <v>42537</v>
      </c>
      <c r="B2399" t="s">
        <v>153</v>
      </c>
      <c r="C2399" s="109">
        <v>3.49E-2</v>
      </c>
      <c r="D2399" s="109">
        <v>3.6999999999999998E-2</v>
      </c>
      <c r="E2399" s="109">
        <v>4.3900000000000002E-2</v>
      </c>
      <c r="F2399" s="109">
        <v>3.8600000000000002E-2</v>
      </c>
      <c r="G2399" s="208">
        <v>0</v>
      </c>
      <c r="H2399" s="109"/>
      <c r="I2399" s="109">
        <v>3.4300000000000004E-2</v>
      </c>
      <c r="J2399" s="109"/>
      <c r="K2399" s="109">
        <v>3.7400000000000003E-2</v>
      </c>
      <c r="L2399" s="109">
        <v>4.4699999999999997E-2</v>
      </c>
      <c r="M2399" s="109"/>
      <c r="N2399" s="109"/>
      <c r="O2399" s="210">
        <f t="shared" si="74"/>
        <v>42522</v>
      </c>
      <c r="Q2399" s="206">
        <f t="shared" si="75"/>
        <v>4.0000000000000452E-4</v>
      </c>
    </row>
    <row r="2400" spans="1:17">
      <c r="A2400" s="106">
        <v>42538</v>
      </c>
      <c r="B2400" t="s">
        <v>153</v>
      </c>
      <c r="C2400" s="109">
        <v>3.5499999999999997E-2</v>
      </c>
      <c r="D2400" s="109">
        <v>3.7499999999999999E-2</v>
      </c>
      <c r="E2400" s="109">
        <v>4.4400000000000002E-2</v>
      </c>
      <c r="F2400" s="109">
        <v>3.9100000000000003E-2</v>
      </c>
      <c r="G2400" s="208">
        <v>0</v>
      </c>
      <c r="H2400" s="109"/>
      <c r="I2400" s="109">
        <v>3.4700000000000002E-2</v>
      </c>
      <c r="J2400" s="109"/>
      <c r="K2400" s="109">
        <v>3.7900000000000003E-2</v>
      </c>
      <c r="L2400" s="109">
        <v>4.5100000000000001E-2</v>
      </c>
      <c r="M2400" s="109"/>
      <c r="N2400" s="109"/>
      <c r="O2400" s="210">
        <f t="shared" si="74"/>
        <v>42522</v>
      </c>
      <c r="Q2400" s="206">
        <f t="shared" si="75"/>
        <v>4.0000000000000452E-4</v>
      </c>
    </row>
    <row r="2401" spans="1:17">
      <c r="A2401" s="106">
        <v>42541</v>
      </c>
      <c r="B2401" t="s">
        <v>153</v>
      </c>
      <c r="C2401" s="109">
        <v>3.5900000000000001E-2</v>
      </c>
      <c r="D2401" s="109">
        <v>3.7900000000000003E-2</v>
      </c>
      <c r="E2401" s="109">
        <v>4.4699999999999997E-2</v>
      </c>
      <c r="F2401" s="109">
        <v>3.95E-2</v>
      </c>
      <c r="G2401" s="208">
        <v>0</v>
      </c>
      <c r="H2401" s="109"/>
      <c r="I2401" s="109">
        <v>3.5000000000000003E-2</v>
      </c>
      <c r="J2401" s="109"/>
      <c r="K2401" s="109">
        <v>3.8199999999999998E-2</v>
      </c>
      <c r="L2401" s="109">
        <v>4.5400000000000003E-2</v>
      </c>
      <c r="M2401" s="109"/>
      <c r="N2401" s="109"/>
      <c r="O2401" s="210">
        <f t="shared" si="74"/>
        <v>42522</v>
      </c>
      <c r="Q2401" s="206">
        <f t="shared" si="75"/>
        <v>2.9999999999999472E-4</v>
      </c>
    </row>
    <row r="2402" spans="1:17">
      <c r="A2402" s="106">
        <v>42542</v>
      </c>
      <c r="B2402" t="s">
        <v>153</v>
      </c>
      <c r="C2402" s="109">
        <v>3.61E-2</v>
      </c>
      <c r="D2402" s="109">
        <v>3.8100000000000002E-2</v>
      </c>
      <c r="E2402" s="109">
        <v>4.4999999999999998E-2</v>
      </c>
      <c r="F2402" s="109">
        <v>3.9699999999999999E-2</v>
      </c>
      <c r="G2402" s="208">
        <v>0</v>
      </c>
      <c r="H2402" s="109"/>
      <c r="I2402" s="109">
        <v>3.5699999999999996E-2</v>
      </c>
      <c r="J2402" s="109"/>
      <c r="K2402" s="109">
        <v>3.8399999999999997E-2</v>
      </c>
      <c r="L2402" s="109">
        <v>4.5700000000000005E-2</v>
      </c>
      <c r="M2402" s="109"/>
      <c r="N2402" s="109"/>
      <c r="O2402" s="210">
        <f t="shared" si="74"/>
        <v>42522</v>
      </c>
      <c r="Q2402" s="206">
        <f t="shared" si="75"/>
        <v>2.9999999999999472E-4</v>
      </c>
    </row>
    <row r="2403" spans="1:17">
      <c r="A2403" s="106">
        <v>42543</v>
      </c>
      <c r="B2403" t="s">
        <v>153</v>
      </c>
      <c r="C2403" s="109">
        <v>3.61E-2</v>
      </c>
      <c r="D2403" s="109">
        <v>3.8100000000000002E-2</v>
      </c>
      <c r="E2403" s="109">
        <v>4.4900000000000002E-2</v>
      </c>
      <c r="F2403" s="109">
        <v>3.9699999999999999E-2</v>
      </c>
      <c r="G2403" s="208">
        <v>0</v>
      </c>
      <c r="H2403" s="109"/>
      <c r="I2403" s="109">
        <v>3.56E-2</v>
      </c>
      <c r="J2403" s="109"/>
      <c r="K2403" s="109">
        <v>3.8399999999999997E-2</v>
      </c>
      <c r="L2403" s="109">
        <v>4.5499999999999999E-2</v>
      </c>
      <c r="M2403" s="109"/>
      <c r="N2403" s="109"/>
      <c r="O2403" s="210">
        <f t="shared" si="74"/>
        <v>42522</v>
      </c>
      <c r="Q2403" s="206">
        <f t="shared" si="75"/>
        <v>2.9999999999999472E-4</v>
      </c>
    </row>
    <row r="2404" spans="1:17">
      <c r="A2404" s="106">
        <v>42544</v>
      </c>
      <c r="B2404" t="s">
        <v>153</v>
      </c>
      <c r="C2404" s="109">
        <v>3.6600000000000001E-2</v>
      </c>
      <c r="D2404" s="109">
        <v>3.8699999999999998E-2</v>
      </c>
      <c r="E2404" s="109">
        <v>4.5400000000000003E-2</v>
      </c>
      <c r="F2404" s="109">
        <v>4.02E-2</v>
      </c>
      <c r="G2404" s="208">
        <v>0</v>
      </c>
      <c r="H2404" s="109"/>
      <c r="I2404" s="109">
        <v>3.6200000000000003E-2</v>
      </c>
      <c r="J2404" s="109"/>
      <c r="K2404" s="109">
        <v>3.8900000000000004E-2</v>
      </c>
      <c r="L2404" s="109">
        <v>4.5999999999999999E-2</v>
      </c>
      <c r="M2404" s="109"/>
      <c r="N2404" s="109"/>
      <c r="O2404" s="210">
        <f t="shared" si="74"/>
        <v>42522</v>
      </c>
      <c r="Q2404" s="206">
        <f t="shared" si="75"/>
        <v>2.0000000000000573E-4</v>
      </c>
    </row>
    <row r="2405" spans="1:17">
      <c r="A2405" s="106">
        <v>42545</v>
      </c>
      <c r="B2405" t="s">
        <v>153</v>
      </c>
      <c r="C2405" s="109">
        <v>3.5999999999999997E-2</v>
      </c>
      <c r="D2405" s="109">
        <v>3.8199999999999998E-2</v>
      </c>
      <c r="E2405" s="109">
        <v>4.5100000000000001E-2</v>
      </c>
      <c r="F2405" s="109">
        <v>3.9800000000000002E-2</v>
      </c>
      <c r="G2405" s="208">
        <v>0</v>
      </c>
      <c r="H2405" s="109"/>
      <c r="I2405" s="109">
        <v>3.5499999999999997E-2</v>
      </c>
      <c r="J2405" s="109"/>
      <c r="K2405" s="109">
        <v>3.8199999999999998E-2</v>
      </c>
      <c r="L2405" s="109">
        <v>4.5499999999999999E-2</v>
      </c>
      <c r="M2405" s="109"/>
      <c r="N2405" s="109"/>
      <c r="O2405" s="210">
        <f t="shared" si="74"/>
        <v>42522</v>
      </c>
      <c r="Q2405" s="206">
        <f t="shared" si="75"/>
        <v>0</v>
      </c>
    </row>
    <row r="2406" spans="1:17">
      <c r="A2406" s="106">
        <v>42548</v>
      </c>
      <c r="B2406" t="s">
        <v>153</v>
      </c>
      <c r="C2406" s="109">
        <v>3.4500000000000003E-2</v>
      </c>
      <c r="D2406" s="109">
        <v>3.6799999999999999E-2</v>
      </c>
      <c r="E2406" s="109">
        <v>4.3700000000000003E-2</v>
      </c>
      <c r="F2406" s="109">
        <v>3.8300000000000001E-2</v>
      </c>
      <c r="G2406" s="208">
        <v>0</v>
      </c>
      <c r="H2406" s="109"/>
      <c r="I2406" s="109">
        <v>3.4200000000000001E-2</v>
      </c>
      <c r="J2406" s="109"/>
      <c r="K2406" s="109">
        <v>3.6900000000000002E-2</v>
      </c>
      <c r="L2406" s="109">
        <v>4.4199999999999996E-2</v>
      </c>
      <c r="M2406" s="109"/>
      <c r="N2406" s="109"/>
      <c r="O2406" s="210">
        <f t="shared" si="74"/>
        <v>42522</v>
      </c>
      <c r="Q2406" s="206">
        <f t="shared" si="75"/>
        <v>1.0000000000000286E-4</v>
      </c>
    </row>
    <row r="2407" spans="1:17">
      <c r="A2407" s="106">
        <v>42549</v>
      </c>
      <c r="B2407" t="s">
        <v>153</v>
      </c>
      <c r="C2407" s="109">
        <v>3.4299999999999997E-2</v>
      </c>
      <c r="D2407" s="109">
        <v>3.6700000000000003E-2</v>
      </c>
      <c r="E2407" s="109">
        <v>4.36E-2</v>
      </c>
      <c r="F2407" s="109">
        <v>3.8199999999999998E-2</v>
      </c>
      <c r="G2407" s="208">
        <v>0</v>
      </c>
      <c r="H2407" s="109"/>
      <c r="I2407" s="109">
        <v>3.4200000000000001E-2</v>
      </c>
      <c r="J2407" s="109"/>
      <c r="K2407" s="109">
        <v>3.6799999999999999E-2</v>
      </c>
      <c r="L2407" s="109">
        <v>4.41E-2</v>
      </c>
      <c r="M2407" s="109"/>
      <c r="N2407" s="109"/>
      <c r="O2407" s="210">
        <f t="shared" si="74"/>
        <v>42522</v>
      </c>
      <c r="Q2407" s="206">
        <f t="shared" si="75"/>
        <v>9.9999999999995925E-5</v>
      </c>
    </row>
    <row r="2408" spans="1:17">
      <c r="A2408" s="106">
        <v>42550</v>
      </c>
      <c r="B2408" t="s">
        <v>153</v>
      </c>
      <c r="C2408" s="109">
        <v>3.4299999999999997E-2</v>
      </c>
      <c r="D2408" s="109">
        <v>3.6700000000000003E-2</v>
      </c>
      <c r="E2408" s="109">
        <v>4.36E-2</v>
      </c>
      <c r="F2408" s="109">
        <v>3.8199999999999998E-2</v>
      </c>
      <c r="G2408" s="208">
        <v>0</v>
      </c>
      <c r="H2408" s="109"/>
      <c r="I2408" s="109">
        <v>3.3700000000000001E-2</v>
      </c>
      <c r="J2408" s="109"/>
      <c r="K2408" s="109">
        <v>3.6799999999999999E-2</v>
      </c>
      <c r="L2408" s="109">
        <v>4.4000000000000004E-2</v>
      </c>
      <c r="M2408" s="109"/>
      <c r="N2408" s="109"/>
      <c r="O2408" s="210">
        <f t="shared" si="74"/>
        <v>42522</v>
      </c>
      <c r="Q2408" s="206">
        <f t="shared" si="75"/>
        <v>9.9999999999995925E-5</v>
      </c>
    </row>
    <row r="2409" spans="1:17">
      <c r="A2409" s="106">
        <v>42551</v>
      </c>
      <c r="B2409" t="s">
        <v>153</v>
      </c>
      <c r="C2409" s="109">
        <v>3.4299999999999997E-2</v>
      </c>
      <c r="D2409" s="109">
        <v>3.6799999999999999E-2</v>
      </c>
      <c r="E2409" s="109">
        <v>4.36E-2</v>
      </c>
      <c r="F2409" s="109">
        <v>3.8199999999999998E-2</v>
      </c>
      <c r="G2409" s="208">
        <v>0</v>
      </c>
      <c r="H2409" s="109"/>
      <c r="I2409" s="109">
        <v>3.39E-2</v>
      </c>
      <c r="J2409" s="109"/>
      <c r="K2409" s="109">
        <v>3.7000000000000005E-2</v>
      </c>
      <c r="L2409" s="109">
        <v>4.41E-2</v>
      </c>
      <c r="M2409" s="109"/>
      <c r="N2409" s="109"/>
      <c r="O2409" s="210">
        <f t="shared" si="74"/>
        <v>42522</v>
      </c>
      <c r="Q2409" s="206">
        <f t="shared" si="75"/>
        <v>2.0000000000000573E-4</v>
      </c>
    </row>
    <row r="2410" spans="1:17">
      <c r="A2410" s="106">
        <v>42552</v>
      </c>
      <c r="B2410" t="s">
        <v>153</v>
      </c>
      <c r="C2410" s="109">
        <v>3.3799999999999997E-2</v>
      </c>
      <c r="D2410" s="109">
        <v>3.6200000000000003E-2</v>
      </c>
      <c r="E2410" s="109">
        <v>4.24E-2</v>
      </c>
      <c r="F2410" s="109">
        <v>3.7499999999999999E-2</v>
      </c>
      <c r="G2410" s="208">
        <v>0</v>
      </c>
      <c r="H2410" s="109"/>
      <c r="I2410" s="109">
        <v>3.3399999999999999E-2</v>
      </c>
      <c r="J2410" s="109"/>
      <c r="K2410" s="109">
        <v>3.6400000000000002E-2</v>
      </c>
      <c r="L2410" s="109">
        <v>4.3200000000000002E-2</v>
      </c>
      <c r="M2410" s="109"/>
      <c r="N2410" s="109"/>
      <c r="O2410" s="210">
        <f t="shared" si="74"/>
        <v>42552</v>
      </c>
      <c r="Q2410" s="206">
        <f t="shared" si="75"/>
        <v>1.9999999999999879E-4</v>
      </c>
    </row>
    <row r="2411" spans="1:17">
      <c r="A2411" s="106">
        <v>42556</v>
      </c>
      <c r="B2411" t="s">
        <v>153</v>
      </c>
      <c r="C2411" s="109">
        <v>3.27E-2</v>
      </c>
      <c r="D2411" s="109">
        <v>3.5099999999999999E-2</v>
      </c>
      <c r="E2411" s="109">
        <v>4.1200000000000001E-2</v>
      </c>
      <c r="F2411" s="109">
        <v>3.6299999999999999E-2</v>
      </c>
      <c r="G2411" s="208">
        <v>0</v>
      </c>
      <c r="H2411" s="109"/>
      <c r="I2411" s="109">
        <v>3.2199999999999999E-2</v>
      </c>
      <c r="J2411" s="109"/>
      <c r="K2411" s="109">
        <v>3.5300000000000005E-2</v>
      </c>
      <c r="L2411" s="109">
        <v>4.2000000000000003E-2</v>
      </c>
      <c r="M2411" s="109"/>
      <c r="N2411" s="109"/>
      <c r="O2411" s="210">
        <f t="shared" si="74"/>
        <v>42552</v>
      </c>
      <c r="Q2411" s="206">
        <f t="shared" si="75"/>
        <v>2.0000000000000573E-4</v>
      </c>
    </row>
    <row r="2412" spans="1:17">
      <c r="A2412" s="106">
        <v>42557</v>
      </c>
      <c r="B2412" t="s">
        <v>153</v>
      </c>
      <c r="C2412" s="109">
        <v>3.3000000000000002E-2</v>
      </c>
      <c r="D2412" s="109">
        <v>3.56E-2</v>
      </c>
      <c r="E2412" s="109">
        <v>4.1300000000000003E-2</v>
      </c>
      <c r="F2412" s="109">
        <v>3.6600000000000001E-2</v>
      </c>
      <c r="G2412" s="208">
        <v>0</v>
      </c>
      <c r="H2412" s="109"/>
      <c r="I2412" s="109">
        <v>3.2300000000000002E-2</v>
      </c>
      <c r="J2412" s="109"/>
      <c r="K2412" s="109">
        <v>3.56E-2</v>
      </c>
      <c r="L2412" s="109">
        <v>4.2099999999999999E-2</v>
      </c>
      <c r="M2412" s="109"/>
      <c r="N2412" s="109"/>
      <c r="O2412" s="210">
        <f t="shared" si="74"/>
        <v>42552</v>
      </c>
      <c r="Q2412" s="206">
        <f t="shared" si="75"/>
        <v>0</v>
      </c>
    </row>
    <row r="2413" spans="1:17">
      <c r="A2413" s="106">
        <v>42558</v>
      </c>
      <c r="B2413" t="s">
        <v>153</v>
      </c>
      <c r="C2413" s="109">
        <v>3.3000000000000002E-2</v>
      </c>
      <c r="D2413" s="109">
        <v>3.5099999999999999E-2</v>
      </c>
      <c r="E2413" s="109">
        <v>4.1200000000000001E-2</v>
      </c>
      <c r="F2413" s="109">
        <v>3.6400000000000002E-2</v>
      </c>
      <c r="G2413" s="208">
        <v>0</v>
      </c>
      <c r="H2413" s="109"/>
      <c r="I2413" s="109">
        <v>3.2199999999999999E-2</v>
      </c>
      <c r="J2413" s="109"/>
      <c r="K2413" s="109">
        <v>3.5200000000000002E-2</v>
      </c>
      <c r="L2413" s="109">
        <v>4.1900000000000007E-2</v>
      </c>
      <c r="M2413" s="109"/>
      <c r="N2413" s="109"/>
      <c r="O2413" s="210">
        <f t="shared" si="74"/>
        <v>42552</v>
      </c>
      <c r="Q2413" s="206">
        <f t="shared" si="75"/>
        <v>1.0000000000000286E-4</v>
      </c>
    </row>
    <row r="2414" spans="1:17">
      <c r="A2414" s="106">
        <v>42559</v>
      </c>
      <c r="B2414" t="s">
        <v>153</v>
      </c>
      <c r="C2414" s="109">
        <v>3.2599999999999997E-2</v>
      </c>
      <c r="D2414" s="109">
        <v>3.4799999999999998E-2</v>
      </c>
      <c r="E2414" s="109">
        <v>4.0800000000000003E-2</v>
      </c>
      <c r="F2414" s="109">
        <v>3.61E-2</v>
      </c>
      <c r="G2414" s="208">
        <v>0</v>
      </c>
      <c r="H2414" s="109"/>
      <c r="I2414" s="109">
        <v>3.1800000000000002E-2</v>
      </c>
      <c r="J2414" s="109"/>
      <c r="K2414" s="109">
        <v>3.4799999999999998E-2</v>
      </c>
      <c r="L2414" s="109">
        <v>4.1500000000000002E-2</v>
      </c>
      <c r="M2414" s="109"/>
      <c r="N2414" s="109"/>
      <c r="O2414" s="210">
        <f t="shared" si="74"/>
        <v>42552</v>
      </c>
      <c r="Q2414" s="206">
        <f t="shared" si="75"/>
        <v>0</v>
      </c>
    </row>
    <row r="2415" spans="1:17">
      <c r="A2415" s="106">
        <v>42562</v>
      </c>
      <c r="B2415" t="s">
        <v>153</v>
      </c>
      <c r="C2415" s="109">
        <v>3.3000000000000002E-2</v>
      </c>
      <c r="D2415" s="109">
        <v>3.5200000000000002E-2</v>
      </c>
      <c r="E2415" s="109">
        <v>4.1200000000000001E-2</v>
      </c>
      <c r="F2415" s="109">
        <v>3.6499999999999998E-2</v>
      </c>
      <c r="G2415" s="208">
        <v>0</v>
      </c>
      <c r="H2415" s="109"/>
      <c r="I2415" s="109">
        <v>3.2199999999999999E-2</v>
      </c>
      <c r="J2415" s="109"/>
      <c r="K2415" s="109">
        <v>3.5099999999999999E-2</v>
      </c>
      <c r="L2415" s="109">
        <v>4.1799999999999997E-2</v>
      </c>
      <c r="M2415" s="109"/>
      <c r="N2415" s="109"/>
      <c r="O2415" s="210">
        <f t="shared" si="74"/>
        <v>42552</v>
      </c>
      <c r="Q2415" s="206">
        <f t="shared" si="75"/>
        <v>-1.0000000000000286E-4</v>
      </c>
    </row>
    <row r="2416" spans="1:17">
      <c r="A2416" s="106">
        <v>42563</v>
      </c>
      <c r="B2416" t="s">
        <v>153</v>
      </c>
      <c r="C2416" s="109">
        <v>3.3700000000000001E-2</v>
      </c>
      <c r="D2416" s="109">
        <v>3.5900000000000001E-2</v>
      </c>
      <c r="E2416" s="109">
        <v>4.1799999999999997E-2</v>
      </c>
      <c r="F2416" s="109">
        <v>3.7100000000000001E-2</v>
      </c>
      <c r="G2416" s="208">
        <v>0</v>
      </c>
      <c r="H2416" s="109"/>
      <c r="I2416" s="109">
        <v>3.3000000000000002E-2</v>
      </c>
      <c r="J2416" s="109"/>
      <c r="K2416" s="109">
        <v>3.5799999999999998E-2</v>
      </c>
      <c r="L2416" s="109">
        <v>4.2300000000000004E-2</v>
      </c>
      <c r="M2416" s="109"/>
      <c r="N2416" s="109"/>
      <c r="O2416" s="210">
        <f t="shared" si="74"/>
        <v>42552</v>
      </c>
      <c r="Q2416" s="206">
        <f t="shared" si="75"/>
        <v>-1.0000000000000286E-4</v>
      </c>
    </row>
    <row r="2417" spans="1:17">
      <c r="A2417" s="106">
        <v>42564</v>
      </c>
      <c r="B2417" t="s">
        <v>153</v>
      </c>
      <c r="C2417" s="109">
        <v>3.32E-2</v>
      </c>
      <c r="D2417" s="109">
        <v>3.5299999999999998E-2</v>
      </c>
      <c r="E2417" s="109">
        <v>4.1300000000000003E-2</v>
      </c>
      <c r="F2417" s="109">
        <v>3.6600000000000001E-2</v>
      </c>
      <c r="G2417" s="208">
        <v>0</v>
      </c>
      <c r="H2417" s="109"/>
      <c r="I2417" s="109">
        <v>3.2400000000000005E-2</v>
      </c>
      <c r="J2417" s="109"/>
      <c r="K2417" s="109">
        <v>3.5300000000000005E-2</v>
      </c>
      <c r="L2417" s="109">
        <v>4.1700000000000001E-2</v>
      </c>
      <c r="M2417" s="109"/>
      <c r="N2417" s="109"/>
      <c r="O2417" s="210">
        <f t="shared" si="74"/>
        <v>42552</v>
      </c>
      <c r="Q2417" s="206">
        <f t="shared" si="75"/>
        <v>0</v>
      </c>
    </row>
    <row r="2418" spans="1:17">
      <c r="A2418" s="106">
        <v>42565</v>
      </c>
      <c r="B2418" t="s">
        <v>153</v>
      </c>
      <c r="C2418" s="109">
        <v>3.3799999999999997E-2</v>
      </c>
      <c r="D2418" s="109">
        <v>3.5900000000000001E-2</v>
      </c>
      <c r="E2418" s="109">
        <v>4.1799999999999997E-2</v>
      </c>
      <c r="F2418" s="109">
        <v>3.7199999999999997E-2</v>
      </c>
      <c r="G2418" s="208">
        <v>0</v>
      </c>
      <c r="H2418" s="109"/>
      <c r="I2418" s="109">
        <v>3.2799999999999996E-2</v>
      </c>
      <c r="J2418" s="109"/>
      <c r="K2418" s="109">
        <v>3.5900000000000001E-2</v>
      </c>
      <c r="L2418" s="109">
        <v>4.2300000000000004E-2</v>
      </c>
      <c r="M2418" s="109"/>
      <c r="N2418" s="109"/>
      <c r="O2418" s="210">
        <f t="shared" si="74"/>
        <v>42552</v>
      </c>
      <c r="Q2418" s="206">
        <f t="shared" si="75"/>
        <v>0</v>
      </c>
    </row>
    <row r="2419" spans="1:17">
      <c r="A2419" s="106">
        <v>42566</v>
      </c>
      <c r="B2419" t="s">
        <v>153</v>
      </c>
      <c r="C2419" s="109">
        <v>3.4299999999999997E-2</v>
      </c>
      <c r="D2419" s="109">
        <v>3.6400000000000002E-2</v>
      </c>
      <c r="E2419" s="109">
        <v>4.2099999999999999E-2</v>
      </c>
      <c r="F2419" s="109">
        <v>3.7600000000000001E-2</v>
      </c>
      <c r="G2419" s="208">
        <v>0</v>
      </c>
      <c r="H2419" s="109"/>
      <c r="I2419" s="109">
        <v>3.3300000000000003E-2</v>
      </c>
      <c r="J2419" s="109"/>
      <c r="K2419" s="109">
        <v>3.6299999999999999E-2</v>
      </c>
      <c r="L2419" s="109">
        <v>4.2599999999999999E-2</v>
      </c>
      <c r="M2419" s="109"/>
      <c r="N2419" s="109"/>
      <c r="O2419" s="210">
        <f t="shared" si="74"/>
        <v>42552</v>
      </c>
      <c r="Q2419" s="206">
        <f t="shared" si="75"/>
        <v>-1.0000000000000286E-4</v>
      </c>
    </row>
    <row r="2420" spans="1:17">
      <c r="A2420" s="106">
        <v>42569</v>
      </c>
      <c r="B2420" t="s">
        <v>153</v>
      </c>
      <c r="C2420" s="109">
        <v>3.4299999999999997E-2</v>
      </c>
      <c r="D2420" s="109">
        <v>3.6299999999999999E-2</v>
      </c>
      <c r="E2420" s="109">
        <v>4.2099999999999999E-2</v>
      </c>
      <c r="F2420" s="109">
        <v>3.7600000000000001E-2</v>
      </c>
      <c r="G2420" s="208">
        <v>0</v>
      </c>
      <c r="H2420" s="109"/>
      <c r="I2420" s="109">
        <v>3.3399999999999999E-2</v>
      </c>
      <c r="J2420" s="109"/>
      <c r="K2420" s="109">
        <v>3.6299999999999999E-2</v>
      </c>
      <c r="L2420" s="109">
        <v>4.2599999999999999E-2</v>
      </c>
      <c r="M2420" s="109"/>
      <c r="N2420" s="109"/>
      <c r="O2420" s="210">
        <f t="shared" si="74"/>
        <v>42552</v>
      </c>
      <c r="Q2420" s="206">
        <f t="shared" si="75"/>
        <v>0</v>
      </c>
    </row>
    <row r="2421" spans="1:17">
      <c r="A2421" s="106">
        <v>42570</v>
      </c>
      <c r="B2421" t="s">
        <v>153</v>
      </c>
      <c r="C2421" s="109">
        <v>3.39E-2</v>
      </c>
      <c r="D2421" s="109">
        <v>3.5999999999999997E-2</v>
      </c>
      <c r="E2421" s="109">
        <v>4.1799999999999997E-2</v>
      </c>
      <c r="F2421" s="109">
        <v>3.7199999999999997E-2</v>
      </c>
      <c r="G2421" s="208">
        <v>0</v>
      </c>
      <c r="H2421" s="109"/>
      <c r="I2421" s="109">
        <v>3.3099999999999997E-2</v>
      </c>
      <c r="J2421" s="109"/>
      <c r="K2421" s="109">
        <v>3.6000000000000004E-2</v>
      </c>
      <c r="L2421" s="109">
        <v>4.2300000000000004E-2</v>
      </c>
      <c r="M2421" s="109"/>
      <c r="N2421" s="109"/>
      <c r="O2421" s="210">
        <f t="shared" si="74"/>
        <v>42552</v>
      </c>
      <c r="Q2421" s="206">
        <f t="shared" si="75"/>
        <v>0</v>
      </c>
    </row>
    <row r="2422" spans="1:17">
      <c r="A2422" s="106">
        <v>42571</v>
      </c>
      <c r="B2422" t="s">
        <v>153</v>
      </c>
      <c r="C2422" s="109">
        <v>3.4099999999999998E-2</v>
      </c>
      <c r="D2422" s="109">
        <v>3.6200000000000003E-2</v>
      </c>
      <c r="E2422" s="109">
        <v>4.2000000000000003E-2</v>
      </c>
      <c r="F2422" s="109">
        <v>3.7400000000000003E-2</v>
      </c>
      <c r="G2422" s="208">
        <v>0</v>
      </c>
      <c r="H2422" s="109"/>
      <c r="I2422" s="109">
        <v>3.3399999999999999E-2</v>
      </c>
      <c r="J2422" s="109"/>
      <c r="K2422" s="109">
        <v>3.6200000000000003E-2</v>
      </c>
      <c r="L2422" s="109">
        <v>4.2500000000000003E-2</v>
      </c>
      <c r="M2422" s="109"/>
      <c r="N2422" s="109"/>
      <c r="O2422" s="210">
        <f t="shared" si="74"/>
        <v>42552</v>
      </c>
      <c r="Q2422" s="206">
        <f t="shared" si="75"/>
        <v>0</v>
      </c>
    </row>
    <row r="2423" spans="1:17">
      <c r="A2423" s="106">
        <v>42572</v>
      </c>
      <c r="B2423" t="s">
        <v>153</v>
      </c>
      <c r="C2423" s="109">
        <v>3.4200000000000001E-2</v>
      </c>
      <c r="D2423" s="109">
        <v>3.6200000000000003E-2</v>
      </c>
      <c r="E2423" s="109">
        <v>4.2000000000000003E-2</v>
      </c>
      <c r="F2423" s="109">
        <v>3.7499999999999999E-2</v>
      </c>
      <c r="G2423" s="208">
        <v>0</v>
      </c>
      <c r="H2423" s="109"/>
      <c r="I2423" s="109">
        <v>3.3500000000000002E-2</v>
      </c>
      <c r="J2423" s="109"/>
      <c r="K2423" s="109">
        <v>3.6200000000000003E-2</v>
      </c>
      <c r="L2423" s="109">
        <v>4.2500000000000003E-2</v>
      </c>
      <c r="M2423" s="109"/>
      <c r="N2423" s="109"/>
      <c r="O2423" s="210">
        <f t="shared" si="74"/>
        <v>42552</v>
      </c>
      <c r="Q2423" s="206">
        <f t="shared" si="75"/>
        <v>0</v>
      </c>
    </row>
    <row r="2424" spans="1:17">
      <c r="A2424" s="106">
        <v>42573</v>
      </c>
      <c r="B2424" t="s">
        <v>153</v>
      </c>
      <c r="C2424" s="109">
        <v>3.4000000000000002E-2</v>
      </c>
      <c r="D2424" s="109">
        <v>3.61E-2</v>
      </c>
      <c r="E2424" s="109">
        <v>4.1799999999999997E-2</v>
      </c>
      <c r="F2424" s="109">
        <v>3.73E-2</v>
      </c>
      <c r="G2424" s="208">
        <v>0</v>
      </c>
      <c r="H2424" s="109"/>
      <c r="I2424" s="109">
        <v>3.3399999999999999E-2</v>
      </c>
      <c r="J2424" s="109"/>
      <c r="K2424" s="109">
        <v>3.61E-2</v>
      </c>
      <c r="L2424" s="109">
        <v>4.2300000000000004E-2</v>
      </c>
      <c r="M2424" s="109"/>
      <c r="N2424" s="109"/>
      <c r="O2424" s="210">
        <f t="shared" si="74"/>
        <v>42552</v>
      </c>
      <c r="Q2424" s="206">
        <f t="shared" si="75"/>
        <v>0</v>
      </c>
    </row>
    <row r="2425" spans="1:17">
      <c r="A2425" s="106">
        <v>42576</v>
      </c>
      <c r="B2425" t="s">
        <v>153</v>
      </c>
      <c r="C2425" s="109">
        <v>3.4099999999999998E-2</v>
      </c>
      <c r="D2425" s="109">
        <v>3.61E-2</v>
      </c>
      <c r="E2425" s="109">
        <v>4.1799999999999997E-2</v>
      </c>
      <c r="F2425" s="109">
        <v>3.73E-2</v>
      </c>
      <c r="G2425" s="208">
        <v>0</v>
      </c>
      <c r="H2425" s="109"/>
      <c r="I2425" s="109">
        <v>3.3000000000000002E-2</v>
      </c>
      <c r="J2425" s="109"/>
      <c r="K2425" s="109">
        <v>3.61E-2</v>
      </c>
      <c r="L2425" s="109">
        <v>4.2300000000000004E-2</v>
      </c>
      <c r="M2425" s="109"/>
      <c r="N2425" s="109"/>
      <c r="O2425" s="210">
        <f t="shared" si="74"/>
        <v>42552</v>
      </c>
      <c r="Q2425" s="206">
        <f t="shared" si="75"/>
        <v>0</v>
      </c>
    </row>
    <row r="2426" spans="1:17">
      <c r="A2426" s="106">
        <v>42577</v>
      </c>
      <c r="B2426" t="s">
        <v>153</v>
      </c>
      <c r="C2426" s="109">
        <v>3.4000000000000002E-2</v>
      </c>
      <c r="D2426" s="109">
        <v>3.61E-2</v>
      </c>
      <c r="E2426" s="109">
        <v>4.1599999999999998E-2</v>
      </c>
      <c r="F2426" s="109">
        <v>3.7199999999999997E-2</v>
      </c>
      <c r="G2426" s="208">
        <v>0</v>
      </c>
      <c r="H2426" s="109"/>
      <c r="I2426" s="109">
        <v>3.3099999999999997E-2</v>
      </c>
      <c r="J2426" s="109"/>
      <c r="K2426" s="109">
        <v>3.61E-2</v>
      </c>
      <c r="L2426" s="109">
        <v>4.2199999999999994E-2</v>
      </c>
      <c r="M2426" s="109"/>
      <c r="N2426" s="109"/>
      <c r="O2426" s="210">
        <f t="shared" si="74"/>
        <v>42552</v>
      </c>
      <c r="Q2426" s="206">
        <f t="shared" si="75"/>
        <v>0</v>
      </c>
    </row>
    <row r="2427" spans="1:17">
      <c r="A2427" s="106">
        <v>42578</v>
      </c>
      <c r="B2427" t="s">
        <v>153</v>
      </c>
      <c r="C2427" s="109">
        <v>3.3500000000000002E-2</v>
      </c>
      <c r="D2427" s="109">
        <v>3.5499999999999997E-2</v>
      </c>
      <c r="E2427" s="109">
        <v>4.1200000000000001E-2</v>
      </c>
      <c r="F2427" s="109">
        <v>3.6700000000000003E-2</v>
      </c>
      <c r="G2427" s="208">
        <v>0</v>
      </c>
      <c r="H2427" s="109"/>
      <c r="I2427" s="109">
        <v>3.2899999999999999E-2</v>
      </c>
      <c r="J2427" s="109"/>
      <c r="K2427" s="109">
        <v>3.5699999999999996E-2</v>
      </c>
      <c r="L2427" s="109">
        <v>4.1900000000000007E-2</v>
      </c>
      <c r="M2427" s="109"/>
      <c r="N2427" s="109"/>
      <c r="O2427" s="210">
        <f t="shared" si="74"/>
        <v>42552</v>
      </c>
      <c r="Q2427" s="206">
        <f t="shared" si="75"/>
        <v>1.9999999999999879E-4</v>
      </c>
    </row>
    <row r="2428" spans="1:17">
      <c r="A2428" s="106">
        <v>42579</v>
      </c>
      <c r="B2428" t="s">
        <v>153</v>
      </c>
      <c r="C2428" s="109">
        <v>3.3500000000000002E-2</v>
      </c>
      <c r="D2428" s="109">
        <v>3.5499999999999997E-2</v>
      </c>
      <c r="E2428" s="109">
        <v>4.1399999999999999E-2</v>
      </c>
      <c r="F2428" s="109">
        <v>3.6799999999999999E-2</v>
      </c>
      <c r="G2428" s="208">
        <v>0</v>
      </c>
      <c r="H2428" s="109"/>
      <c r="I2428" s="109">
        <v>3.3000000000000002E-2</v>
      </c>
      <c r="J2428" s="109"/>
      <c r="K2428" s="109">
        <v>3.5699999999999996E-2</v>
      </c>
      <c r="L2428" s="109">
        <v>4.2000000000000003E-2</v>
      </c>
      <c r="M2428" s="109"/>
      <c r="N2428" s="109"/>
      <c r="O2428" s="210">
        <f t="shared" si="74"/>
        <v>42552</v>
      </c>
      <c r="Q2428" s="206">
        <f t="shared" si="75"/>
        <v>1.9999999999999879E-4</v>
      </c>
    </row>
    <row r="2429" spans="1:17">
      <c r="A2429" s="106">
        <v>42580</v>
      </c>
      <c r="B2429" t="s">
        <v>153</v>
      </c>
      <c r="C2429" s="109">
        <v>3.3099999999999997E-2</v>
      </c>
      <c r="D2429" s="109">
        <v>3.5099999999999999E-2</v>
      </c>
      <c r="E2429" s="109">
        <v>4.1000000000000002E-2</v>
      </c>
      <c r="F2429" s="109">
        <v>3.6400000000000002E-2</v>
      </c>
      <c r="G2429" s="208">
        <v>0</v>
      </c>
      <c r="H2429" s="109"/>
      <c r="I2429" s="109">
        <v>3.2500000000000001E-2</v>
      </c>
      <c r="J2429" s="109"/>
      <c r="K2429" s="109">
        <v>3.5400000000000001E-2</v>
      </c>
      <c r="L2429" s="109">
        <v>4.1700000000000001E-2</v>
      </c>
      <c r="M2429" s="109"/>
      <c r="N2429" s="109"/>
      <c r="O2429" s="210">
        <f t="shared" si="74"/>
        <v>42552</v>
      </c>
      <c r="Q2429" s="206">
        <f t="shared" si="75"/>
        <v>3.0000000000000165E-4</v>
      </c>
    </row>
    <row r="2430" spans="1:17">
      <c r="A2430" s="106">
        <v>42583</v>
      </c>
      <c r="B2430" t="s">
        <v>153</v>
      </c>
      <c r="C2430" s="109">
        <v>3.3599999999999998E-2</v>
      </c>
      <c r="D2430" s="109">
        <v>3.56E-2</v>
      </c>
      <c r="E2430" s="109">
        <v>4.2000000000000003E-2</v>
      </c>
      <c r="F2430" s="109">
        <v>3.7100000000000001E-2</v>
      </c>
      <c r="G2430" s="208">
        <v>0</v>
      </c>
      <c r="H2430" s="109"/>
      <c r="I2430" s="109">
        <v>3.32E-2</v>
      </c>
      <c r="J2430" s="109"/>
      <c r="K2430" s="109">
        <v>3.5900000000000001E-2</v>
      </c>
      <c r="L2430" s="109">
        <v>4.24E-2</v>
      </c>
      <c r="M2430" s="109"/>
      <c r="N2430" s="109"/>
      <c r="O2430" s="210">
        <f t="shared" si="74"/>
        <v>42583</v>
      </c>
      <c r="Q2430" s="206">
        <f t="shared" si="75"/>
        <v>3.0000000000000165E-4</v>
      </c>
    </row>
    <row r="2431" spans="1:17">
      <c r="A2431" s="106">
        <v>42584</v>
      </c>
      <c r="B2431" t="s">
        <v>153</v>
      </c>
      <c r="C2431" s="109">
        <v>3.4099999999999998E-2</v>
      </c>
      <c r="D2431" s="109">
        <v>3.61E-2</v>
      </c>
      <c r="E2431" s="109">
        <v>4.2500000000000003E-2</v>
      </c>
      <c r="F2431" s="109">
        <v>3.7600000000000001E-2</v>
      </c>
      <c r="G2431" s="208">
        <v>0</v>
      </c>
      <c r="H2431" s="109"/>
      <c r="I2431" s="109">
        <v>3.3700000000000001E-2</v>
      </c>
      <c r="J2431" s="109"/>
      <c r="K2431" s="109">
        <v>3.6400000000000002E-2</v>
      </c>
      <c r="L2431" s="109">
        <v>4.2999999999999997E-2</v>
      </c>
      <c r="M2431" s="109"/>
      <c r="N2431" s="109"/>
      <c r="O2431" s="210">
        <f t="shared" si="74"/>
        <v>42583</v>
      </c>
      <c r="Q2431" s="206">
        <f t="shared" si="75"/>
        <v>3.0000000000000165E-4</v>
      </c>
    </row>
    <row r="2432" spans="1:17">
      <c r="A2432" s="106">
        <v>42585</v>
      </c>
      <c r="B2432" t="s">
        <v>153</v>
      </c>
      <c r="C2432" s="109">
        <v>3.4200000000000001E-2</v>
      </c>
      <c r="D2432" s="109">
        <v>3.6200000000000003E-2</v>
      </c>
      <c r="E2432" s="109">
        <v>4.2599999999999999E-2</v>
      </c>
      <c r="F2432" s="109">
        <v>3.7699999999999997E-2</v>
      </c>
      <c r="G2432" s="208">
        <v>0</v>
      </c>
      <c r="H2432" s="109"/>
      <c r="I2432" s="109">
        <v>3.4599999999999999E-2</v>
      </c>
      <c r="J2432" s="109"/>
      <c r="K2432" s="109">
        <v>3.6499999999999998E-2</v>
      </c>
      <c r="L2432" s="109">
        <v>4.3099999999999999E-2</v>
      </c>
      <c r="M2432" s="109"/>
      <c r="N2432" s="109"/>
      <c r="O2432" s="210">
        <f t="shared" si="74"/>
        <v>42583</v>
      </c>
      <c r="Q2432" s="206">
        <f t="shared" si="75"/>
        <v>2.9999999999999472E-4</v>
      </c>
    </row>
    <row r="2433" spans="1:17">
      <c r="A2433" s="106">
        <v>42586</v>
      </c>
      <c r="B2433" t="s">
        <v>153</v>
      </c>
      <c r="C2433" s="109">
        <v>3.39E-2</v>
      </c>
      <c r="D2433" s="109">
        <v>3.5799999999999998E-2</v>
      </c>
      <c r="E2433" s="109">
        <v>4.2200000000000001E-2</v>
      </c>
      <c r="F2433" s="109">
        <v>3.73E-2</v>
      </c>
      <c r="G2433" s="208">
        <v>0</v>
      </c>
      <c r="H2433" s="109"/>
      <c r="I2433" s="109">
        <v>3.4200000000000001E-2</v>
      </c>
      <c r="J2433" s="109"/>
      <c r="K2433" s="109">
        <v>3.61E-2</v>
      </c>
      <c r="L2433" s="109">
        <v>4.2699999999999995E-2</v>
      </c>
      <c r="M2433" s="109"/>
      <c r="N2433" s="109"/>
      <c r="O2433" s="210">
        <f t="shared" si="74"/>
        <v>42583</v>
      </c>
      <c r="Q2433" s="206">
        <f t="shared" si="75"/>
        <v>3.0000000000000165E-4</v>
      </c>
    </row>
    <row r="2434" spans="1:17">
      <c r="A2434" s="106">
        <v>42587</v>
      </c>
      <c r="B2434" t="s">
        <v>153</v>
      </c>
      <c r="C2434" s="109">
        <v>3.4500000000000003E-2</v>
      </c>
      <c r="D2434" s="109">
        <v>3.6400000000000002E-2</v>
      </c>
      <c r="E2434" s="109">
        <v>4.2700000000000002E-2</v>
      </c>
      <c r="F2434" s="109">
        <v>3.7900000000000003E-2</v>
      </c>
      <c r="G2434" s="208">
        <v>0</v>
      </c>
      <c r="H2434" s="109"/>
      <c r="I2434" s="109">
        <v>3.4200000000000001E-2</v>
      </c>
      <c r="J2434" s="109"/>
      <c r="K2434" s="109">
        <v>3.6699999999999997E-2</v>
      </c>
      <c r="L2434" s="109">
        <v>4.3200000000000002E-2</v>
      </c>
      <c r="M2434" s="109"/>
      <c r="N2434" s="109"/>
      <c r="O2434" s="210">
        <f t="shared" si="74"/>
        <v>42583</v>
      </c>
      <c r="Q2434" s="206">
        <f t="shared" si="75"/>
        <v>2.9999999999999472E-4</v>
      </c>
    </row>
    <row r="2435" spans="1:17">
      <c r="A2435" s="106">
        <v>42590</v>
      </c>
      <c r="B2435" t="s">
        <v>153</v>
      </c>
      <c r="C2435" s="109">
        <v>3.44E-2</v>
      </c>
      <c r="D2435" s="109">
        <v>3.6299999999999999E-2</v>
      </c>
      <c r="E2435" s="109">
        <v>4.2599999999999999E-2</v>
      </c>
      <c r="F2435" s="109">
        <v>3.78E-2</v>
      </c>
      <c r="G2435" s="208">
        <v>0</v>
      </c>
      <c r="H2435" s="109"/>
      <c r="I2435" s="109">
        <v>3.4099999999999998E-2</v>
      </c>
      <c r="J2435" s="109"/>
      <c r="K2435" s="109">
        <v>3.6600000000000001E-2</v>
      </c>
      <c r="L2435" s="109">
        <v>4.2999999999999997E-2</v>
      </c>
      <c r="M2435" s="109"/>
      <c r="N2435" s="109"/>
      <c r="O2435" s="210">
        <f t="shared" si="74"/>
        <v>42583</v>
      </c>
      <c r="Q2435" s="206">
        <f t="shared" si="75"/>
        <v>3.0000000000000165E-4</v>
      </c>
    </row>
    <row r="2436" spans="1:17">
      <c r="A2436" s="106">
        <v>42591</v>
      </c>
      <c r="B2436" t="s">
        <v>153</v>
      </c>
      <c r="C2436" s="109">
        <v>3.4000000000000002E-2</v>
      </c>
      <c r="D2436" s="109">
        <v>3.5900000000000001E-2</v>
      </c>
      <c r="E2436" s="109">
        <v>4.2000000000000003E-2</v>
      </c>
      <c r="F2436" s="109">
        <v>3.73E-2</v>
      </c>
      <c r="G2436" s="208">
        <v>0</v>
      </c>
      <c r="H2436" s="109"/>
      <c r="I2436" s="109">
        <v>3.3700000000000001E-2</v>
      </c>
      <c r="J2436" s="109"/>
      <c r="K2436" s="109">
        <v>3.61E-2</v>
      </c>
      <c r="L2436" s="109">
        <v>4.2500000000000003E-2</v>
      </c>
      <c r="M2436" s="109"/>
      <c r="N2436" s="109"/>
      <c r="O2436" s="210">
        <f t="shared" si="74"/>
        <v>42583</v>
      </c>
      <c r="Q2436" s="206">
        <f t="shared" si="75"/>
        <v>1.9999999999999879E-4</v>
      </c>
    </row>
    <row r="2437" spans="1:17">
      <c r="A2437" s="106">
        <v>42592</v>
      </c>
      <c r="B2437" t="s">
        <v>153</v>
      </c>
      <c r="C2437" s="109">
        <v>3.3700000000000001E-2</v>
      </c>
      <c r="D2437" s="109">
        <v>3.56E-2</v>
      </c>
      <c r="E2437" s="109">
        <v>4.1700000000000001E-2</v>
      </c>
      <c r="F2437" s="109">
        <v>3.6999999999999998E-2</v>
      </c>
      <c r="G2437" s="208">
        <v>0</v>
      </c>
      <c r="H2437" s="109"/>
      <c r="I2437" s="109">
        <v>3.3000000000000002E-2</v>
      </c>
      <c r="J2437" s="109"/>
      <c r="K2437" s="109">
        <v>3.5799999999999998E-2</v>
      </c>
      <c r="L2437" s="109">
        <v>4.2099999999999999E-2</v>
      </c>
      <c r="M2437" s="109"/>
      <c r="N2437" s="109"/>
      <c r="O2437" s="210">
        <f t="shared" ref="O2437:O2500" si="76">DATE(YEAR(A2437),MONTH(A2437),1)</f>
        <v>42583</v>
      </c>
      <c r="Q2437" s="206">
        <f t="shared" ref="Q2437:Q2500" si="77">K2437-D2437</f>
        <v>1.9999999999999879E-4</v>
      </c>
    </row>
    <row r="2438" spans="1:17">
      <c r="A2438" s="106">
        <v>42593</v>
      </c>
      <c r="B2438" t="s">
        <v>153</v>
      </c>
      <c r="C2438" s="109">
        <v>3.4200000000000001E-2</v>
      </c>
      <c r="D2438" s="109">
        <v>3.6200000000000003E-2</v>
      </c>
      <c r="E2438" s="109">
        <v>4.2299999999999997E-2</v>
      </c>
      <c r="F2438" s="109">
        <v>3.7600000000000001E-2</v>
      </c>
      <c r="G2438" s="208">
        <v>0</v>
      </c>
      <c r="H2438" s="109"/>
      <c r="I2438" s="109">
        <v>3.3300000000000003E-2</v>
      </c>
      <c r="J2438" s="109"/>
      <c r="K2438" s="109">
        <v>3.6299999999999999E-2</v>
      </c>
      <c r="L2438" s="109">
        <v>4.2699999999999995E-2</v>
      </c>
      <c r="M2438" s="109"/>
      <c r="N2438" s="109"/>
      <c r="O2438" s="210">
        <f t="shared" si="76"/>
        <v>42583</v>
      </c>
      <c r="Q2438" s="206">
        <f t="shared" si="77"/>
        <v>9.9999999999995925E-5</v>
      </c>
    </row>
    <row r="2439" spans="1:17">
      <c r="A2439" s="106">
        <v>42594</v>
      </c>
      <c r="B2439" t="s">
        <v>153</v>
      </c>
      <c r="C2439" s="109">
        <v>3.3799999999999997E-2</v>
      </c>
      <c r="D2439" s="109">
        <v>3.5700000000000003E-2</v>
      </c>
      <c r="E2439" s="109">
        <v>4.1799999999999997E-2</v>
      </c>
      <c r="F2439" s="109">
        <v>3.7100000000000001E-2</v>
      </c>
      <c r="G2439" s="208">
        <v>0</v>
      </c>
      <c r="H2439" s="109"/>
      <c r="I2439" s="109">
        <v>3.2799999999999996E-2</v>
      </c>
      <c r="J2439" s="109"/>
      <c r="K2439" s="109">
        <v>3.5900000000000001E-2</v>
      </c>
      <c r="L2439" s="109">
        <v>4.2199999999999994E-2</v>
      </c>
      <c r="M2439" s="109"/>
      <c r="N2439" s="109"/>
      <c r="O2439" s="210">
        <f t="shared" si="76"/>
        <v>42583</v>
      </c>
      <c r="Q2439" s="206">
        <f t="shared" si="77"/>
        <v>1.9999999999999879E-4</v>
      </c>
    </row>
    <row r="2440" spans="1:17">
      <c r="A2440" s="106">
        <v>42597</v>
      </c>
      <c r="B2440" t="s">
        <v>153</v>
      </c>
      <c r="C2440" s="109">
        <v>3.4099999999999998E-2</v>
      </c>
      <c r="D2440" s="109">
        <v>3.5999999999999997E-2</v>
      </c>
      <c r="E2440" s="109">
        <v>4.2200000000000001E-2</v>
      </c>
      <c r="F2440" s="109">
        <v>3.7400000000000003E-2</v>
      </c>
      <c r="G2440" s="208">
        <v>0</v>
      </c>
      <c r="H2440" s="109"/>
      <c r="I2440" s="109">
        <v>3.3300000000000003E-2</v>
      </c>
      <c r="J2440" s="109"/>
      <c r="K2440" s="109">
        <v>3.6200000000000003E-2</v>
      </c>
      <c r="L2440" s="109">
        <v>4.2500000000000003E-2</v>
      </c>
      <c r="M2440" s="109"/>
      <c r="N2440" s="109"/>
      <c r="O2440" s="210">
        <f t="shared" si="76"/>
        <v>42583</v>
      </c>
      <c r="Q2440" s="206">
        <f t="shared" si="77"/>
        <v>2.0000000000000573E-4</v>
      </c>
    </row>
    <row r="2441" spans="1:17">
      <c r="A2441" s="106">
        <v>42598</v>
      </c>
      <c r="B2441" t="s">
        <v>153</v>
      </c>
      <c r="C2441" s="109">
        <v>3.4299999999999997E-2</v>
      </c>
      <c r="D2441" s="109">
        <v>3.6200000000000003E-2</v>
      </c>
      <c r="E2441" s="109">
        <v>4.2299999999999997E-2</v>
      </c>
      <c r="F2441" s="109">
        <v>3.7600000000000001E-2</v>
      </c>
      <c r="G2441" s="208">
        <v>0</v>
      </c>
      <c r="H2441" s="109"/>
      <c r="I2441" s="109">
        <v>3.3399999999999999E-2</v>
      </c>
      <c r="J2441" s="109"/>
      <c r="K2441" s="109">
        <v>3.6400000000000002E-2</v>
      </c>
      <c r="L2441" s="109">
        <v>4.2699999999999995E-2</v>
      </c>
      <c r="M2441" s="109"/>
      <c r="N2441" s="109"/>
      <c r="O2441" s="210">
        <f t="shared" si="76"/>
        <v>42583</v>
      </c>
      <c r="Q2441" s="206">
        <f t="shared" si="77"/>
        <v>1.9999999999999879E-4</v>
      </c>
    </row>
    <row r="2442" spans="1:17">
      <c r="A2442" s="106">
        <v>42599</v>
      </c>
      <c r="B2442" t="s">
        <v>153</v>
      </c>
      <c r="C2442" s="109">
        <v>3.4099999999999998E-2</v>
      </c>
      <c r="D2442" s="109">
        <v>3.5999999999999997E-2</v>
      </c>
      <c r="E2442" s="109">
        <v>4.2200000000000001E-2</v>
      </c>
      <c r="F2442" s="109">
        <v>3.7400000000000003E-2</v>
      </c>
      <c r="G2442" s="208">
        <v>0</v>
      </c>
      <c r="H2442" s="109"/>
      <c r="I2442" s="109">
        <v>3.3099999999999997E-2</v>
      </c>
      <c r="J2442" s="109"/>
      <c r="K2442" s="109">
        <v>3.61E-2</v>
      </c>
      <c r="L2442" s="109">
        <v>4.2500000000000003E-2</v>
      </c>
      <c r="M2442" s="109"/>
      <c r="N2442" s="109"/>
      <c r="O2442" s="210">
        <f t="shared" si="76"/>
        <v>42583</v>
      </c>
      <c r="Q2442" s="206">
        <f t="shared" si="77"/>
        <v>1.0000000000000286E-4</v>
      </c>
    </row>
    <row r="2443" spans="1:17">
      <c r="A2443" s="106">
        <v>42600</v>
      </c>
      <c r="B2443" t="s">
        <v>153</v>
      </c>
      <c r="C2443" s="109">
        <v>3.3799999999999997E-2</v>
      </c>
      <c r="D2443" s="109">
        <v>3.5799999999999998E-2</v>
      </c>
      <c r="E2443" s="109">
        <v>4.2000000000000003E-2</v>
      </c>
      <c r="F2443" s="109">
        <v>3.7199999999999997E-2</v>
      </c>
      <c r="G2443" s="208">
        <v>0</v>
      </c>
      <c r="H2443" s="109"/>
      <c r="I2443" s="109">
        <v>3.2799999999999996E-2</v>
      </c>
      <c r="J2443" s="109"/>
      <c r="K2443" s="109">
        <v>3.5900000000000001E-2</v>
      </c>
      <c r="L2443" s="109">
        <v>4.2300000000000004E-2</v>
      </c>
      <c r="M2443" s="109"/>
      <c r="N2443" s="109"/>
      <c r="O2443" s="210">
        <f t="shared" si="76"/>
        <v>42583</v>
      </c>
      <c r="Q2443" s="206">
        <f t="shared" si="77"/>
        <v>1.0000000000000286E-4</v>
      </c>
    </row>
    <row r="2444" spans="1:17">
      <c r="A2444" s="106">
        <v>42601</v>
      </c>
      <c r="B2444" t="s">
        <v>153</v>
      </c>
      <c r="C2444" s="109">
        <v>3.4099999999999998E-2</v>
      </c>
      <c r="D2444" s="109">
        <v>3.5999999999999997E-2</v>
      </c>
      <c r="E2444" s="109">
        <v>4.2200000000000001E-2</v>
      </c>
      <c r="F2444" s="109">
        <v>3.7400000000000003E-2</v>
      </c>
      <c r="G2444" s="208">
        <v>0</v>
      </c>
      <c r="H2444" s="109"/>
      <c r="I2444" s="109">
        <v>3.3000000000000002E-2</v>
      </c>
      <c r="J2444" s="109"/>
      <c r="K2444" s="109">
        <v>3.61E-2</v>
      </c>
      <c r="L2444" s="109">
        <v>4.2500000000000003E-2</v>
      </c>
      <c r="M2444" s="109"/>
      <c r="N2444" s="109"/>
      <c r="O2444" s="210">
        <f t="shared" si="76"/>
        <v>42583</v>
      </c>
      <c r="Q2444" s="206">
        <f t="shared" si="77"/>
        <v>1.0000000000000286E-4</v>
      </c>
    </row>
    <row r="2445" spans="1:17">
      <c r="A2445" s="106">
        <v>42604</v>
      </c>
      <c r="B2445" t="s">
        <v>153</v>
      </c>
      <c r="C2445" s="109">
        <v>3.3599999999999998E-2</v>
      </c>
      <c r="D2445" s="109">
        <v>3.5499999999999997E-2</v>
      </c>
      <c r="E2445" s="109">
        <v>4.1799999999999997E-2</v>
      </c>
      <c r="F2445" s="109">
        <v>3.6999999999999998E-2</v>
      </c>
      <c r="G2445" s="208">
        <v>0</v>
      </c>
      <c r="H2445" s="109"/>
      <c r="I2445" s="109">
        <v>3.2500000000000001E-2</v>
      </c>
      <c r="J2445" s="109"/>
      <c r="K2445" s="109">
        <v>3.56E-2</v>
      </c>
      <c r="L2445" s="109">
        <v>4.2000000000000003E-2</v>
      </c>
      <c r="M2445" s="109"/>
      <c r="N2445" s="109"/>
      <c r="O2445" s="210">
        <f t="shared" si="76"/>
        <v>42583</v>
      </c>
      <c r="Q2445" s="206">
        <f t="shared" si="77"/>
        <v>1.0000000000000286E-4</v>
      </c>
    </row>
    <row r="2446" spans="1:17">
      <c r="A2446" s="106">
        <v>42605</v>
      </c>
      <c r="B2446" t="s">
        <v>153</v>
      </c>
      <c r="C2446" s="109">
        <v>3.3599999999999998E-2</v>
      </c>
      <c r="D2446" s="109">
        <v>3.5499999999999997E-2</v>
      </c>
      <c r="E2446" s="109">
        <v>4.1599999999999998E-2</v>
      </c>
      <c r="F2446" s="109">
        <v>3.6900000000000002E-2</v>
      </c>
      <c r="G2446" s="208">
        <v>0</v>
      </c>
      <c r="H2446" s="109"/>
      <c r="I2446" s="109">
        <v>3.2500000000000001E-2</v>
      </c>
      <c r="J2446" s="109"/>
      <c r="K2446" s="109">
        <v>3.56E-2</v>
      </c>
      <c r="L2446" s="109">
        <v>4.1900000000000007E-2</v>
      </c>
      <c r="M2446" s="109"/>
      <c r="N2446" s="109"/>
      <c r="O2446" s="210">
        <f t="shared" si="76"/>
        <v>42583</v>
      </c>
      <c r="Q2446" s="206">
        <f t="shared" si="77"/>
        <v>1.0000000000000286E-4</v>
      </c>
    </row>
    <row r="2447" spans="1:17">
      <c r="A2447" s="106">
        <v>42606</v>
      </c>
      <c r="B2447" t="s">
        <v>153</v>
      </c>
      <c r="C2447" s="109">
        <v>3.3599999999999998E-2</v>
      </c>
      <c r="D2447" s="109">
        <v>3.56E-2</v>
      </c>
      <c r="E2447" s="109">
        <v>4.1700000000000001E-2</v>
      </c>
      <c r="F2447" s="109">
        <v>3.6999999999999998E-2</v>
      </c>
      <c r="G2447" s="208">
        <v>0</v>
      </c>
      <c r="H2447" s="109"/>
      <c r="I2447" s="109">
        <v>3.2500000000000001E-2</v>
      </c>
      <c r="J2447" s="109"/>
      <c r="K2447" s="109">
        <v>3.5699999999999996E-2</v>
      </c>
      <c r="L2447" s="109">
        <v>4.2000000000000003E-2</v>
      </c>
      <c r="M2447" s="109"/>
      <c r="N2447" s="109"/>
      <c r="O2447" s="210">
        <f t="shared" si="76"/>
        <v>42583</v>
      </c>
      <c r="Q2447" s="206">
        <f t="shared" si="77"/>
        <v>9.9999999999995925E-5</v>
      </c>
    </row>
    <row r="2448" spans="1:17">
      <c r="A2448" s="106">
        <v>42607</v>
      </c>
      <c r="B2448" t="s">
        <v>153</v>
      </c>
      <c r="C2448" s="109">
        <v>3.3799999999999997E-2</v>
      </c>
      <c r="D2448" s="109">
        <v>3.5799999999999998E-2</v>
      </c>
      <c r="E2448" s="109">
        <v>4.1799999999999997E-2</v>
      </c>
      <c r="F2448" s="109">
        <v>3.7100000000000001E-2</v>
      </c>
      <c r="G2448" s="208">
        <v>0</v>
      </c>
      <c r="H2448" s="109"/>
      <c r="I2448" s="109">
        <v>3.27E-2</v>
      </c>
      <c r="J2448" s="109"/>
      <c r="K2448" s="109">
        <v>3.5900000000000001E-2</v>
      </c>
      <c r="L2448" s="109">
        <v>4.2099999999999999E-2</v>
      </c>
      <c r="M2448" s="109"/>
      <c r="N2448" s="109"/>
      <c r="O2448" s="210">
        <f t="shared" si="76"/>
        <v>42583</v>
      </c>
      <c r="Q2448" s="206">
        <f t="shared" si="77"/>
        <v>1.0000000000000286E-4</v>
      </c>
    </row>
    <row r="2449" spans="1:17">
      <c r="A2449" s="106">
        <v>42608</v>
      </c>
      <c r="B2449" t="s">
        <v>153</v>
      </c>
      <c r="C2449" s="109">
        <v>3.4200000000000001E-2</v>
      </c>
      <c r="D2449" s="109">
        <v>3.6200000000000003E-2</v>
      </c>
      <c r="E2449" s="109">
        <v>4.2200000000000001E-2</v>
      </c>
      <c r="F2449" s="109">
        <v>3.7499999999999999E-2</v>
      </c>
      <c r="G2449" s="208">
        <v>0</v>
      </c>
      <c r="H2449" s="109"/>
      <c r="I2449" s="109">
        <v>3.3000000000000002E-2</v>
      </c>
      <c r="J2449" s="109"/>
      <c r="K2449" s="109">
        <v>3.6299999999999999E-2</v>
      </c>
      <c r="L2449" s="109">
        <v>4.2500000000000003E-2</v>
      </c>
      <c r="M2449" s="109"/>
      <c r="N2449" s="109"/>
      <c r="O2449" s="210">
        <f t="shared" si="76"/>
        <v>42583</v>
      </c>
      <c r="Q2449" s="206">
        <f t="shared" si="77"/>
        <v>9.9999999999995925E-5</v>
      </c>
    </row>
    <row r="2450" spans="1:17">
      <c r="A2450" s="106">
        <v>42611</v>
      </c>
      <c r="B2450" t="s">
        <v>153</v>
      </c>
      <c r="C2450" s="109">
        <v>3.3300000000000003E-2</v>
      </c>
      <c r="D2450" s="109">
        <v>3.5299999999999998E-2</v>
      </c>
      <c r="E2450" s="109">
        <v>4.1300000000000003E-2</v>
      </c>
      <c r="F2450" s="109">
        <v>3.6600000000000001E-2</v>
      </c>
      <c r="G2450" s="208">
        <v>0</v>
      </c>
      <c r="H2450" s="109"/>
      <c r="I2450" s="109">
        <v>3.2199999999999999E-2</v>
      </c>
      <c r="J2450" s="109"/>
      <c r="K2450" s="109">
        <v>3.5400000000000001E-2</v>
      </c>
      <c r="L2450" s="109">
        <v>4.1599999999999998E-2</v>
      </c>
      <c r="M2450" s="109"/>
      <c r="N2450" s="109"/>
      <c r="O2450" s="210">
        <f t="shared" si="76"/>
        <v>42583</v>
      </c>
      <c r="Q2450" s="206">
        <f t="shared" si="77"/>
        <v>1.0000000000000286E-4</v>
      </c>
    </row>
    <row r="2451" spans="1:17">
      <c r="A2451" s="106">
        <v>42612</v>
      </c>
      <c r="B2451" t="s">
        <v>153</v>
      </c>
      <c r="C2451" s="109">
        <v>3.3500000000000002E-2</v>
      </c>
      <c r="D2451" s="109">
        <v>3.5499999999999997E-2</v>
      </c>
      <c r="E2451" s="109">
        <v>4.1500000000000002E-2</v>
      </c>
      <c r="F2451" s="109">
        <v>3.6799999999999999E-2</v>
      </c>
      <c r="G2451" s="208">
        <v>0</v>
      </c>
      <c r="H2451" s="109"/>
      <c r="I2451" s="109">
        <v>3.2400000000000005E-2</v>
      </c>
      <c r="J2451" s="109"/>
      <c r="K2451" s="109">
        <v>3.56E-2</v>
      </c>
      <c r="L2451" s="109">
        <v>4.1900000000000007E-2</v>
      </c>
      <c r="M2451" s="109"/>
      <c r="N2451" s="109"/>
      <c r="O2451" s="210">
        <f t="shared" si="76"/>
        <v>42583</v>
      </c>
      <c r="Q2451" s="206">
        <f t="shared" si="77"/>
        <v>1.0000000000000286E-4</v>
      </c>
    </row>
    <row r="2452" spans="1:17">
      <c r="A2452" s="106">
        <v>42613</v>
      </c>
      <c r="B2452" t="s">
        <v>153</v>
      </c>
      <c r="C2452" s="109">
        <v>3.3500000000000002E-2</v>
      </c>
      <c r="D2452" s="109">
        <v>3.5400000000000001E-2</v>
      </c>
      <c r="E2452" s="109">
        <v>4.1500000000000002E-2</v>
      </c>
      <c r="F2452" s="109">
        <v>3.6799999999999999E-2</v>
      </c>
      <c r="G2452" s="208">
        <v>0</v>
      </c>
      <c r="H2452" s="109"/>
      <c r="I2452" s="109">
        <v>3.2400000000000005E-2</v>
      </c>
      <c r="J2452" s="109"/>
      <c r="K2452" s="109">
        <v>3.5499999999999997E-2</v>
      </c>
      <c r="L2452" s="109">
        <v>4.1900000000000007E-2</v>
      </c>
      <c r="M2452" s="109"/>
      <c r="N2452" s="109"/>
      <c r="O2452" s="210">
        <f t="shared" si="76"/>
        <v>42583</v>
      </c>
      <c r="Q2452" s="206">
        <f t="shared" si="77"/>
        <v>9.9999999999995925E-5</v>
      </c>
    </row>
    <row r="2453" spans="1:17">
      <c r="A2453" s="106">
        <v>42614</v>
      </c>
      <c r="B2453" t="s">
        <v>153</v>
      </c>
      <c r="C2453" s="109">
        <v>3.3500000000000002E-2</v>
      </c>
      <c r="D2453" s="109">
        <v>3.5400000000000001E-2</v>
      </c>
      <c r="E2453" s="109">
        <v>4.1500000000000002E-2</v>
      </c>
      <c r="F2453" s="109">
        <v>3.6799999999999999E-2</v>
      </c>
      <c r="G2453" s="208">
        <v>0</v>
      </c>
      <c r="H2453" s="109"/>
      <c r="I2453" s="109">
        <v>3.2400000000000005E-2</v>
      </c>
      <c r="J2453" s="109"/>
      <c r="K2453" s="109">
        <v>3.5499999999999997E-2</v>
      </c>
      <c r="L2453" s="109">
        <v>4.1900000000000007E-2</v>
      </c>
      <c r="M2453" s="109"/>
      <c r="N2453" s="109"/>
      <c r="O2453" s="210">
        <f t="shared" si="76"/>
        <v>42614</v>
      </c>
      <c r="Q2453" s="206">
        <f t="shared" si="77"/>
        <v>9.9999999999995925E-5</v>
      </c>
    </row>
    <row r="2454" spans="1:17">
      <c r="A2454" s="106">
        <v>42615</v>
      </c>
      <c r="B2454" t="s">
        <v>153</v>
      </c>
      <c r="C2454" s="109">
        <v>3.39E-2</v>
      </c>
      <c r="D2454" s="109">
        <v>3.5799999999999998E-2</v>
      </c>
      <c r="E2454" s="109">
        <v>4.19E-2</v>
      </c>
      <c r="F2454" s="109">
        <v>3.7199999999999997E-2</v>
      </c>
      <c r="G2454" s="208">
        <v>0</v>
      </c>
      <c r="H2454" s="109"/>
      <c r="I2454" s="109">
        <v>3.2799999999999996E-2</v>
      </c>
      <c r="J2454" s="109"/>
      <c r="K2454" s="109">
        <v>3.5900000000000001E-2</v>
      </c>
      <c r="L2454" s="109">
        <v>4.2300000000000004E-2</v>
      </c>
      <c r="M2454" s="109"/>
      <c r="N2454" s="109"/>
      <c r="O2454" s="210">
        <f t="shared" si="76"/>
        <v>42614</v>
      </c>
      <c r="Q2454" s="206">
        <f t="shared" si="77"/>
        <v>1.0000000000000286E-4</v>
      </c>
    </row>
    <row r="2455" spans="1:17">
      <c r="A2455" s="106">
        <v>42619</v>
      </c>
      <c r="B2455" t="s">
        <v>153</v>
      </c>
      <c r="C2455" s="109">
        <v>3.3500000000000002E-2</v>
      </c>
      <c r="D2455" s="109">
        <v>3.5400000000000001E-2</v>
      </c>
      <c r="E2455" s="109">
        <v>4.1599999999999998E-2</v>
      </c>
      <c r="F2455" s="109">
        <v>3.6799999999999999E-2</v>
      </c>
      <c r="G2455" s="208">
        <v>0</v>
      </c>
      <c r="H2455" s="109"/>
      <c r="I2455" s="109">
        <v>3.2500000000000001E-2</v>
      </c>
      <c r="J2455" s="109"/>
      <c r="K2455" s="109">
        <v>3.56E-2</v>
      </c>
      <c r="L2455" s="109">
        <v>4.1900000000000007E-2</v>
      </c>
      <c r="M2455" s="109"/>
      <c r="N2455" s="109"/>
      <c r="O2455" s="210">
        <f t="shared" si="76"/>
        <v>42614</v>
      </c>
      <c r="Q2455" s="206">
        <f t="shared" si="77"/>
        <v>1.9999999999999879E-4</v>
      </c>
    </row>
    <row r="2456" spans="1:17">
      <c r="A2456" s="106">
        <v>42620</v>
      </c>
      <c r="B2456" t="s">
        <v>153</v>
      </c>
      <c r="C2456" s="109">
        <v>3.3399999999999999E-2</v>
      </c>
      <c r="D2456" s="109">
        <v>3.5400000000000001E-2</v>
      </c>
      <c r="E2456" s="109">
        <v>4.1500000000000002E-2</v>
      </c>
      <c r="F2456" s="109">
        <v>3.6799999999999999E-2</v>
      </c>
      <c r="G2456" s="208">
        <v>0</v>
      </c>
      <c r="H2456" s="109"/>
      <c r="I2456" s="109">
        <v>3.2799999999999996E-2</v>
      </c>
      <c r="J2456" s="109"/>
      <c r="K2456" s="109">
        <v>3.56E-2</v>
      </c>
      <c r="L2456" s="109">
        <v>4.1900000000000007E-2</v>
      </c>
      <c r="M2456" s="109"/>
      <c r="N2456" s="109"/>
      <c r="O2456" s="210">
        <f t="shared" si="76"/>
        <v>42614</v>
      </c>
      <c r="Q2456" s="206">
        <f t="shared" si="77"/>
        <v>1.9999999999999879E-4</v>
      </c>
    </row>
    <row r="2457" spans="1:17">
      <c r="A2457" s="106">
        <v>42621</v>
      </c>
      <c r="B2457" t="s">
        <v>153</v>
      </c>
      <c r="C2457" s="109">
        <v>3.4299999999999997E-2</v>
      </c>
      <c r="D2457" s="109">
        <v>3.6299999999999999E-2</v>
      </c>
      <c r="E2457" s="109">
        <v>4.2299999999999997E-2</v>
      </c>
      <c r="F2457" s="109">
        <v>3.7600000000000001E-2</v>
      </c>
      <c r="G2457" s="208">
        <v>0</v>
      </c>
      <c r="H2457" s="109"/>
      <c r="I2457" s="109">
        <v>3.3599999999999998E-2</v>
      </c>
      <c r="J2457" s="109"/>
      <c r="K2457" s="109">
        <v>3.6499999999999998E-2</v>
      </c>
      <c r="L2457" s="109">
        <v>4.2800000000000005E-2</v>
      </c>
      <c r="M2457" s="109"/>
      <c r="N2457" s="109"/>
      <c r="O2457" s="210">
        <f t="shared" si="76"/>
        <v>42614</v>
      </c>
      <c r="Q2457" s="206">
        <f t="shared" si="77"/>
        <v>1.9999999999999879E-4</v>
      </c>
    </row>
    <row r="2458" spans="1:17">
      <c r="A2458" s="106">
        <v>42622</v>
      </c>
      <c r="B2458" t="s">
        <v>153</v>
      </c>
      <c r="C2458" s="109">
        <v>3.5000000000000003E-2</v>
      </c>
      <c r="D2458" s="109">
        <v>3.6900000000000002E-2</v>
      </c>
      <c r="E2458" s="109">
        <v>4.2900000000000001E-2</v>
      </c>
      <c r="F2458" s="109">
        <v>3.8300000000000001E-2</v>
      </c>
      <c r="G2458" s="208">
        <v>0</v>
      </c>
      <c r="H2458" s="109"/>
      <c r="I2458" s="109">
        <v>3.4300000000000004E-2</v>
      </c>
      <c r="J2458" s="109"/>
      <c r="K2458" s="109">
        <v>3.7100000000000001E-2</v>
      </c>
      <c r="L2458" s="109">
        <v>4.3400000000000001E-2</v>
      </c>
      <c r="M2458" s="109"/>
      <c r="N2458" s="109"/>
      <c r="O2458" s="210">
        <f t="shared" si="76"/>
        <v>42614</v>
      </c>
      <c r="Q2458" s="206">
        <f t="shared" si="77"/>
        <v>1.9999999999999879E-4</v>
      </c>
    </row>
    <row r="2459" spans="1:17">
      <c r="A2459" s="106">
        <v>42625</v>
      </c>
      <c r="B2459" t="s">
        <v>153</v>
      </c>
      <c r="C2459" s="109">
        <v>3.5000000000000003E-2</v>
      </c>
      <c r="D2459" s="109">
        <v>3.6999999999999998E-2</v>
      </c>
      <c r="E2459" s="109">
        <v>4.2999999999999997E-2</v>
      </c>
      <c r="F2459" s="109">
        <v>3.8300000000000001E-2</v>
      </c>
      <c r="G2459" s="208">
        <v>0</v>
      </c>
      <c r="H2459" s="109"/>
      <c r="I2459" s="109">
        <v>3.4300000000000004E-2</v>
      </c>
      <c r="J2459" s="109"/>
      <c r="K2459" s="109">
        <v>3.7199999999999997E-2</v>
      </c>
      <c r="L2459" s="109">
        <v>4.36E-2</v>
      </c>
      <c r="M2459" s="109"/>
      <c r="N2459" s="109"/>
      <c r="O2459" s="210">
        <f t="shared" si="76"/>
        <v>42614</v>
      </c>
      <c r="Q2459" s="206">
        <f t="shared" si="77"/>
        <v>1.9999999999999879E-4</v>
      </c>
    </row>
    <row r="2460" spans="1:17">
      <c r="A2460" s="106">
        <v>42626</v>
      </c>
      <c r="B2460" t="s">
        <v>153</v>
      </c>
      <c r="C2460" s="109">
        <v>3.5799999999999998E-2</v>
      </c>
      <c r="D2460" s="109">
        <v>3.7699999999999997E-2</v>
      </c>
      <c r="E2460" s="109">
        <v>4.3799999999999999E-2</v>
      </c>
      <c r="F2460" s="109">
        <v>3.9100000000000003E-2</v>
      </c>
      <c r="G2460" s="208">
        <v>0</v>
      </c>
      <c r="H2460" s="109"/>
      <c r="I2460" s="109">
        <v>3.5099999999999999E-2</v>
      </c>
      <c r="J2460" s="109"/>
      <c r="K2460" s="109">
        <v>3.7999999999999999E-2</v>
      </c>
      <c r="L2460" s="109">
        <v>4.4299999999999999E-2</v>
      </c>
      <c r="M2460" s="109"/>
      <c r="N2460" s="109"/>
      <c r="O2460" s="210">
        <f t="shared" si="76"/>
        <v>42614</v>
      </c>
      <c r="Q2460" s="206">
        <f t="shared" si="77"/>
        <v>3.0000000000000165E-4</v>
      </c>
    </row>
    <row r="2461" spans="1:17">
      <c r="A2461" s="106">
        <v>42627</v>
      </c>
      <c r="B2461" t="s">
        <v>153</v>
      </c>
      <c r="C2461" s="109">
        <v>3.56E-2</v>
      </c>
      <c r="D2461" s="109">
        <v>3.7499999999999999E-2</v>
      </c>
      <c r="E2461" s="109">
        <v>4.3499999999999997E-2</v>
      </c>
      <c r="F2461" s="109">
        <v>3.8899999999999997E-2</v>
      </c>
      <c r="G2461" s="208">
        <v>0</v>
      </c>
      <c r="H2461" s="109"/>
      <c r="I2461" s="109">
        <v>3.5000000000000003E-2</v>
      </c>
      <c r="J2461" s="109"/>
      <c r="K2461" s="109">
        <v>3.7699999999999997E-2</v>
      </c>
      <c r="L2461" s="109">
        <v>4.4000000000000004E-2</v>
      </c>
      <c r="M2461" s="109"/>
      <c r="N2461" s="109"/>
      <c r="O2461" s="210">
        <f t="shared" si="76"/>
        <v>42614</v>
      </c>
      <c r="Q2461" s="206">
        <f t="shared" si="77"/>
        <v>1.9999999999999879E-4</v>
      </c>
    </row>
    <row r="2462" spans="1:17">
      <c r="A2462" s="106">
        <v>42628</v>
      </c>
      <c r="B2462" t="s">
        <v>153</v>
      </c>
      <c r="C2462" s="109">
        <v>3.5900000000000001E-2</v>
      </c>
      <c r="D2462" s="109">
        <v>3.78E-2</v>
      </c>
      <c r="E2462" s="109">
        <v>4.3799999999999999E-2</v>
      </c>
      <c r="F2462" s="109">
        <v>3.9199999999999999E-2</v>
      </c>
      <c r="G2462" s="208">
        <v>0</v>
      </c>
      <c r="H2462" s="109"/>
      <c r="I2462" s="109">
        <v>3.5200000000000002E-2</v>
      </c>
      <c r="J2462" s="109"/>
      <c r="K2462" s="109">
        <v>3.7999999999999999E-2</v>
      </c>
      <c r="L2462" s="109">
        <v>4.4299999999999999E-2</v>
      </c>
      <c r="M2462" s="109"/>
      <c r="N2462" s="109"/>
      <c r="O2462" s="210">
        <f t="shared" si="76"/>
        <v>42614</v>
      </c>
      <c r="Q2462" s="206">
        <f t="shared" si="77"/>
        <v>1.9999999999999879E-4</v>
      </c>
    </row>
    <row r="2463" spans="1:17">
      <c r="A2463" s="106">
        <v>42629</v>
      </c>
      <c r="B2463" t="s">
        <v>153</v>
      </c>
      <c r="C2463" s="109">
        <v>3.5700000000000003E-2</v>
      </c>
      <c r="D2463" s="109">
        <v>3.7600000000000001E-2</v>
      </c>
      <c r="E2463" s="109">
        <v>4.3700000000000003E-2</v>
      </c>
      <c r="F2463" s="109">
        <v>3.9E-2</v>
      </c>
      <c r="G2463" s="208">
        <v>0</v>
      </c>
      <c r="H2463" s="109"/>
      <c r="I2463" s="109">
        <v>3.5099999999999999E-2</v>
      </c>
      <c r="J2463" s="109"/>
      <c r="K2463" s="109">
        <v>3.78E-2</v>
      </c>
      <c r="L2463" s="109">
        <v>4.41E-2</v>
      </c>
      <c r="M2463" s="109"/>
      <c r="N2463" s="109"/>
      <c r="O2463" s="210">
        <f t="shared" si="76"/>
        <v>42614</v>
      </c>
      <c r="Q2463" s="206">
        <f t="shared" si="77"/>
        <v>1.9999999999999879E-4</v>
      </c>
    </row>
    <row r="2464" spans="1:17">
      <c r="A2464" s="106">
        <v>42632</v>
      </c>
      <c r="B2464" t="s">
        <v>153</v>
      </c>
      <c r="C2464" s="109">
        <v>3.56E-2</v>
      </c>
      <c r="D2464" s="109">
        <v>3.7499999999999999E-2</v>
      </c>
      <c r="E2464" s="109">
        <v>4.36E-2</v>
      </c>
      <c r="F2464" s="109">
        <v>3.8899999999999997E-2</v>
      </c>
      <c r="G2464" s="208">
        <v>0</v>
      </c>
      <c r="H2464" s="109"/>
      <c r="I2464" s="109">
        <v>3.5000000000000003E-2</v>
      </c>
      <c r="J2464" s="109"/>
      <c r="K2464" s="109">
        <v>3.7699999999999997E-2</v>
      </c>
      <c r="L2464" s="109">
        <v>4.4000000000000004E-2</v>
      </c>
      <c r="M2464" s="109"/>
      <c r="N2464" s="109"/>
      <c r="O2464" s="210">
        <f t="shared" si="76"/>
        <v>42614</v>
      </c>
      <c r="Q2464" s="206">
        <f t="shared" si="77"/>
        <v>1.9999999999999879E-4</v>
      </c>
    </row>
    <row r="2465" spans="1:17">
      <c r="A2465" s="106">
        <v>42633</v>
      </c>
      <c r="B2465" t="s">
        <v>153</v>
      </c>
      <c r="C2465" s="109">
        <v>3.5499999999999997E-2</v>
      </c>
      <c r="D2465" s="109">
        <v>3.7400000000000003E-2</v>
      </c>
      <c r="E2465" s="109">
        <v>4.3499999999999997E-2</v>
      </c>
      <c r="F2465" s="109">
        <v>3.8800000000000001E-2</v>
      </c>
      <c r="G2465" s="208">
        <v>0</v>
      </c>
      <c r="H2465" s="109"/>
      <c r="I2465" s="109">
        <v>3.5000000000000003E-2</v>
      </c>
      <c r="J2465" s="109"/>
      <c r="K2465" s="109">
        <v>3.7599999999999995E-2</v>
      </c>
      <c r="L2465" s="109">
        <v>4.3899999999999995E-2</v>
      </c>
      <c r="M2465" s="109"/>
      <c r="N2465" s="109"/>
      <c r="O2465" s="210">
        <f t="shared" si="76"/>
        <v>42614</v>
      </c>
      <c r="Q2465" s="206">
        <f t="shared" si="77"/>
        <v>1.9999999999999185E-4</v>
      </c>
    </row>
    <row r="2466" spans="1:17">
      <c r="A2466" s="106">
        <v>42634</v>
      </c>
      <c r="B2466" t="s">
        <v>153</v>
      </c>
      <c r="C2466" s="109">
        <v>3.5200000000000002E-2</v>
      </c>
      <c r="D2466" s="109">
        <v>3.7100000000000001E-2</v>
      </c>
      <c r="E2466" s="109">
        <v>4.3200000000000002E-2</v>
      </c>
      <c r="F2466" s="109">
        <v>3.85E-2</v>
      </c>
      <c r="G2466" s="208">
        <v>0</v>
      </c>
      <c r="H2466" s="109"/>
      <c r="I2466" s="109">
        <v>3.4700000000000002E-2</v>
      </c>
      <c r="J2466" s="109"/>
      <c r="K2466" s="109">
        <v>3.73E-2</v>
      </c>
      <c r="L2466" s="109">
        <v>4.36E-2</v>
      </c>
      <c r="M2466" s="109"/>
      <c r="N2466" s="109"/>
      <c r="O2466" s="210">
        <f t="shared" si="76"/>
        <v>42614</v>
      </c>
      <c r="Q2466" s="206">
        <f t="shared" si="77"/>
        <v>1.9999999999999879E-4</v>
      </c>
    </row>
    <row r="2467" spans="1:17">
      <c r="A2467" s="106">
        <v>42635</v>
      </c>
      <c r="B2467" t="s">
        <v>153</v>
      </c>
      <c r="C2467" s="109">
        <v>3.4700000000000002E-2</v>
      </c>
      <c r="D2467" s="109">
        <v>3.6600000000000001E-2</v>
      </c>
      <c r="E2467" s="109">
        <v>4.2799999999999998E-2</v>
      </c>
      <c r="F2467" s="109">
        <v>3.7999999999999999E-2</v>
      </c>
      <c r="G2467" s="208">
        <v>0</v>
      </c>
      <c r="H2467" s="109"/>
      <c r="I2467" s="109">
        <v>3.44E-2</v>
      </c>
      <c r="J2467" s="109"/>
      <c r="K2467" s="109">
        <v>3.6799999999999999E-2</v>
      </c>
      <c r="L2467" s="109">
        <v>4.3200000000000002E-2</v>
      </c>
      <c r="M2467" s="109"/>
      <c r="N2467" s="109"/>
      <c r="O2467" s="210">
        <f t="shared" si="76"/>
        <v>42614</v>
      </c>
      <c r="Q2467" s="206">
        <f t="shared" si="77"/>
        <v>1.9999999999999879E-4</v>
      </c>
    </row>
    <row r="2468" spans="1:17">
      <c r="A2468" s="106">
        <v>42636</v>
      </c>
      <c r="B2468" t="s">
        <v>153</v>
      </c>
      <c r="C2468" s="109">
        <v>3.4599999999999999E-2</v>
      </c>
      <c r="D2468" s="109">
        <v>3.6499999999999998E-2</v>
      </c>
      <c r="E2468" s="109">
        <v>4.2599999999999999E-2</v>
      </c>
      <c r="F2468" s="109">
        <v>3.7900000000000003E-2</v>
      </c>
      <c r="G2468" s="208">
        <v>0</v>
      </c>
      <c r="H2468" s="109"/>
      <c r="I2468" s="109">
        <v>3.44E-2</v>
      </c>
      <c r="J2468" s="109"/>
      <c r="K2468" s="109">
        <v>3.6600000000000001E-2</v>
      </c>
      <c r="L2468" s="109">
        <v>4.2999999999999997E-2</v>
      </c>
      <c r="M2468" s="109"/>
      <c r="N2468" s="109"/>
      <c r="O2468" s="210">
        <f t="shared" si="76"/>
        <v>42614</v>
      </c>
      <c r="Q2468" s="206">
        <f t="shared" si="77"/>
        <v>1.0000000000000286E-4</v>
      </c>
    </row>
    <row r="2469" spans="1:17">
      <c r="A2469" s="106">
        <v>42639</v>
      </c>
      <c r="B2469" t="s">
        <v>153</v>
      </c>
      <c r="C2469" s="109">
        <v>3.44E-2</v>
      </c>
      <c r="D2469" s="109">
        <v>3.6400000000000002E-2</v>
      </c>
      <c r="E2469" s="109">
        <v>4.2500000000000003E-2</v>
      </c>
      <c r="F2469" s="109">
        <v>3.78E-2</v>
      </c>
      <c r="G2469" s="208">
        <v>0</v>
      </c>
      <c r="H2469" s="109"/>
      <c r="I2469" s="109">
        <v>3.4300000000000004E-2</v>
      </c>
      <c r="J2469" s="109"/>
      <c r="K2469" s="109">
        <v>3.6499999999999998E-2</v>
      </c>
      <c r="L2469" s="109">
        <v>4.2900000000000001E-2</v>
      </c>
      <c r="M2469" s="109"/>
      <c r="N2469" s="109"/>
      <c r="O2469" s="210">
        <f t="shared" si="76"/>
        <v>42614</v>
      </c>
      <c r="Q2469" s="206">
        <f t="shared" si="77"/>
        <v>9.9999999999995925E-5</v>
      </c>
    </row>
    <row r="2470" spans="1:17">
      <c r="A2470" s="106">
        <v>42640</v>
      </c>
      <c r="B2470" t="s">
        <v>153</v>
      </c>
      <c r="C2470" s="109">
        <v>3.39E-2</v>
      </c>
      <c r="D2470" s="109">
        <v>3.5900000000000001E-2</v>
      </c>
      <c r="E2470" s="109">
        <v>4.2099999999999999E-2</v>
      </c>
      <c r="F2470" s="109">
        <v>3.73E-2</v>
      </c>
      <c r="G2470" s="208">
        <v>0</v>
      </c>
      <c r="H2470" s="109"/>
      <c r="I2470" s="109">
        <v>3.39E-2</v>
      </c>
      <c r="J2470" s="109"/>
      <c r="K2470" s="109">
        <v>3.61E-2</v>
      </c>
      <c r="L2470" s="109">
        <v>4.2500000000000003E-2</v>
      </c>
      <c r="M2470" s="109"/>
      <c r="N2470" s="109"/>
      <c r="O2470" s="210">
        <f t="shared" si="76"/>
        <v>42614</v>
      </c>
      <c r="Q2470" s="206">
        <f t="shared" si="77"/>
        <v>1.9999999999999879E-4</v>
      </c>
    </row>
    <row r="2471" spans="1:17">
      <c r="A2471" s="106">
        <v>42641</v>
      </c>
      <c r="B2471" t="s">
        <v>153</v>
      </c>
      <c r="C2471" s="109">
        <v>3.4099999999999998E-2</v>
      </c>
      <c r="D2471" s="109">
        <v>3.5999999999999997E-2</v>
      </c>
      <c r="E2471" s="109">
        <v>4.2200000000000001E-2</v>
      </c>
      <c r="F2471" s="109">
        <v>3.7400000000000003E-2</v>
      </c>
      <c r="G2471" s="208">
        <v>0</v>
      </c>
      <c r="H2471" s="109"/>
      <c r="I2471" s="109">
        <v>3.39E-2</v>
      </c>
      <c r="J2471" s="109"/>
      <c r="K2471" s="109">
        <v>3.6200000000000003E-2</v>
      </c>
      <c r="L2471" s="109">
        <v>4.2599999999999999E-2</v>
      </c>
      <c r="M2471" s="109"/>
      <c r="N2471" s="109"/>
      <c r="O2471" s="210">
        <f t="shared" si="76"/>
        <v>42614</v>
      </c>
      <c r="Q2471" s="206">
        <f t="shared" si="77"/>
        <v>2.0000000000000573E-4</v>
      </c>
    </row>
    <row r="2472" spans="1:17">
      <c r="A2472" s="106">
        <v>42642</v>
      </c>
      <c r="B2472" t="s">
        <v>153</v>
      </c>
      <c r="C2472" s="109">
        <v>3.39E-2</v>
      </c>
      <c r="D2472" s="109">
        <v>3.5799999999999998E-2</v>
      </c>
      <c r="E2472" s="109">
        <v>4.2000000000000003E-2</v>
      </c>
      <c r="F2472" s="109">
        <v>3.7199999999999997E-2</v>
      </c>
      <c r="G2472" s="208">
        <v>0</v>
      </c>
      <c r="H2472" s="109"/>
      <c r="I2472" s="109">
        <v>3.3700000000000001E-2</v>
      </c>
      <c r="J2472" s="109"/>
      <c r="K2472" s="109">
        <v>3.6000000000000004E-2</v>
      </c>
      <c r="L2472" s="109">
        <v>4.2300000000000004E-2</v>
      </c>
      <c r="M2472" s="109"/>
      <c r="N2472" s="109"/>
      <c r="O2472" s="210">
        <f t="shared" si="76"/>
        <v>42614</v>
      </c>
      <c r="Q2472" s="206">
        <f t="shared" si="77"/>
        <v>2.0000000000000573E-4</v>
      </c>
    </row>
    <row r="2473" spans="1:17">
      <c r="A2473" s="106">
        <v>42643</v>
      </c>
      <c r="B2473" t="s">
        <v>153</v>
      </c>
      <c r="C2473" s="109">
        <v>3.4599999999999999E-2</v>
      </c>
      <c r="D2473" s="109">
        <v>3.6400000000000002E-2</v>
      </c>
      <c r="E2473" s="109">
        <v>4.2599999999999999E-2</v>
      </c>
      <c r="F2473" s="109">
        <v>3.7900000000000003E-2</v>
      </c>
      <c r="G2473" s="208">
        <v>0</v>
      </c>
      <c r="H2473" s="109"/>
      <c r="I2473" s="109">
        <v>3.44E-2</v>
      </c>
      <c r="J2473" s="109"/>
      <c r="K2473" s="109">
        <v>3.6600000000000001E-2</v>
      </c>
      <c r="L2473" s="109">
        <v>4.2900000000000001E-2</v>
      </c>
      <c r="M2473" s="109"/>
      <c r="N2473" s="109"/>
      <c r="O2473" s="210">
        <f t="shared" si="76"/>
        <v>42614</v>
      </c>
      <c r="Q2473" s="206">
        <f t="shared" si="77"/>
        <v>1.9999999999999879E-4</v>
      </c>
    </row>
    <row r="2474" spans="1:17">
      <c r="A2474" s="106">
        <v>42646</v>
      </c>
      <c r="B2474" t="s">
        <v>153</v>
      </c>
      <c r="C2474" s="109">
        <v>3.4599999999999999E-2</v>
      </c>
      <c r="D2474" s="109">
        <v>3.6400000000000002E-2</v>
      </c>
      <c r="E2474" s="109">
        <v>4.2599999999999999E-2</v>
      </c>
      <c r="F2474" s="109">
        <v>3.7900000000000003E-2</v>
      </c>
      <c r="G2474" s="208">
        <v>0</v>
      </c>
      <c r="H2474" s="109"/>
      <c r="I2474" s="109">
        <v>3.4299999999999997E-2</v>
      </c>
      <c r="J2474" s="109">
        <v>3.49E-2</v>
      </c>
      <c r="K2474" s="109">
        <v>3.6600000000000001E-2</v>
      </c>
      <c r="L2474" s="109">
        <v>4.2900000000000001E-2</v>
      </c>
      <c r="M2474" s="109">
        <v>3.7600000000000001E-2</v>
      </c>
      <c r="N2474" s="109"/>
      <c r="O2474" s="210">
        <f t="shared" si="76"/>
        <v>42644</v>
      </c>
      <c r="Q2474" s="206">
        <f t="shared" si="77"/>
        <v>1.9999999999999879E-4</v>
      </c>
    </row>
    <row r="2475" spans="1:17">
      <c r="A2475" s="106">
        <v>42647</v>
      </c>
      <c r="B2475" t="s">
        <v>153</v>
      </c>
      <c r="C2475" s="109">
        <v>3.5299999999999998E-2</v>
      </c>
      <c r="D2475" s="109">
        <v>3.7100000000000001E-2</v>
      </c>
      <c r="E2475" s="109">
        <v>4.3200000000000002E-2</v>
      </c>
      <c r="F2475" s="109">
        <v>3.85E-2</v>
      </c>
      <c r="G2475" s="208">
        <v>0</v>
      </c>
      <c r="H2475" s="109"/>
      <c r="I2475" s="109">
        <v>3.49E-2</v>
      </c>
      <c r="J2475" s="109">
        <v>3.56E-2</v>
      </c>
      <c r="K2475" s="109">
        <v>3.7199999999999997E-2</v>
      </c>
      <c r="L2475" s="109">
        <v>4.3499999999999997E-2</v>
      </c>
      <c r="M2475" s="109">
        <v>3.8199999999999998E-2</v>
      </c>
      <c r="N2475" s="109"/>
      <c r="O2475" s="210">
        <f t="shared" si="76"/>
        <v>42644</v>
      </c>
      <c r="Q2475" s="206">
        <f t="shared" si="77"/>
        <v>9.9999999999995925E-5</v>
      </c>
    </row>
    <row r="2476" spans="1:17">
      <c r="A2476" s="106">
        <v>42648</v>
      </c>
      <c r="B2476" t="s">
        <v>153</v>
      </c>
      <c r="C2476" s="109">
        <v>3.5499999999999997E-2</v>
      </c>
      <c r="D2476" s="109">
        <v>3.7400000000000003E-2</v>
      </c>
      <c r="E2476" s="109">
        <v>4.3299999999999998E-2</v>
      </c>
      <c r="F2476" s="109">
        <v>3.8699999999999998E-2</v>
      </c>
      <c r="G2476" s="208">
        <v>0</v>
      </c>
      <c r="H2476" s="109"/>
      <c r="I2476" s="109">
        <v>3.5099999999999999E-2</v>
      </c>
      <c r="J2476" s="109">
        <v>3.5799999999999998E-2</v>
      </c>
      <c r="K2476" s="109">
        <v>3.7499999999999999E-2</v>
      </c>
      <c r="L2476" s="109">
        <v>4.36E-2</v>
      </c>
      <c r="M2476" s="109">
        <v>3.8399999999999997E-2</v>
      </c>
      <c r="N2476" s="109"/>
      <c r="O2476" s="210">
        <f t="shared" si="76"/>
        <v>42644</v>
      </c>
      <c r="Q2476" s="206">
        <f t="shared" si="77"/>
        <v>9.9999999999995925E-5</v>
      </c>
    </row>
    <row r="2477" spans="1:17">
      <c r="A2477" s="106">
        <v>42649</v>
      </c>
      <c r="B2477" t="s">
        <v>153</v>
      </c>
      <c r="C2477" s="109">
        <v>3.5700000000000003E-2</v>
      </c>
      <c r="D2477" s="109">
        <v>3.7499999999999999E-2</v>
      </c>
      <c r="E2477" s="109">
        <v>4.3299999999999998E-2</v>
      </c>
      <c r="F2477" s="109">
        <v>3.8800000000000001E-2</v>
      </c>
      <c r="G2477" s="208">
        <v>0</v>
      </c>
      <c r="H2477" s="109"/>
      <c r="I2477" s="109">
        <v>3.5299999999999998E-2</v>
      </c>
      <c r="J2477" s="109">
        <v>3.5900000000000001E-2</v>
      </c>
      <c r="K2477" s="109">
        <v>3.7600000000000001E-2</v>
      </c>
      <c r="L2477" s="109">
        <v>4.36E-2</v>
      </c>
      <c r="M2477" s="109">
        <v>3.85E-2</v>
      </c>
      <c r="N2477" s="109"/>
      <c r="O2477" s="210">
        <f t="shared" si="76"/>
        <v>42644</v>
      </c>
      <c r="Q2477" s="206">
        <f t="shared" si="77"/>
        <v>1.0000000000000286E-4</v>
      </c>
    </row>
    <row r="2478" spans="1:17">
      <c r="A2478" s="106">
        <v>42650</v>
      </c>
      <c r="B2478" t="s">
        <v>153</v>
      </c>
      <c r="C2478" s="109">
        <v>3.5700000000000003E-2</v>
      </c>
      <c r="D2478" s="109">
        <v>3.7600000000000001E-2</v>
      </c>
      <c r="E2478" s="109">
        <v>4.3299999999999998E-2</v>
      </c>
      <c r="F2478" s="109">
        <v>3.8899999999999997E-2</v>
      </c>
      <c r="G2478" s="208">
        <v>0</v>
      </c>
      <c r="H2478" s="109"/>
      <c r="I2478" s="109">
        <v>3.5000000000000003E-2</v>
      </c>
      <c r="J2478" s="109">
        <v>3.5900000000000001E-2</v>
      </c>
      <c r="K2478" s="109">
        <v>3.7699999999999997E-2</v>
      </c>
      <c r="L2478" s="109">
        <v>4.36E-2</v>
      </c>
      <c r="M2478" s="109">
        <v>3.8600000000000002E-2</v>
      </c>
      <c r="N2478" s="109"/>
      <c r="O2478" s="210">
        <f t="shared" si="76"/>
        <v>42644</v>
      </c>
      <c r="Q2478" s="206">
        <f t="shared" si="77"/>
        <v>9.9999999999995925E-5</v>
      </c>
    </row>
    <row r="2479" spans="1:17">
      <c r="A2479" s="106">
        <v>42654</v>
      </c>
      <c r="B2479" t="s">
        <v>153</v>
      </c>
      <c r="C2479" s="109">
        <v>3.5999999999999997E-2</v>
      </c>
      <c r="D2479" s="109">
        <v>3.78E-2</v>
      </c>
      <c r="E2479" s="109">
        <v>4.36E-2</v>
      </c>
      <c r="F2479" s="109">
        <v>3.9100000000000003E-2</v>
      </c>
      <c r="G2479" s="208">
        <v>0</v>
      </c>
      <c r="H2479" s="109"/>
      <c r="I2479" s="109">
        <v>3.5200000000000002E-2</v>
      </c>
      <c r="J2479" s="109">
        <v>3.5999999999999997E-2</v>
      </c>
      <c r="K2479" s="109">
        <v>3.7900000000000003E-2</v>
      </c>
      <c r="L2479" s="109">
        <v>4.3700000000000003E-2</v>
      </c>
      <c r="M2479" s="109">
        <v>3.8699999999999998E-2</v>
      </c>
      <c r="N2479" s="109"/>
      <c r="O2479" s="210">
        <f t="shared" si="76"/>
        <v>42644</v>
      </c>
      <c r="Q2479" s="206">
        <f t="shared" si="77"/>
        <v>1.0000000000000286E-4</v>
      </c>
    </row>
    <row r="2480" spans="1:17">
      <c r="A2480" s="106">
        <v>42655</v>
      </c>
      <c r="B2480" t="s">
        <v>153</v>
      </c>
      <c r="C2480" s="109">
        <v>3.61E-2</v>
      </c>
      <c r="D2480" s="109">
        <v>3.7900000000000003E-2</v>
      </c>
      <c r="E2480" s="109">
        <v>4.3700000000000003E-2</v>
      </c>
      <c r="F2480" s="109">
        <v>3.9199999999999999E-2</v>
      </c>
      <c r="G2480" s="208">
        <v>0</v>
      </c>
      <c r="H2480" s="109"/>
      <c r="I2480" s="109">
        <v>3.5099999999999999E-2</v>
      </c>
      <c r="J2480" s="109">
        <v>3.61E-2</v>
      </c>
      <c r="K2480" s="109">
        <v>3.7900000000000003E-2</v>
      </c>
      <c r="L2480" s="109">
        <v>4.3900000000000002E-2</v>
      </c>
      <c r="M2480" s="109">
        <v>3.8800000000000001E-2</v>
      </c>
      <c r="N2480" s="109"/>
      <c r="O2480" s="210">
        <f t="shared" si="76"/>
        <v>42644</v>
      </c>
      <c r="Q2480" s="206">
        <f t="shared" si="77"/>
        <v>0</v>
      </c>
    </row>
    <row r="2481" spans="1:17">
      <c r="A2481" s="106">
        <v>42656</v>
      </c>
      <c r="B2481" t="s">
        <v>153</v>
      </c>
      <c r="C2481" s="109">
        <v>3.5700000000000003E-2</v>
      </c>
      <c r="D2481" s="109">
        <v>3.7600000000000001E-2</v>
      </c>
      <c r="E2481" s="109">
        <v>4.3299999999999998E-2</v>
      </c>
      <c r="F2481" s="109">
        <v>3.8899999999999997E-2</v>
      </c>
      <c r="G2481" s="208">
        <v>0</v>
      </c>
      <c r="H2481" s="109"/>
      <c r="I2481" s="109">
        <v>3.4799999999999998E-2</v>
      </c>
      <c r="J2481" s="109">
        <v>3.5799999999999998E-2</v>
      </c>
      <c r="K2481" s="109">
        <v>3.7600000000000001E-2</v>
      </c>
      <c r="L2481" s="109">
        <v>4.3400000000000001E-2</v>
      </c>
      <c r="M2481" s="109">
        <v>3.85E-2</v>
      </c>
      <c r="N2481" s="109"/>
      <c r="O2481" s="210">
        <f t="shared" si="76"/>
        <v>42644</v>
      </c>
      <c r="Q2481" s="206">
        <f t="shared" si="77"/>
        <v>0</v>
      </c>
    </row>
    <row r="2482" spans="1:17">
      <c r="A2482" s="106">
        <v>42657</v>
      </c>
      <c r="B2482" t="s">
        <v>153</v>
      </c>
      <c r="C2482" s="109">
        <v>3.6499999999999998E-2</v>
      </c>
      <c r="D2482" s="109">
        <v>3.8300000000000001E-2</v>
      </c>
      <c r="E2482" s="109">
        <v>4.41E-2</v>
      </c>
      <c r="F2482" s="109">
        <v>3.9600000000000003E-2</v>
      </c>
      <c r="G2482" s="208">
        <v>0</v>
      </c>
      <c r="H2482" s="109"/>
      <c r="I2482" s="109">
        <v>3.56E-2</v>
      </c>
      <c r="J2482" s="109">
        <v>3.6600000000000001E-2</v>
      </c>
      <c r="K2482" s="109">
        <v>3.8300000000000001E-2</v>
      </c>
      <c r="L2482" s="109">
        <v>4.4299999999999999E-2</v>
      </c>
      <c r="M2482" s="109">
        <v>3.9199999999999999E-2</v>
      </c>
      <c r="N2482" s="109"/>
      <c r="O2482" s="210">
        <f t="shared" si="76"/>
        <v>42644</v>
      </c>
      <c r="Q2482" s="206">
        <f t="shared" si="77"/>
        <v>0</v>
      </c>
    </row>
    <row r="2483" spans="1:17">
      <c r="A2483" s="106">
        <v>42660</v>
      </c>
      <c r="B2483" t="s">
        <v>153</v>
      </c>
      <c r="C2483" s="109">
        <v>3.61E-2</v>
      </c>
      <c r="D2483" s="109">
        <v>3.7999999999999999E-2</v>
      </c>
      <c r="E2483" s="109">
        <v>4.3700000000000003E-2</v>
      </c>
      <c r="F2483" s="109">
        <v>3.9300000000000002E-2</v>
      </c>
      <c r="G2483" s="208">
        <v>0</v>
      </c>
      <c r="H2483" s="109"/>
      <c r="I2483" s="109">
        <v>3.5200000000000002E-2</v>
      </c>
      <c r="J2483" s="109">
        <v>3.6200000000000003E-2</v>
      </c>
      <c r="K2483" s="109">
        <v>3.7999999999999999E-2</v>
      </c>
      <c r="L2483" s="109">
        <v>4.3900000000000002E-2</v>
      </c>
      <c r="M2483" s="109">
        <v>3.8899999999999997E-2</v>
      </c>
      <c r="N2483" s="109"/>
      <c r="O2483" s="210">
        <f t="shared" si="76"/>
        <v>42644</v>
      </c>
      <c r="Q2483" s="206">
        <f t="shared" si="77"/>
        <v>0</v>
      </c>
    </row>
    <row r="2484" spans="1:17">
      <c r="A2484" s="106">
        <v>42661</v>
      </c>
      <c r="B2484" t="s">
        <v>153</v>
      </c>
      <c r="C2484" s="109">
        <v>3.5999999999999997E-2</v>
      </c>
      <c r="D2484" s="109">
        <v>3.78E-2</v>
      </c>
      <c r="E2484" s="109">
        <v>4.3499999999999997E-2</v>
      </c>
      <c r="F2484" s="109">
        <v>3.9100000000000003E-2</v>
      </c>
      <c r="G2484" s="208">
        <v>0</v>
      </c>
      <c r="H2484" s="109"/>
      <c r="I2484" s="109">
        <v>3.4799999999999998E-2</v>
      </c>
      <c r="J2484" s="109">
        <v>3.61E-2</v>
      </c>
      <c r="K2484" s="109">
        <v>3.78E-2</v>
      </c>
      <c r="L2484" s="109">
        <v>4.3700000000000003E-2</v>
      </c>
      <c r="M2484" s="109">
        <v>3.8699999999999998E-2</v>
      </c>
      <c r="N2484" s="109"/>
      <c r="O2484" s="210">
        <f t="shared" si="76"/>
        <v>42644</v>
      </c>
      <c r="Q2484" s="206">
        <f t="shared" si="77"/>
        <v>0</v>
      </c>
    </row>
    <row r="2485" spans="1:17">
      <c r="A2485" s="106">
        <v>42662</v>
      </c>
      <c r="B2485" t="s">
        <v>153</v>
      </c>
      <c r="C2485" s="109">
        <v>3.5999999999999997E-2</v>
      </c>
      <c r="D2485" s="109">
        <v>3.7699999999999997E-2</v>
      </c>
      <c r="E2485" s="109">
        <v>4.36E-2</v>
      </c>
      <c r="F2485" s="109">
        <v>3.9100000000000003E-2</v>
      </c>
      <c r="G2485" s="208">
        <v>0</v>
      </c>
      <c r="H2485" s="109"/>
      <c r="I2485" s="109">
        <v>3.4700000000000002E-2</v>
      </c>
      <c r="J2485" s="109">
        <v>3.5999999999999997E-2</v>
      </c>
      <c r="K2485" s="109">
        <v>3.78E-2</v>
      </c>
      <c r="L2485" s="109">
        <v>4.3799999999999999E-2</v>
      </c>
      <c r="M2485" s="109">
        <v>3.8600000000000002E-2</v>
      </c>
      <c r="N2485" s="109"/>
      <c r="O2485" s="210">
        <f t="shared" si="76"/>
        <v>42644</v>
      </c>
      <c r="Q2485" s="206">
        <f t="shared" si="77"/>
        <v>1.0000000000000286E-4</v>
      </c>
    </row>
    <row r="2486" spans="1:17">
      <c r="A2486" s="106">
        <v>42663</v>
      </c>
      <c r="B2486" t="s">
        <v>153</v>
      </c>
      <c r="C2486" s="109">
        <v>3.5700000000000003E-2</v>
      </c>
      <c r="D2486" s="109">
        <v>3.7600000000000001E-2</v>
      </c>
      <c r="E2486" s="109">
        <v>4.3200000000000002E-2</v>
      </c>
      <c r="F2486" s="109">
        <v>3.8800000000000001E-2</v>
      </c>
      <c r="G2486" s="208">
        <v>0</v>
      </c>
      <c r="H2486" s="109"/>
      <c r="I2486" s="109">
        <v>3.4599999999999999E-2</v>
      </c>
      <c r="J2486" s="109">
        <v>3.5799999999999998E-2</v>
      </c>
      <c r="K2486" s="109">
        <v>3.7600000000000001E-2</v>
      </c>
      <c r="L2486" s="109">
        <v>4.3499999999999997E-2</v>
      </c>
      <c r="M2486" s="109">
        <v>3.8399999999999997E-2</v>
      </c>
      <c r="N2486" s="109"/>
      <c r="O2486" s="210">
        <f t="shared" si="76"/>
        <v>42644</v>
      </c>
      <c r="Q2486" s="206">
        <f t="shared" si="77"/>
        <v>0</v>
      </c>
    </row>
    <row r="2487" spans="1:17">
      <c r="A2487" s="106">
        <v>42664</v>
      </c>
      <c r="B2487" t="s">
        <v>153</v>
      </c>
      <c r="C2487" s="109">
        <v>3.56E-2</v>
      </c>
      <c r="D2487" s="109">
        <v>3.7499999999999999E-2</v>
      </c>
      <c r="E2487" s="109">
        <v>4.2999999999999997E-2</v>
      </c>
      <c r="F2487" s="109">
        <v>3.8699999999999998E-2</v>
      </c>
      <c r="G2487" s="208">
        <v>0</v>
      </c>
      <c r="H2487" s="109"/>
      <c r="I2487" s="109">
        <v>3.4500000000000003E-2</v>
      </c>
      <c r="J2487" s="109">
        <v>3.5799999999999998E-2</v>
      </c>
      <c r="K2487" s="109">
        <v>3.7499999999999999E-2</v>
      </c>
      <c r="L2487" s="109">
        <v>4.3400000000000001E-2</v>
      </c>
      <c r="M2487" s="109">
        <v>3.8300000000000001E-2</v>
      </c>
      <c r="N2487" s="109"/>
      <c r="O2487" s="210">
        <f t="shared" si="76"/>
        <v>42644</v>
      </c>
      <c r="Q2487" s="206">
        <f t="shared" si="77"/>
        <v>0</v>
      </c>
    </row>
    <row r="2488" spans="1:17">
      <c r="A2488" s="106">
        <v>42667</v>
      </c>
      <c r="B2488" t="s">
        <v>153</v>
      </c>
      <c r="C2488" s="109">
        <v>3.5900000000000001E-2</v>
      </c>
      <c r="D2488" s="109">
        <v>3.7699999999999997E-2</v>
      </c>
      <c r="E2488" s="109">
        <v>4.3200000000000002E-2</v>
      </c>
      <c r="F2488" s="109">
        <v>3.8899999999999997E-2</v>
      </c>
      <c r="G2488" s="208">
        <v>0</v>
      </c>
      <c r="H2488" s="109"/>
      <c r="I2488" s="109">
        <v>3.4799999999999998E-2</v>
      </c>
      <c r="J2488" s="109">
        <v>3.61E-2</v>
      </c>
      <c r="K2488" s="109">
        <v>3.78E-2</v>
      </c>
      <c r="L2488" s="109">
        <v>4.36E-2</v>
      </c>
      <c r="M2488" s="109">
        <v>3.8600000000000002E-2</v>
      </c>
      <c r="N2488" s="109"/>
      <c r="O2488" s="210">
        <f t="shared" si="76"/>
        <v>42644</v>
      </c>
      <c r="Q2488" s="206">
        <f t="shared" si="77"/>
        <v>1.0000000000000286E-4</v>
      </c>
    </row>
    <row r="2489" spans="1:17">
      <c r="A2489" s="106">
        <v>42668</v>
      </c>
      <c r="B2489" t="s">
        <v>153</v>
      </c>
      <c r="C2489" s="109">
        <v>3.5700000000000003E-2</v>
      </c>
      <c r="D2489" s="109">
        <v>3.7499999999999999E-2</v>
      </c>
      <c r="E2489" s="109">
        <v>4.2999999999999997E-2</v>
      </c>
      <c r="F2489" s="109">
        <v>3.8699999999999998E-2</v>
      </c>
      <c r="G2489" s="208">
        <v>0</v>
      </c>
      <c r="H2489" s="109"/>
      <c r="I2489" s="109">
        <v>3.4700000000000002E-2</v>
      </c>
      <c r="J2489" s="109">
        <v>3.5999999999999997E-2</v>
      </c>
      <c r="K2489" s="109">
        <v>3.7699999999999997E-2</v>
      </c>
      <c r="L2489" s="109">
        <v>4.3499999999999997E-2</v>
      </c>
      <c r="M2489" s="109">
        <v>3.85E-2</v>
      </c>
      <c r="N2489" s="109"/>
      <c r="O2489" s="210">
        <f t="shared" si="76"/>
        <v>42644</v>
      </c>
      <c r="Q2489" s="206">
        <f t="shared" si="77"/>
        <v>1.9999999999999879E-4</v>
      </c>
    </row>
    <row r="2490" spans="1:17">
      <c r="A2490" s="106">
        <v>42669</v>
      </c>
      <c r="B2490" t="s">
        <v>153</v>
      </c>
      <c r="C2490" s="109">
        <v>3.5999999999999997E-2</v>
      </c>
      <c r="D2490" s="109">
        <v>3.7900000000000003E-2</v>
      </c>
      <c r="E2490" s="109">
        <v>4.3400000000000001E-2</v>
      </c>
      <c r="F2490" s="109">
        <v>3.9100000000000003E-2</v>
      </c>
      <c r="G2490" s="208">
        <v>0</v>
      </c>
      <c r="H2490" s="109"/>
      <c r="I2490" s="109">
        <v>3.5200000000000002E-2</v>
      </c>
      <c r="J2490" s="109">
        <v>3.6400000000000002E-2</v>
      </c>
      <c r="K2490" s="109">
        <v>3.8100000000000002E-2</v>
      </c>
      <c r="L2490" s="109">
        <v>4.3900000000000002E-2</v>
      </c>
      <c r="M2490" s="109">
        <v>3.8899999999999997E-2</v>
      </c>
      <c r="N2490" s="109"/>
      <c r="O2490" s="210">
        <f t="shared" si="76"/>
        <v>42644</v>
      </c>
      <c r="Q2490" s="206">
        <f t="shared" si="77"/>
        <v>1.9999999999999879E-4</v>
      </c>
    </row>
    <row r="2491" spans="1:17">
      <c r="A2491" s="106">
        <v>42670</v>
      </c>
      <c r="B2491" t="s">
        <v>153</v>
      </c>
      <c r="C2491" s="109">
        <v>3.6700000000000003E-2</v>
      </c>
      <c r="D2491" s="109">
        <v>3.85E-2</v>
      </c>
      <c r="E2491" s="109">
        <v>4.3900000000000002E-2</v>
      </c>
      <c r="F2491" s="109">
        <v>3.9699999999999999E-2</v>
      </c>
      <c r="G2491" s="208">
        <v>0</v>
      </c>
      <c r="H2491" s="109"/>
      <c r="I2491" s="109">
        <v>3.5900000000000001E-2</v>
      </c>
      <c r="J2491" s="109">
        <v>3.7100000000000001E-2</v>
      </c>
      <c r="K2491" s="109">
        <v>3.8699999999999998E-2</v>
      </c>
      <c r="L2491" s="109">
        <v>4.4400000000000002E-2</v>
      </c>
      <c r="M2491" s="109">
        <v>3.95E-2</v>
      </c>
      <c r="N2491" s="109"/>
      <c r="O2491" s="210">
        <f t="shared" si="76"/>
        <v>42644</v>
      </c>
      <c r="Q2491" s="206">
        <f t="shared" si="77"/>
        <v>1.9999999999999879E-4</v>
      </c>
    </row>
    <row r="2492" spans="1:17">
      <c r="A2492" s="106">
        <v>42671</v>
      </c>
      <c r="B2492" t="s">
        <v>153</v>
      </c>
      <c r="C2492" s="109">
        <v>3.6799999999999999E-2</v>
      </c>
      <c r="D2492" s="109">
        <v>3.8600000000000002E-2</v>
      </c>
      <c r="E2492" s="109">
        <v>4.3999999999999997E-2</v>
      </c>
      <c r="F2492" s="109">
        <v>3.9800000000000002E-2</v>
      </c>
      <c r="G2492" s="208">
        <v>0</v>
      </c>
      <c r="H2492" s="109"/>
      <c r="I2492" s="109">
        <v>3.6400000000000002E-2</v>
      </c>
      <c r="J2492" s="109">
        <v>3.7199999999999997E-2</v>
      </c>
      <c r="K2492" s="109">
        <v>3.8899999999999997E-2</v>
      </c>
      <c r="L2492" s="109">
        <v>4.4600000000000001E-2</v>
      </c>
      <c r="M2492" s="109">
        <v>3.9699999999999999E-2</v>
      </c>
      <c r="N2492" s="109"/>
      <c r="O2492" s="210">
        <f t="shared" si="76"/>
        <v>42644</v>
      </c>
      <c r="Q2492" s="206">
        <f t="shared" si="77"/>
        <v>2.9999999999999472E-4</v>
      </c>
    </row>
    <row r="2493" spans="1:17">
      <c r="A2493" s="106">
        <v>42674</v>
      </c>
      <c r="B2493" t="s">
        <v>153</v>
      </c>
      <c r="C2493" s="109">
        <v>3.6499999999999998E-2</v>
      </c>
      <c r="D2493" s="109">
        <v>3.8300000000000001E-2</v>
      </c>
      <c r="E2493" s="109">
        <v>4.3799999999999999E-2</v>
      </c>
      <c r="F2493" s="109">
        <v>3.95E-2</v>
      </c>
      <c r="G2493" s="208">
        <v>0</v>
      </c>
      <c r="H2493" s="109"/>
      <c r="I2493" s="109">
        <v>3.61E-2</v>
      </c>
      <c r="J2493" s="109">
        <v>3.6999999999999998E-2</v>
      </c>
      <c r="K2493" s="109">
        <v>3.8600000000000002E-2</v>
      </c>
      <c r="L2493" s="109">
        <v>4.4499999999999998E-2</v>
      </c>
      <c r="M2493" s="109">
        <v>3.95E-2</v>
      </c>
      <c r="N2493" s="109"/>
      <c r="O2493" s="210">
        <f t="shared" si="76"/>
        <v>42644</v>
      </c>
      <c r="Q2493" s="206">
        <f t="shared" si="77"/>
        <v>3.0000000000000165E-4</v>
      </c>
    </row>
    <row r="2494" spans="1:17">
      <c r="A2494" s="106">
        <v>42675</v>
      </c>
      <c r="B2494" t="s">
        <v>153</v>
      </c>
      <c r="C2494" s="109">
        <v>3.6299999999999999E-2</v>
      </c>
      <c r="D2494" s="109">
        <v>3.8100000000000002E-2</v>
      </c>
      <c r="E2494" s="109">
        <v>4.3700000000000003E-2</v>
      </c>
      <c r="F2494" s="109">
        <v>3.9399999999999998E-2</v>
      </c>
      <c r="G2494" s="208">
        <v>0</v>
      </c>
      <c r="H2494" s="109"/>
      <c r="I2494" s="109">
        <v>3.5999999999999997E-2</v>
      </c>
      <c r="J2494" s="109">
        <v>3.6799999999999999E-2</v>
      </c>
      <c r="K2494" s="109">
        <v>3.85E-2</v>
      </c>
      <c r="L2494" s="109">
        <v>4.4400000000000002E-2</v>
      </c>
      <c r="M2494" s="109">
        <v>3.9399999999999998E-2</v>
      </c>
      <c r="N2494" s="109"/>
      <c r="O2494" s="210">
        <f t="shared" si="76"/>
        <v>42675</v>
      </c>
      <c r="Q2494" s="206">
        <f t="shared" si="77"/>
        <v>3.9999999999999758E-4</v>
      </c>
    </row>
    <row r="2495" spans="1:17">
      <c r="A2495" s="106">
        <v>42676</v>
      </c>
      <c r="B2495" t="s">
        <v>153</v>
      </c>
      <c r="C2495" s="109">
        <v>3.6200000000000003E-2</v>
      </c>
      <c r="D2495" s="109">
        <v>3.8100000000000002E-2</v>
      </c>
      <c r="E2495" s="109">
        <v>4.36E-2</v>
      </c>
      <c r="F2495" s="109">
        <v>3.9300000000000002E-2</v>
      </c>
      <c r="G2495" s="208">
        <v>0</v>
      </c>
      <c r="H2495" s="109"/>
      <c r="I2495" s="109">
        <v>3.61E-2</v>
      </c>
      <c r="J2495" s="109">
        <v>3.6799999999999999E-2</v>
      </c>
      <c r="K2495" s="109">
        <v>3.85E-2</v>
      </c>
      <c r="L2495" s="109">
        <v>4.4400000000000002E-2</v>
      </c>
      <c r="M2495" s="109">
        <v>3.9399999999999998E-2</v>
      </c>
      <c r="N2495" s="109"/>
      <c r="O2495" s="210">
        <f t="shared" si="76"/>
        <v>42675</v>
      </c>
      <c r="Q2495" s="206">
        <f t="shared" si="77"/>
        <v>3.9999999999999758E-4</v>
      </c>
    </row>
    <row r="2496" spans="1:17">
      <c r="A2496" s="106">
        <v>42677</v>
      </c>
      <c r="B2496" t="s">
        <v>153</v>
      </c>
      <c r="C2496" s="109">
        <v>3.6600000000000001E-2</v>
      </c>
      <c r="D2496" s="109">
        <v>3.8399999999999997E-2</v>
      </c>
      <c r="E2496" s="109">
        <v>4.3999999999999997E-2</v>
      </c>
      <c r="F2496" s="109">
        <v>3.9699999999999999E-2</v>
      </c>
      <c r="G2496" s="208">
        <v>0</v>
      </c>
      <c r="H2496" s="109"/>
      <c r="I2496" s="109">
        <v>3.6499999999999998E-2</v>
      </c>
      <c r="J2496" s="109">
        <v>3.73E-2</v>
      </c>
      <c r="K2496" s="109">
        <v>3.8899999999999997E-2</v>
      </c>
      <c r="L2496" s="109">
        <v>4.4900000000000002E-2</v>
      </c>
      <c r="M2496" s="109">
        <v>3.9800000000000002E-2</v>
      </c>
      <c r="N2496" s="109"/>
      <c r="O2496" s="210">
        <f t="shared" si="76"/>
        <v>42675</v>
      </c>
      <c r="Q2496" s="206">
        <f t="shared" si="77"/>
        <v>5.0000000000000044E-4</v>
      </c>
    </row>
    <row r="2497" spans="1:17">
      <c r="A2497" s="106">
        <v>42678</v>
      </c>
      <c r="B2497" t="s">
        <v>153</v>
      </c>
      <c r="C2497" s="109">
        <v>3.6299999999999999E-2</v>
      </c>
      <c r="D2497" s="109">
        <v>3.8100000000000002E-2</v>
      </c>
      <c r="E2497" s="109">
        <v>4.3799999999999999E-2</v>
      </c>
      <c r="F2497" s="109">
        <v>3.9399999999999998E-2</v>
      </c>
      <c r="G2497" s="208">
        <v>0</v>
      </c>
      <c r="H2497" s="109"/>
      <c r="I2497" s="109">
        <v>3.6200000000000003E-2</v>
      </c>
      <c r="J2497" s="109">
        <v>3.6999999999999998E-2</v>
      </c>
      <c r="K2497" s="109">
        <v>3.8600000000000002E-2</v>
      </c>
      <c r="L2497" s="109">
        <v>4.4600000000000001E-2</v>
      </c>
      <c r="M2497" s="109">
        <v>3.95E-2</v>
      </c>
      <c r="N2497" s="109"/>
      <c r="O2497" s="210">
        <f t="shared" si="76"/>
        <v>42675</v>
      </c>
      <c r="Q2497" s="206">
        <f t="shared" si="77"/>
        <v>5.0000000000000044E-4</v>
      </c>
    </row>
    <row r="2498" spans="1:17">
      <c r="A2498" s="106">
        <v>42681</v>
      </c>
      <c r="B2498" t="s">
        <v>153</v>
      </c>
      <c r="C2498" s="109">
        <v>3.6600000000000001E-2</v>
      </c>
      <c r="D2498" s="109">
        <v>3.8399999999999997E-2</v>
      </c>
      <c r="E2498" s="109">
        <v>4.41E-2</v>
      </c>
      <c r="F2498" s="109">
        <v>3.9699999999999999E-2</v>
      </c>
      <c r="G2498" s="208">
        <v>0</v>
      </c>
      <c r="H2498" s="109"/>
      <c r="I2498" s="109">
        <v>3.6700000000000003E-2</v>
      </c>
      <c r="J2498" s="109">
        <v>3.7199999999999997E-2</v>
      </c>
      <c r="K2498" s="109">
        <v>3.8899999999999997E-2</v>
      </c>
      <c r="L2498" s="109">
        <v>4.4900000000000002E-2</v>
      </c>
      <c r="M2498" s="109">
        <v>3.9800000000000002E-2</v>
      </c>
      <c r="N2498" s="109"/>
      <c r="O2498" s="210">
        <f t="shared" si="76"/>
        <v>42675</v>
      </c>
      <c r="Q2498" s="206">
        <f t="shared" si="77"/>
        <v>5.0000000000000044E-4</v>
      </c>
    </row>
    <row r="2499" spans="1:17">
      <c r="A2499" s="106">
        <v>42682</v>
      </c>
      <c r="B2499" t="s">
        <v>153</v>
      </c>
      <c r="C2499" s="109">
        <v>3.6799999999999999E-2</v>
      </c>
      <c r="D2499" s="109">
        <v>3.8600000000000002E-2</v>
      </c>
      <c r="E2499" s="109">
        <v>4.4200000000000003E-2</v>
      </c>
      <c r="F2499" s="109">
        <v>3.9899999999999998E-2</v>
      </c>
      <c r="G2499" s="208">
        <v>0</v>
      </c>
      <c r="H2499" s="109"/>
      <c r="I2499" s="109">
        <v>3.6999999999999998E-2</v>
      </c>
      <c r="J2499" s="109">
        <v>3.7400000000000003E-2</v>
      </c>
      <c r="K2499" s="109">
        <v>3.9100000000000003E-2</v>
      </c>
      <c r="L2499" s="109">
        <v>4.4999999999999998E-2</v>
      </c>
      <c r="M2499" s="109">
        <v>0.04</v>
      </c>
      <c r="N2499" s="109"/>
      <c r="O2499" s="210">
        <f t="shared" si="76"/>
        <v>42675</v>
      </c>
      <c r="Q2499" s="206">
        <f t="shared" si="77"/>
        <v>5.0000000000000044E-4</v>
      </c>
    </row>
    <row r="2500" spans="1:17">
      <c r="A2500" s="106">
        <v>42683</v>
      </c>
      <c r="B2500" t="s">
        <v>153</v>
      </c>
      <c r="C2500" s="109">
        <v>3.9199999999999999E-2</v>
      </c>
      <c r="D2500" s="109">
        <v>4.0800000000000003E-2</v>
      </c>
      <c r="E2500" s="109">
        <v>4.6600000000000003E-2</v>
      </c>
      <c r="F2500" s="109">
        <v>4.2200000000000001E-2</v>
      </c>
      <c r="G2500" s="208">
        <v>0</v>
      </c>
      <c r="H2500" s="109"/>
      <c r="I2500" s="109">
        <v>3.85E-2</v>
      </c>
      <c r="J2500" s="109">
        <v>3.9699999999999999E-2</v>
      </c>
      <c r="K2500" s="109">
        <v>4.1300000000000003E-2</v>
      </c>
      <c r="L2500" s="109">
        <v>4.7300000000000002E-2</v>
      </c>
      <c r="M2500" s="109">
        <v>4.2200000000000001E-2</v>
      </c>
      <c r="N2500" s="109"/>
      <c r="O2500" s="210">
        <f t="shared" si="76"/>
        <v>42675</v>
      </c>
      <c r="Q2500" s="206">
        <f t="shared" si="77"/>
        <v>5.0000000000000044E-4</v>
      </c>
    </row>
    <row r="2501" spans="1:17">
      <c r="A2501" s="106">
        <v>42684</v>
      </c>
      <c r="B2501" t="s">
        <v>153</v>
      </c>
      <c r="C2501" s="109">
        <v>3.9699999999999999E-2</v>
      </c>
      <c r="D2501" s="109">
        <v>4.1200000000000001E-2</v>
      </c>
      <c r="E2501" s="109">
        <v>4.7E-2</v>
      </c>
      <c r="F2501" s="109">
        <v>4.2599999999999999E-2</v>
      </c>
      <c r="G2501" s="208">
        <v>0</v>
      </c>
      <c r="H2501" s="109"/>
      <c r="I2501" s="109">
        <v>3.8699999999999998E-2</v>
      </c>
      <c r="J2501" s="109">
        <v>3.9600000000000003E-2</v>
      </c>
      <c r="K2501" s="109">
        <v>4.1500000000000002E-2</v>
      </c>
      <c r="L2501" s="109">
        <v>4.7500000000000001E-2</v>
      </c>
      <c r="M2501" s="109">
        <v>4.2299999999999997E-2</v>
      </c>
      <c r="N2501" s="109"/>
      <c r="O2501" s="210">
        <f t="shared" ref="O2501:O2564" si="78">DATE(YEAR(A2501),MONTH(A2501),1)</f>
        <v>42675</v>
      </c>
      <c r="Q2501" s="206">
        <f t="shared" ref="Q2501:Q2564" si="79">K2501-D2501</f>
        <v>3.0000000000000165E-4</v>
      </c>
    </row>
    <row r="2502" spans="1:17">
      <c r="A2502" s="106">
        <v>42688</v>
      </c>
      <c r="B2502" t="s">
        <v>153</v>
      </c>
      <c r="C2502" s="109">
        <v>4.0399999999999998E-2</v>
      </c>
      <c r="D2502" s="109">
        <v>4.2000000000000003E-2</v>
      </c>
      <c r="E2502" s="109">
        <v>4.7800000000000002E-2</v>
      </c>
      <c r="F2502" s="109">
        <v>4.3400000000000001E-2</v>
      </c>
      <c r="G2502" s="208">
        <v>0</v>
      </c>
      <c r="H2502" s="109"/>
      <c r="I2502" s="109">
        <v>3.9699999999999999E-2</v>
      </c>
      <c r="J2502" s="109">
        <v>4.0399999999999998E-2</v>
      </c>
      <c r="K2502" s="109">
        <v>4.2200000000000001E-2</v>
      </c>
      <c r="L2502" s="109">
        <v>4.8300000000000003E-2</v>
      </c>
      <c r="M2502" s="109">
        <v>4.3099999999999999E-2</v>
      </c>
      <c r="N2502" s="109"/>
      <c r="O2502" s="210">
        <f t="shared" si="78"/>
        <v>42675</v>
      </c>
      <c r="Q2502" s="206">
        <f t="shared" si="79"/>
        <v>1.9999999999999879E-4</v>
      </c>
    </row>
    <row r="2503" spans="1:17">
      <c r="A2503" s="106">
        <v>42689</v>
      </c>
      <c r="B2503" t="s">
        <v>153</v>
      </c>
      <c r="C2503" s="109">
        <v>4.02E-2</v>
      </c>
      <c r="D2503" s="109">
        <v>4.19E-2</v>
      </c>
      <c r="E2503" s="109">
        <v>4.7699999999999999E-2</v>
      </c>
      <c r="F2503" s="109">
        <v>4.3299999999999998E-2</v>
      </c>
      <c r="G2503" s="208">
        <v>0</v>
      </c>
      <c r="H2503" s="109"/>
      <c r="I2503" s="109">
        <v>3.9100000000000003E-2</v>
      </c>
      <c r="J2503" s="109">
        <v>4.0300000000000002E-2</v>
      </c>
      <c r="K2503" s="109">
        <v>4.2099999999999999E-2</v>
      </c>
      <c r="L2503" s="109">
        <v>4.82E-2</v>
      </c>
      <c r="M2503" s="109">
        <v>4.2999999999999997E-2</v>
      </c>
      <c r="N2503" s="109"/>
      <c r="O2503" s="210">
        <f t="shared" si="78"/>
        <v>42675</v>
      </c>
      <c r="Q2503" s="206">
        <f t="shared" si="79"/>
        <v>1.9999999999999879E-4</v>
      </c>
    </row>
    <row r="2504" spans="1:17">
      <c r="A2504" s="106">
        <v>42690</v>
      </c>
      <c r="B2504" t="s">
        <v>153</v>
      </c>
      <c r="C2504" s="109">
        <v>3.9699999999999999E-2</v>
      </c>
      <c r="D2504" s="109">
        <v>4.1399999999999999E-2</v>
      </c>
      <c r="E2504" s="109">
        <v>4.7100000000000003E-2</v>
      </c>
      <c r="F2504" s="109">
        <v>4.2700000000000002E-2</v>
      </c>
      <c r="G2504" s="208">
        <v>0</v>
      </c>
      <c r="H2504" s="109"/>
      <c r="I2504" s="109">
        <v>3.8600000000000002E-2</v>
      </c>
      <c r="J2504" s="109">
        <v>3.9899999999999998E-2</v>
      </c>
      <c r="K2504" s="109">
        <v>4.1599999999999998E-2</v>
      </c>
      <c r="L2504" s="109">
        <v>4.7699999999999999E-2</v>
      </c>
      <c r="M2504" s="109">
        <v>4.2500000000000003E-2</v>
      </c>
      <c r="N2504" s="109"/>
      <c r="O2504" s="210">
        <f t="shared" si="78"/>
        <v>42675</v>
      </c>
      <c r="Q2504" s="206">
        <f t="shared" si="79"/>
        <v>1.9999999999999879E-4</v>
      </c>
    </row>
    <row r="2505" spans="1:17">
      <c r="A2505" s="106">
        <v>42691</v>
      </c>
      <c r="B2505" t="s">
        <v>153</v>
      </c>
      <c r="C2505" s="109">
        <v>4.0300000000000002E-2</v>
      </c>
      <c r="D2505" s="109">
        <v>4.19E-2</v>
      </c>
      <c r="E2505" s="109">
        <v>4.7699999999999999E-2</v>
      </c>
      <c r="F2505" s="109">
        <v>4.3299999999999998E-2</v>
      </c>
      <c r="G2505" s="208">
        <v>0</v>
      </c>
      <c r="H2505" s="109"/>
      <c r="I2505" s="109">
        <v>3.9600000000000003E-2</v>
      </c>
      <c r="J2505" s="109">
        <v>4.0500000000000001E-2</v>
      </c>
      <c r="K2505" s="109">
        <v>4.2200000000000001E-2</v>
      </c>
      <c r="L2505" s="109">
        <v>4.8300000000000003E-2</v>
      </c>
      <c r="M2505" s="109">
        <v>4.3099999999999999E-2</v>
      </c>
      <c r="N2505" s="109"/>
      <c r="O2505" s="210">
        <f t="shared" si="78"/>
        <v>42675</v>
      </c>
      <c r="Q2505" s="206">
        <f t="shared" si="79"/>
        <v>3.0000000000000165E-4</v>
      </c>
    </row>
    <row r="2506" spans="1:17">
      <c r="A2506" s="106">
        <v>42692</v>
      </c>
      <c r="B2506" t="s">
        <v>153</v>
      </c>
      <c r="C2506" s="109">
        <v>4.0500000000000001E-2</v>
      </c>
      <c r="D2506" s="109">
        <v>4.2200000000000001E-2</v>
      </c>
      <c r="E2506" s="109">
        <v>4.7899999999999998E-2</v>
      </c>
      <c r="F2506" s="109">
        <v>4.3499999999999997E-2</v>
      </c>
      <c r="G2506" s="208">
        <v>0</v>
      </c>
      <c r="H2506" s="109"/>
      <c r="I2506" s="109">
        <v>3.9899999999999998E-2</v>
      </c>
      <c r="J2506" s="109">
        <v>4.0800000000000003E-2</v>
      </c>
      <c r="K2506" s="109">
        <v>4.2500000000000003E-2</v>
      </c>
      <c r="L2506" s="109">
        <v>4.8599999999999997E-2</v>
      </c>
      <c r="M2506" s="109">
        <v>4.3400000000000001E-2</v>
      </c>
      <c r="N2506" s="109"/>
      <c r="O2506" s="210">
        <f t="shared" si="78"/>
        <v>42675</v>
      </c>
      <c r="Q2506" s="206">
        <f t="shared" si="79"/>
        <v>3.0000000000000165E-4</v>
      </c>
    </row>
    <row r="2507" spans="1:17">
      <c r="A2507" s="106">
        <v>42695</v>
      </c>
      <c r="B2507" t="s">
        <v>153</v>
      </c>
      <c r="C2507" s="109">
        <v>4.0500000000000001E-2</v>
      </c>
      <c r="D2507" s="109">
        <v>4.2099999999999999E-2</v>
      </c>
      <c r="E2507" s="109">
        <v>4.7899999999999998E-2</v>
      </c>
      <c r="F2507" s="109">
        <v>4.3499999999999997E-2</v>
      </c>
      <c r="G2507" s="208">
        <v>0</v>
      </c>
      <c r="H2507" s="109"/>
      <c r="I2507" s="109">
        <v>0.04</v>
      </c>
      <c r="J2507" s="109">
        <v>4.0899999999999999E-2</v>
      </c>
      <c r="K2507" s="109">
        <v>4.2500000000000003E-2</v>
      </c>
      <c r="L2507" s="109">
        <v>4.8500000000000001E-2</v>
      </c>
      <c r="M2507" s="109">
        <v>4.3400000000000001E-2</v>
      </c>
      <c r="N2507" s="109"/>
      <c r="O2507" s="210">
        <f t="shared" si="78"/>
        <v>42675</v>
      </c>
      <c r="Q2507" s="206">
        <f t="shared" si="79"/>
        <v>4.0000000000000452E-4</v>
      </c>
    </row>
    <row r="2508" spans="1:17">
      <c r="A2508" s="106">
        <v>42696</v>
      </c>
      <c r="B2508" t="s">
        <v>153</v>
      </c>
      <c r="C2508" s="109">
        <v>4.0399999999999998E-2</v>
      </c>
      <c r="D2508" s="109">
        <v>4.2099999999999999E-2</v>
      </c>
      <c r="E2508" s="109">
        <v>4.7800000000000002E-2</v>
      </c>
      <c r="F2508" s="109">
        <v>4.3400000000000001E-2</v>
      </c>
      <c r="G2508" s="208">
        <v>0</v>
      </c>
      <c r="H2508" s="109"/>
      <c r="I2508" s="109">
        <v>4.0099999999999997E-2</v>
      </c>
      <c r="J2508" s="109">
        <v>4.0800000000000003E-2</v>
      </c>
      <c r="K2508" s="109">
        <v>4.2500000000000003E-2</v>
      </c>
      <c r="L2508" s="109">
        <v>4.8399999999999999E-2</v>
      </c>
      <c r="M2508" s="109">
        <v>4.3299999999999998E-2</v>
      </c>
      <c r="N2508" s="109"/>
      <c r="O2508" s="210">
        <f t="shared" si="78"/>
        <v>42675</v>
      </c>
      <c r="Q2508" s="206">
        <f t="shared" si="79"/>
        <v>4.0000000000000452E-4</v>
      </c>
    </row>
    <row r="2509" spans="1:17">
      <c r="A2509" s="106">
        <v>42699</v>
      </c>
      <c r="B2509" t="s">
        <v>72</v>
      </c>
      <c r="C2509" s="109">
        <v>4.07E-2</v>
      </c>
      <c r="D2509" s="109">
        <v>4.2200000000000001E-2</v>
      </c>
      <c r="E2509" s="109">
        <v>4.7899999999999998E-2</v>
      </c>
      <c r="F2509" s="109">
        <v>4.36E-2</v>
      </c>
      <c r="G2509" s="208">
        <v>0</v>
      </c>
      <c r="H2509" s="109"/>
      <c r="I2509" s="109">
        <v>4.02E-2</v>
      </c>
      <c r="J2509" s="109">
        <v>4.0800000000000003E-2</v>
      </c>
      <c r="K2509" s="109">
        <v>4.2599999999999999E-2</v>
      </c>
      <c r="L2509" s="109">
        <v>4.8399999999999999E-2</v>
      </c>
      <c r="M2509" s="109">
        <v>4.3400000000000001E-2</v>
      </c>
      <c r="N2509" s="109"/>
      <c r="O2509" s="210">
        <f t="shared" si="78"/>
        <v>42675</v>
      </c>
      <c r="Q2509" s="206">
        <f t="shared" si="79"/>
        <v>3.9999999999999758E-4</v>
      </c>
    </row>
    <row r="2510" spans="1:17">
      <c r="A2510" s="106">
        <v>42702</v>
      </c>
      <c r="B2510" t="s">
        <v>72</v>
      </c>
      <c r="C2510" s="109">
        <v>4.02E-2</v>
      </c>
      <c r="D2510" s="109">
        <v>4.19E-2</v>
      </c>
      <c r="E2510" s="109">
        <v>4.7399999999999998E-2</v>
      </c>
      <c r="F2510" s="109">
        <v>4.3200000000000002E-2</v>
      </c>
      <c r="G2510" s="208">
        <v>0</v>
      </c>
      <c r="H2510" s="109"/>
      <c r="I2510" s="109">
        <v>3.9800000000000002E-2</v>
      </c>
      <c r="J2510" s="109">
        <v>4.0500000000000001E-2</v>
      </c>
      <c r="K2510" s="109">
        <v>4.2200000000000001E-2</v>
      </c>
      <c r="L2510" s="109">
        <v>4.7899999999999998E-2</v>
      </c>
      <c r="M2510" s="109">
        <v>4.2999999999999997E-2</v>
      </c>
      <c r="N2510" s="109"/>
      <c r="O2510" s="210">
        <f t="shared" si="78"/>
        <v>42675</v>
      </c>
      <c r="Q2510" s="206">
        <f t="shared" si="79"/>
        <v>3.0000000000000165E-4</v>
      </c>
    </row>
    <row r="2511" spans="1:17">
      <c r="A2511" s="106">
        <v>42703</v>
      </c>
      <c r="B2511" t="s">
        <v>72</v>
      </c>
      <c r="C2511" s="109">
        <v>3.9899999999999998E-2</v>
      </c>
      <c r="D2511" s="109">
        <v>4.1599999999999998E-2</v>
      </c>
      <c r="E2511" s="109">
        <v>4.7100000000000003E-2</v>
      </c>
      <c r="F2511" s="109">
        <v>4.2900000000000001E-2</v>
      </c>
      <c r="G2511" s="208">
        <v>0</v>
      </c>
      <c r="H2511" s="109"/>
      <c r="I2511" s="109">
        <v>3.95E-2</v>
      </c>
      <c r="J2511" s="109">
        <v>4.02E-2</v>
      </c>
      <c r="K2511" s="109">
        <v>4.19E-2</v>
      </c>
      <c r="L2511" s="109">
        <v>4.7600000000000003E-2</v>
      </c>
      <c r="M2511" s="109">
        <v>4.2700000000000002E-2</v>
      </c>
      <c r="N2511" s="109"/>
      <c r="O2511" s="210">
        <f t="shared" si="78"/>
        <v>42675</v>
      </c>
      <c r="Q2511" s="206">
        <f t="shared" si="79"/>
        <v>3.0000000000000165E-4</v>
      </c>
    </row>
    <row r="2512" spans="1:17">
      <c r="A2512" s="106">
        <v>42704</v>
      </c>
      <c r="B2512" t="s">
        <v>72</v>
      </c>
      <c r="C2512" s="109">
        <v>4.0599999999999997E-2</v>
      </c>
      <c r="D2512" s="109">
        <v>4.2200000000000001E-2</v>
      </c>
      <c r="E2512" s="109">
        <v>4.7699999999999999E-2</v>
      </c>
      <c r="F2512" s="109">
        <v>4.3499999999999997E-2</v>
      </c>
      <c r="G2512" s="208">
        <v>0</v>
      </c>
      <c r="H2512" s="109"/>
      <c r="I2512" s="109">
        <v>4.0099999999999997E-2</v>
      </c>
      <c r="J2512" s="109">
        <v>4.07E-2</v>
      </c>
      <c r="K2512" s="109">
        <v>4.24E-2</v>
      </c>
      <c r="L2512" s="109">
        <v>4.82E-2</v>
      </c>
      <c r="M2512" s="109">
        <v>4.3299999999999998E-2</v>
      </c>
      <c r="N2512" s="109"/>
      <c r="O2512" s="210">
        <f t="shared" si="78"/>
        <v>42675</v>
      </c>
      <c r="Q2512" s="206">
        <f t="shared" si="79"/>
        <v>1.9999999999999879E-4</v>
      </c>
    </row>
    <row r="2513" spans="1:17">
      <c r="A2513" s="106">
        <v>42705</v>
      </c>
      <c r="B2513" t="s">
        <v>72</v>
      </c>
      <c r="C2513" s="109">
        <v>4.1300000000000003E-2</v>
      </c>
      <c r="D2513" s="109">
        <v>4.2900000000000001E-2</v>
      </c>
      <c r="E2513" s="109">
        <v>4.8300000000000003E-2</v>
      </c>
      <c r="F2513" s="109">
        <v>4.4200000000000003E-2</v>
      </c>
      <c r="G2513" s="208">
        <v>0</v>
      </c>
      <c r="H2513" s="109"/>
      <c r="I2513" s="109">
        <v>4.0800000000000003E-2</v>
      </c>
      <c r="J2513" s="109">
        <v>4.1300000000000003E-2</v>
      </c>
      <c r="K2513" s="109">
        <v>4.3099999999999999E-2</v>
      </c>
      <c r="L2513" s="109">
        <v>4.87E-2</v>
      </c>
      <c r="M2513" s="109">
        <v>4.3900000000000002E-2</v>
      </c>
      <c r="N2513" s="109"/>
      <c r="O2513" s="210">
        <f t="shared" si="78"/>
        <v>42705</v>
      </c>
      <c r="Q2513" s="206">
        <f t="shared" si="79"/>
        <v>1.9999999999999879E-4</v>
      </c>
    </row>
    <row r="2514" spans="1:17">
      <c r="A2514" s="106">
        <v>42706</v>
      </c>
      <c r="B2514" t="s">
        <v>72</v>
      </c>
      <c r="C2514" s="109">
        <v>4.0899999999999999E-2</v>
      </c>
      <c r="D2514" s="109">
        <v>4.2599999999999999E-2</v>
      </c>
      <c r="E2514" s="109">
        <v>4.7899999999999998E-2</v>
      </c>
      <c r="F2514" s="109">
        <v>4.3799999999999999E-2</v>
      </c>
      <c r="G2514" s="208">
        <v>0</v>
      </c>
      <c r="H2514" s="109"/>
      <c r="I2514" s="109">
        <v>4.0300000000000002E-2</v>
      </c>
      <c r="J2514" s="109">
        <v>4.0899999999999999E-2</v>
      </c>
      <c r="K2514" s="109">
        <v>4.2700000000000002E-2</v>
      </c>
      <c r="L2514" s="109">
        <v>4.82E-2</v>
      </c>
      <c r="M2514" s="109">
        <v>4.3499999999999997E-2</v>
      </c>
      <c r="N2514" s="109"/>
      <c r="O2514" s="210">
        <f t="shared" si="78"/>
        <v>42705</v>
      </c>
      <c r="Q2514" s="206">
        <f t="shared" si="79"/>
        <v>1.0000000000000286E-4</v>
      </c>
    </row>
    <row r="2515" spans="1:17">
      <c r="A2515" s="106">
        <v>42709</v>
      </c>
      <c r="B2515" t="s">
        <v>72</v>
      </c>
      <c r="C2515" s="109">
        <v>4.0800000000000003E-2</v>
      </c>
      <c r="D2515" s="109">
        <v>4.2500000000000003E-2</v>
      </c>
      <c r="E2515" s="109">
        <v>4.7800000000000002E-2</v>
      </c>
      <c r="F2515" s="109">
        <v>4.3700000000000003E-2</v>
      </c>
      <c r="G2515" s="208">
        <v>0</v>
      </c>
      <c r="H2515" s="109"/>
      <c r="I2515" s="109">
        <v>4.02E-2</v>
      </c>
      <c r="J2515" s="109">
        <v>4.0800000000000003E-2</v>
      </c>
      <c r="K2515" s="109">
        <v>4.2599999999999999E-2</v>
      </c>
      <c r="L2515" s="109">
        <v>4.8099999999999997E-2</v>
      </c>
      <c r="M2515" s="109">
        <v>4.3400000000000001E-2</v>
      </c>
      <c r="N2515" s="109"/>
      <c r="O2515" s="210">
        <f t="shared" si="78"/>
        <v>42705</v>
      </c>
      <c r="Q2515" s="206">
        <f t="shared" si="79"/>
        <v>9.9999999999995925E-5</v>
      </c>
    </row>
    <row r="2516" spans="1:17">
      <c r="A2516" s="106">
        <v>42710</v>
      </c>
      <c r="B2516" t="s">
        <v>72</v>
      </c>
      <c r="C2516" s="109">
        <v>4.1099999999999998E-2</v>
      </c>
      <c r="D2516" s="109">
        <v>4.2700000000000002E-2</v>
      </c>
      <c r="E2516" s="109">
        <v>4.8000000000000001E-2</v>
      </c>
      <c r="F2516" s="109">
        <v>4.3900000000000002E-2</v>
      </c>
      <c r="G2516" s="208">
        <v>0</v>
      </c>
      <c r="H2516" s="109"/>
      <c r="I2516" s="109">
        <v>4.0399999999999998E-2</v>
      </c>
      <c r="J2516" s="109">
        <v>4.1099999999999998E-2</v>
      </c>
      <c r="K2516" s="109">
        <v>4.2799999999999998E-2</v>
      </c>
      <c r="L2516" s="109">
        <v>4.8300000000000003E-2</v>
      </c>
      <c r="M2516" s="109">
        <v>4.36E-2</v>
      </c>
      <c r="N2516" s="109"/>
      <c r="O2516" s="210">
        <f t="shared" si="78"/>
        <v>42705</v>
      </c>
      <c r="Q2516" s="206">
        <f t="shared" si="79"/>
        <v>9.9999999999995925E-5</v>
      </c>
    </row>
    <row r="2517" spans="1:17">
      <c r="A2517" s="106">
        <v>42711</v>
      </c>
      <c r="B2517" t="s">
        <v>72</v>
      </c>
      <c r="C2517" s="109">
        <v>4.0599999999999997E-2</v>
      </c>
      <c r="D2517" s="109">
        <v>4.2099999999999999E-2</v>
      </c>
      <c r="E2517" s="109">
        <v>4.7399999999999998E-2</v>
      </c>
      <c r="F2517" s="109">
        <v>4.3400000000000001E-2</v>
      </c>
      <c r="G2517" s="208">
        <v>0</v>
      </c>
      <c r="H2517" s="109"/>
      <c r="I2517" s="109">
        <v>0.04</v>
      </c>
      <c r="J2517" s="109">
        <v>4.07E-2</v>
      </c>
      <c r="K2517" s="109">
        <v>4.2200000000000001E-2</v>
      </c>
      <c r="L2517" s="109">
        <v>4.7800000000000002E-2</v>
      </c>
      <c r="M2517" s="109">
        <v>4.3099999999999999E-2</v>
      </c>
      <c r="N2517" s="109"/>
      <c r="O2517" s="210">
        <f t="shared" si="78"/>
        <v>42705</v>
      </c>
      <c r="Q2517" s="206">
        <f t="shared" si="79"/>
        <v>1.0000000000000286E-4</v>
      </c>
    </row>
    <row r="2518" spans="1:17">
      <c r="A2518" s="106">
        <v>42712</v>
      </c>
      <c r="B2518" t="s">
        <v>72</v>
      </c>
      <c r="C2518" s="109">
        <v>4.1000000000000002E-2</v>
      </c>
      <c r="D2518" s="109">
        <v>4.2599999999999999E-2</v>
      </c>
      <c r="E2518" s="109">
        <v>4.7899999999999998E-2</v>
      </c>
      <c r="F2518" s="109">
        <v>4.3799999999999999E-2</v>
      </c>
      <c r="G2518" s="208">
        <v>0</v>
      </c>
      <c r="H2518" s="109"/>
      <c r="I2518" s="109">
        <v>4.0500000000000001E-2</v>
      </c>
      <c r="J2518" s="109">
        <v>4.1200000000000001E-2</v>
      </c>
      <c r="K2518" s="109">
        <v>4.2700000000000002E-2</v>
      </c>
      <c r="L2518" s="109">
        <v>4.8300000000000003E-2</v>
      </c>
      <c r="M2518" s="109">
        <v>4.36E-2</v>
      </c>
      <c r="N2518" s="109"/>
      <c r="O2518" s="210">
        <f t="shared" si="78"/>
        <v>42705</v>
      </c>
      <c r="Q2518" s="206">
        <f t="shared" si="79"/>
        <v>1.0000000000000286E-4</v>
      </c>
    </row>
    <row r="2519" spans="1:17">
      <c r="A2519" s="106">
        <v>42713</v>
      </c>
      <c r="B2519" t="s">
        <v>72</v>
      </c>
      <c r="C2519" s="109">
        <v>4.1599999999999998E-2</v>
      </c>
      <c r="D2519" s="109">
        <v>4.3200000000000002E-2</v>
      </c>
      <c r="E2519" s="109">
        <v>4.8599999999999997E-2</v>
      </c>
      <c r="F2519" s="109">
        <v>4.4499999999999998E-2</v>
      </c>
      <c r="G2519" s="208">
        <v>0</v>
      </c>
      <c r="H2519" s="109"/>
      <c r="I2519" s="109">
        <v>4.1200000000000001E-2</v>
      </c>
      <c r="J2519" s="109">
        <v>4.1799999999999997E-2</v>
      </c>
      <c r="K2519" s="109">
        <v>4.3400000000000001E-2</v>
      </c>
      <c r="L2519" s="109">
        <v>4.9000000000000002E-2</v>
      </c>
      <c r="M2519" s="109">
        <v>4.4299999999999999E-2</v>
      </c>
      <c r="N2519" s="109"/>
      <c r="O2519" s="210">
        <f t="shared" si="78"/>
        <v>42705</v>
      </c>
      <c r="Q2519" s="206">
        <f t="shared" si="79"/>
        <v>1.9999999999999879E-4</v>
      </c>
    </row>
    <row r="2520" spans="1:17">
      <c r="A2520" s="106">
        <v>42716</v>
      </c>
      <c r="B2520" t="s">
        <v>72</v>
      </c>
      <c r="C2520" s="109">
        <v>4.1700000000000001E-2</v>
      </c>
      <c r="D2520" s="109">
        <v>4.3299999999999998E-2</v>
      </c>
      <c r="E2520" s="109">
        <v>4.8599999999999997E-2</v>
      </c>
      <c r="F2520" s="109">
        <v>4.4499999999999998E-2</v>
      </c>
      <c r="G2520" s="208">
        <v>0</v>
      </c>
      <c r="H2520" s="109"/>
      <c r="I2520" s="109">
        <v>4.1099999999999998E-2</v>
      </c>
      <c r="J2520" s="109">
        <v>4.19E-2</v>
      </c>
      <c r="K2520" s="109">
        <v>4.3400000000000001E-2</v>
      </c>
      <c r="L2520" s="109">
        <v>4.9000000000000002E-2</v>
      </c>
      <c r="M2520" s="109">
        <v>4.4299999999999999E-2</v>
      </c>
      <c r="N2520" s="109"/>
      <c r="O2520" s="210">
        <f t="shared" si="78"/>
        <v>42705</v>
      </c>
      <c r="Q2520" s="206">
        <f t="shared" si="79"/>
        <v>1.0000000000000286E-4</v>
      </c>
    </row>
    <row r="2521" spans="1:17">
      <c r="A2521" s="106">
        <v>42717</v>
      </c>
      <c r="B2521" t="s">
        <v>72</v>
      </c>
      <c r="C2521" s="109">
        <v>4.1500000000000002E-2</v>
      </c>
      <c r="D2521" s="109">
        <v>4.3099999999999999E-2</v>
      </c>
      <c r="E2521" s="109">
        <v>4.8399999999999999E-2</v>
      </c>
      <c r="F2521" s="109">
        <v>4.4299999999999999E-2</v>
      </c>
      <c r="G2521" s="208">
        <v>0</v>
      </c>
      <c r="H2521" s="109"/>
      <c r="I2521" s="109">
        <v>4.0899999999999999E-2</v>
      </c>
      <c r="J2521" s="109">
        <v>4.1599999999999998E-2</v>
      </c>
      <c r="K2521" s="109">
        <v>4.3200000000000002E-2</v>
      </c>
      <c r="L2521" s="109">
        <v>4.87E-2</v>
      </c>
      <c r="M2521" s="109">
        <v>4.3999999999999997E-2</v>
      </c>
      <c r="N2521" s="109"/>
      <c r="O2521" s="210">
        <f t="shared" si="78"/>
        <v>42705</v>
      </c>
      <c r="Q2521" s="206">
        <f t="shared" si="79"/>
        <v>1.0000000000000286E-4</v>
      </c>
    </row>
    <row r="2522" spans="1:17">
      <c r="A2522" s="106">
        <v>42718</v>
      </c>
      <c r="B2522" t="s">
        <v>72</v>
      </c>
      <c r="C2522" s="109">
        <v>4.1399999999999999E-2</v>
      </c>
      <c r="D2522" s="109">
        <v>4.2999999999999997E-2</v>
      </c>
      <c r="E2522" s="109">
        <v>4.8300000000000003E-2</v>
      </c>
      <c r="F2522" s="109">
        <v>4.4200000000000003E-2</v>
      </c>
      <c r="G2522" s="208">
        <v>0</v>
      </c>
      <c r="H2522" s="109"/>
      <c r="I2522" s="109">
        <v>4.0800000000000003E-2</v>
      </c>
      <c r="J2522" s="109">
        <v>4.1500000000000002E-2</v>
      </c>
      <c r="K2522" s="109">
        <v>4.3099999999999999E-2</v>
      </c>
      <c r="L2522" s="109">
        <v>4.8599999999999997E-2</v>
      </c>
      <c r="M2522" s="109">
        <v>4.3900000000000002E-2</v>
      </c>
      <c r="N2522" s="109"/>
      <c r="O2522" s="210">
        <f t="shared" si="78"/>
        <v>42705</v>
      </c>
      <c r="Q2522" s="206">
        <f t="shared" si="79"/>
        <v>1.0000000000000286E-4</v>
      </c>
    </row>
    <row r="2523" spans="1:17">
      <c r="A2523" s="106">
        <v>42719</v>
      </c>
      <c r="B2523" t="s">
        <v>72</v>
      </c>
      <c r="C2523" s="109">
        <v>4.1399999999999999E-2</v>
      </c>
      <c r="D2523" s="109">
        <v>4.2999999999999997E-2</v>
      </c>
      <c r="E2523" s="109">
        <v>4.8099999999999997E-2</v>
      </c>
      <c r="F2523" s="109">
        <v>4.4200000000000003E-2</v>
      </c>
      <c r="G2523" s="208">
        <v>0</v>
      </c>
      <c r="H2523" s="109"/>
      <c r="I2523" s="109">
        <v>4.07E-2</v>
      </c>
      <c r="J2523" s="109">
        <v>4.1500000000000002E-2</v>
      </c>
      <c r="K2523" s="109">
        <v>4.3099999999999999E-2</v>
      </c>
      <c r="L2523" s="109">
        <v>4.8399999999999999E-2</v>
      </c>
      <c r="M2523" s="109">
        <v>4.3900000000000002E-2</v>
      </c>
      <c r="N2523" s="109"/>
      <c r="O2523" s="210">
        <f t="shared" si="78"/>
        <v>42705</v>
      </c>
      <c r="Q2523" s="206">
        <f t="shared" si="79"/>
        <v>1.0000000000000286E-4</v>
      </c>
    </row>
    <row r="2524" spans="1:17">
      <c r="A2524" s="106">
        <v>42720</v>
      </c>
      <c r="B2524" t="s">
        <v>72</v>
      </c>
      <c r="C2524" s="109">
        <v>4.1799999999999997E-2</v>
      </c>
      <c r="D2524" s="109">
        <v>4.3299999999999998E-2</v>
      </c>
      <c r="E2524" s="109">
        <v>4.8500000000000001E-2</v>
      </c>
      <c r="F2524" s="109">
        <v>4.4499999999999998E-2</v>
      </c>
      <c r="G2524" s="208">
        <v>0</v>
      </c>
      <c r="H2524" s="109"/>
      <c r="I2524" s="109">
        <v>4.1099999999999998E-2</v>
      </c>
      <c r="J2524" s="109">
        <v>4.19E-2</v>
      </c>
      <c r="K2524" s="109">
        <v>4.3499999999999997E-2</v>
      </c>
      <c r="L2524" s="109">
        <v>4.8800000000000003E-2</v>
      </c>
      <c r="M2524" s="109">
        <v>4.4299999999999999E-2</v>
      </c>
      <c r="N2524" s="109"/>
      <c r="O2524" s="210">
        <f t="shared" si="78"/>
        <v>42705</v>
      </c>
      <c r="Q2524" s="206">
        <f t="shared" si="79"/>
        <v>1.9999999999999879E-4</v>
      </c>
    </row>
    <row r="2525" spans="1:17">
      <c r="A2525" s="106">
        <v>42723</v>
      </c>
      <c r="B2525" t="s">
        <v>72</v>
      </c>
      <c r="C2525" s="109">
        <v>4.1099999999999998E-2</v>
      </c>
      <c r="D2525" s="109">
        <v>4.2700000000000002E-2</v>
      </c>
      <c r="E2525" s="109">
        <v>4.7800000000000002E-2</v>
      </c>
      <c r="F2525" s="109">
        <v>4.3900000000000002E-2</v>
      </c>
      <c r="G2525" s="208">
        <v>0</v>
      </c>
      <c r="H2525" s="109"/>
      <c r="I2525" s="109">
        <v>4.0500000000000001E-2</v>
      </c>
      <c r="J2525" s="109">
        <v>4.1200000000000001E-2</v>
      </c>
      <c r="K2525" s="109">
        <v>4.2900000000000001E-2</v>
      </c>
      <c r="L2525" s="109">
        <v>4.82E-2</v>
      </c>
      <c r="M2525" s="109">
        <v>4.36E-2</v>
      </c>
      <c r="N2525" s="109"/>
      <c r="O2525" s="210">
        <f t="shared" si="78"/>
        <v>42705</v>
      </c>
      <c r="Q2525" s="206">
        <f t="shared" si="79"/>
        <v>1.9999999999999879E-4</v>
      </c>
    </row>
    <row r="2526" spans="1:17">
      <c r="A2526" s="106">
        <v>42724</v>
      </c>
      <c r="B2526" t="s">
        <v>72</v>
      </c>
      <c r="C2526" s="109">
        <v>4.1399999999999999E-2</v>
      </c>
      <c r="D2526" s="109">
        <v>4.2999999999999997E-2</v>
      </c>
      <c r="E2526" s="109">
        <v>4.8099999999999997E-2</v>
      </c>
      <c r="F2526" s="109">
        <v>4.4200000000000003E-2</v>
      </c>
      <c r="G2526" s="208">
        <v>0</v>
      </c>
      <c r="H2526" s="109"/>
      <c r="I2526" s="109">
        <v>4.0899999999999999E-2</v>
      </c>
      <c r="J2526" s="109">
        <v>4.1500000000000002E-2</v>
      </c>
      <c r="K2526" s="109">
        <v>4.3099999999999999E-2</v>
      </c>
      <c r="L2526" s="109">
        <v>4.8500000000000001E-2</v>
      </c>
      <c r="M2526" s="109">
        <v>4.3900000000000002E-2</v>
      </c>
      <c r="N2526" s="109"/>
      <c r="O2526" s="210">
        <f t="shared" si="78"/>
        <v>42705</v>
      </c>
      <c r="Q2526" s="206">
        <f t="shared" si="79"/>
        <v>1.0000000000000286E-4</v>
      </c>
    </row>
    <row r="2527" spans="1:17">
      <c r="A2527" s="106">
        <v>42725</v>
      </c>
      <c r="B2527" t="s">
        <v>72</v>
      </c>
      <c r="C2527" s="109">
        <v>4.1000000000000002E-2</v>
      </c>
      <c r="D2527" s="109">
        <v>4.2700000000000002E-2</v>
      </c>
      <c r="E2527" s="109">
        <v>4.7800000000000002E-2</v>
      </c>
      <c r="F2527" s="109">
        <v>4.3799999999999999E-2</v>
      </c>
      <c r="G2527" s="208">
        <v>0</v>
      </c>
      <c r="H2527" s="109"/>
      <c r="I2527" s="109">
        <v>4.0500000000000001E-2</v>
      </c>
      <c r="J2527" s="109">
        <v>4.1099999999999998E-2</v>
      </c>
      <c r="K2527" s="109">
        <v>4.2799999999999998E-2</v>
      </c>
      <c r="L2527" s="109">
        <v>4.8099999999999997E-2</v>
      </c>
      <c r="M2527" s="109">
        <v>4.36E-2</v>
      </c>
      <c r="N2527" s="109"/>
      <c r="O2527" s="210">
        <f t="shared" si="78"/>
        <v>42705</v>
      </c>
      <c r="Q2527" s="206">
        <f t="shared" si="79"/>
        <v>9.9999999999995925E-5</v>
      </c>
    </row>
    <row r="2528" spans="1:17">
      <c r="A2528" s="106">
        <v>42726</v>
      </c>
      <c r="B2528" t="s">
        <v>72</v>
      </c>
      <c r="C2528" s="109">
        <v>4.1099999999999998E-2</v>
      </c>
      <c r="D2528" s="109">
        <v>4.2700000000000002E-2</v>
      </c>
      <c r="E2528" s="109">
        <v>4.7899999999999998E-2</v>
      </c>
      <c r="F2528" s="109">
        <v>4.3900000000000002E-2</v>
      </c>
      <c r="G2528" s="208">
        <v>0</v>
      </c>
      <c r="H2528" s="109"/>
      <c r="I2528" s="109">
        <v>4.0599999999999997E-2</v>
      </c>
      <c r="J2528" s="109">
        <v>4.1200000000000001E-2</v>
      </c>
      <c r="K2528" s="109">
        <v>4.2799999999999998E-2</v>
      </c>
      <c r="L2528" s="109">
        <v>4.82E-2</v>
      </c>
      <c r="M2528" s="109">
        <v>4.36E-2</v>
      </c>
      <c r="N2528" s="109"/>
      <c r="O2528" s="210">
        <f t="shared" si="78"/>
        <v>42705</v>
      </c>
      <c r="Q2528" s="206">
        <f t="shared" si="79"/>
        <v>9.9999999999995925E-5</v>
      </c>
    </row>
    <row r="2529" spans="1:17">
      <c r="A2529" s="106">
        <v>42727</v>
      </c>
      <c r="B2529" t="s">
        <v>72</v>
      </c>
      <c r="C2529" s="109">
        <v>4.0800000000000003E-2</v>
      </c>
      <c r="D2529" s="109">
        <v>4.2599999999999999E-2</v>
      </c>
      <c r="E2529" s="109">
        <v>4.7699999999999999E-2</v>
      </c>
      <c r="F2529" s="109">
        <v>4.3700000000000003E-2</v>
      </c>
      <c r="G2529" s="208">
        <v>0</v>
      </c>
      <c r="H2529" s="109"/>
      <c r="I2529" s="109">
        <v>4.0399999999999998E-2</v>
      </c>
      <c r="J2529" s="109">
        <v>4.1000000000000002E-2</v>
      </c>
      <c r="K2529" s="109">
        <v>4.2700000000000002E-2</v>
      </c>
      <c r="L2529" s="109">
        <v>4.8000000000000001E-2</v>
      </c>
      <c r="M2529" s="109">
        <v>4.3400000000000001E-2</v>
      </c>
      <c r="N2529" s="109"/>
      <c r="O2529" s="210">
        <f t="shared" si="78"/>
        <v>42705</v>
      </c>
      <c r="Q2529" s="206">
        <f t="shared" si="79"/>
        <v>1.0000000000000286E-4</v>
      </c>
    </row>
    <row r="2530" spans="1:17">
      <c r="A2530" s="106">
        <v>42731</v>
      </c>
      <c r="B2530" t="s">
        <v>72</v>
      </c>
      <c r="C2530" s="109">
        <v>4.1099999999999998E-2</v>
      </c>
      <c r="D2530" s="109">
        <v>4.2900000000000001E-2</v>
      </c>
      <c r="E2530" s="109">
        <v>4.7899999999999998E-2</v>
      </c>
      <c r="F2530" s="109">
        <v>4.3999999999999997E-2</v>
      </c>
      <c r="G2530" s="208">
        <v>0</v>
      </c>
      <c r="H2530" s="109"/>
      <c r="I2530" s="109">
        <v>4.07E-2</v>
      </c>
      <c r="J2530" s="109">
        <v>4.1300000000000003E-2</v>
      </c>
      <c r="K2530" s="109">
        <v>4.2999999999999997E-2</v>
      </c>
      <c r="L2530" s="109">
        <v>4.82E-2</v>
      </c>
      <c r="M2530" s="109">
        <v>4.3700000000000003E-2</v>
      </c>
      <c r="N2530" s="109"/>
      <c r="O2530" s="210">
        <f t="shared" si="78"/>
        <v>42705</v>
      </c>
      <c r="Q2530" s="206">
        <f t="shared" si="79"/>
        <v>9.9999999999995925E-5</v>
      </c>
    </row>
    <row r="2531" spans="1:17">
      <c r="A2531" s="106">
        <v>42732</v>
      </c>
      <c r="B2531" t="s">
        <v>72</v>
      </c>
      <c r="C2531" s="109">
        <v>4.0599999999999997E-2</v>
      </c>
      <c r="D2531" s="109">
        <v>4.2299999999999997E-2</v>
      </c>
      <c r="E2531" s="109">
        <v>4.7399999999999998E-2</v>
      </c>
      <c r="F2531" s="109">
        <v>4.3400000000000001E-2</v>
      </c>
      <c r="G2531" s="208">
        <v>0</v>
      </c>
      <c r="H2531" s="109"/>
      <c r="I2531" s="109">
        <v>4.0099999999999997E-2</v>
      </c>
      <c r="J2531" s="109">
        <v>4.07E-2</v>
      </c>
      <c r="K2531" s="109">
        <v>4.24E-2</v>
      </c>
      <c r="L2531" s="109">
        <v>4.7699999999999999E-2</v>
      </c>
      <c r="M2531" s="109">
        <v>4.3099999999999999E-2</v>
      </c>
      <c r="N2531" s="109"/>
      <c r="O2531" s="210">
        <f t="shared" si="78"/>
        <v>42705</v>
      </c>
      <c r="Q2531" s="206">
        <f t="shared" si="79"/>
        <v>1.0000000000000286E-4</v>
      </c>
    </row>
    <row r="2532" spans="1:17">
      <c r="A2532" s="106">
        <v>42733</v>
      </c>
      <c r="B2532" t="s">
        <v>72</v>
      </c>
      <c r="C2532" s="109">
        <v>4.0500000000000001E-2</v>
      </c>
      <c r="D2532" s="109">
        <v>4.2200000000000001E-2</v>
      </c>
      <c r="E2532" s="109">
        <v>4.7300000000000002E-2</v>
      </c>
      <c r="F2532" s="109">
        <v>4.3299999999999998E-2</v>
      </c>
      <c r="G2532" s="208">
        <v>0</v>
      </c>
      <c r="H2532" s="109"/>
      <c r="I2532" s="109">
        <v>4.0099999999999997E-2</v>
      </c>
      <c r="J2532" s="109">
        <v>4.0599999999999997E-2</v>
      </c>
      <c r="K2532" s="109">
        <v>4.2299999999999997E-2</v>
      </c>
      <c r="L2532" s="109">
        <v>4.7600000000000003E-2</v>
      </c>
      <c r="M2532" s="109">
        <v>4.3099999999999999E-2</v>
      </c>
      <c r="N2532" s="109"/>
      <c r="O2532" s="210">
        <f t="shared" si="78"/>
        <v>42705</v>
      </c>
      <c r="Q2532" s="206">
        <f t="shared" si="79"/>
        <v>9.9999999999995925E-5</v>
      </c>
    </row>
    <row r="2533" spans="1:17">
      <c r="A2533" s="106">
        <v>42734</v>
      </c>
      <c r="B2533" t="s">
        <v>72</v>
      </c>
      <c r="C2533" s="109">
        <v>4.02E-2</v>
      </c>
      <c r="D2533" s="109">
        <v>4.19E-2</v>
      </c>
      <c r="E2533" s="109">
        <v>4.7E-2</v>
      </c>
      <c r="F2533" s="109">
        <v>4.2999999999999997E-2</v>
      </c>
      <c r="G2533" s="208">
        <v>0</v>
      </c>
      <c r="H2533" s="109"/>
      <c r="I2533" s="109">
        <v>3.9800000000000002E-2</v>
      </c>
      <c r="J2533" s="109">
        <v>4.0300000000000002E-2</v>
      </c>
      <c r="K2533" s="109">
        <v>4.2000000000000003E-2</v>
      </c>
      <c r="L2533" s="109">
        <v>4.7300000000000002E-2</v>
      </c>
      <c r="M2533" s="109">
        <v>4.2700000000000002E-2</v>
      </c>
      <c r="N2533" s="109"/>
      <c r="O2533" s="210">
        <f t="shared" si="78"/>
        <v>42705</v>
      </c>
      <c r="Q2533" s="206">
        <f t="shared" si="79"/>
        <v>1.0000000000000286E-4</v>
      </c>
    </row>
    <row r="2534" spans="1:17">
      <c r="A2534" s="106">
        <v>42738</v>
      </c>
      <c r="B2534" t="s">
        <v>72</v>
      </c>
      <c r="C2534" s="109">
        <v>4.0099999999999997E-2</v>
      </c>
      <c r="D2534" s="109">
        <v>4.1799999999999997E-2</v>
      </c>
      <c r="E2534" s="109">
        <v>4.7E-2</v>
      </c>
      <c r="F2534" s="109">
        <v>4.2999999999999997E-2</v>
      </c>
      <c r="G2534" s="208">
        <v>0</v>
      </c>
      <c r="H2534" s="109"/>
      <c r="I2534" s="109">
        <v>3.9399999999999998E-2</v>
      </c>
      <c r="J2534" s="109">
        <v>4.02E-2</v>
      </c>
      <c r="K2534" s="109">
        <v>4.19E-2</v>
      </c>
      <c r="L2534" s="109">
        <v>4.7199999999999999E-2</v>
      </c>
      <c r="M2534" s="109">
        <v>4.2700000000000002E-2</v>
      </c>
      <c r="N2534" s="109"/>
      <c r="O2534" s="210">
        <f t="shared" si="78"/>
        <v>42736</v>
      </c>
      <c r="Q2534" s="206">
        <f t="shared" si="79"/>
        <v>1.0000000000000286E-4</v>
      </c>
    </row>
    <row r="2535" spans="1:17">
      <c r="A2535" s="106">
        <v>42739</v>
      </c>
      <c r="B2535" t="s">
        <v>72</v>
      </c>
      <c r="C2535" s="109">
        <v>0.04</v>
      </c>
      <c r="D2535" s="109">
        <v>4.1799999999999997E-2</v>
      </c>
      <c r="E2535" s="109">
        <v>4.6800000000000001E-2</v>
      </c>
      <c r="F2535" s="109">
        <v>4.2900000000000001E-2</v>
      </c>
      <c r="G2535" s="208">
        <v>0</v>
      </c>
      <c r="H2535" s="109"/>
      <c r="I2535" s="109">
        <v>3.9300000000000002E-2</v>
      </c>
      <c r="J2535" s="109">
        <v>4.0099999999999997E-2</v>
      </c>
      <c r="K2535" s="109">
        <v>4.19E-2</v>
      </c>
      <c r="L2535" s="109">
        <v>4.7100000000000003E-2</v>
      </c>
      <c r="M2535" s="109">
        <v>4.2599999999999999E-2</v>
      </c>
      <c r="N2535" s="109"/>
      <c r="O2535" s="210">
        <f t="shared" si="78"/>
        <v>42736</v>
      </c>
      <c r="Q2535" s="206">
        <f t="shared" si="79"/>
        <v>1.0000000000000286E-4</v>
      </c>
    </row>
    <row r="2536" spans="1:17">
      <c r="A2536" s="106">
        <v>42740</v>
      </c>
      <c r="B2536" t="s">
        <v>72</v>
      </c>
      <c r="C2536" s="109">
        <v>3.9199999999999999E-2</v>
      </c>
      <c r="D2536" s="109">
        <v>4.1000000000000002E-2</v>
      </c>
      <c r="E2536" s="109">
        <v>4.5999999999999999E-2</v>
      </c>
      <c r="F2536" s="109">
        <v>4.2099999999999999E-2</v>
      </c>
      <c r="G2536" s="208">
        <v>0</v>
      </c>
      <c r="H2536" s="109"/>
      <c r="I2536" s="109">
        <v>3.85E-2</v>
      </c>
      <c r="J2536" s="109">
        <v>3.9300000000000002E-2</v>
      </c>
      <c r="K2536" s="109">
        <v>4.1099999999999998E-2</v>
      </c>
      <c r="L2536" s="109">
        <v>4.6199999999999998E-2</v>
      </c>
      <c r="M2536" s="109">
        <v>4.1700000000000001E-2</v>
      </c>
      <c r="N2536" s="109"/>
      <c r="O2536" s="210">
        <f t="shared" si="78"/>
        <v>42736</v>
      </c>
      <c r="Q2536" s="206">
        <f t="shared" si="79"/>
        <v>9.9999999999995925E-5</v>
      </c>
    </row>
    <row r="2537" spans="1:17">
      <c r="A2537" s="106">
        <v>42741</v>
      </c>
      <c r="B2537" t="s">
        <v>72</v>
      </c>
      <c r="C2537" s="109">
        <v>3.9600000000000003E-2</v>
      </c>
      <c r="D2537" s="109">
        <v>4.1300000000000003E-2</v>
      </c>
      <c r="E2537" s="109">
        <v>4.6300000000000001E-2</v>
      </c>
      <c r="F2537" s="109">
        <v>4.24E-2</v>
      </c>
      <c r="G2537" s="208">
        <v>0</v>
      </c>
      <c r="H2537" s="109"/>
      <c r="I2537" s="109">
        <v>3.9100000000000003E-2</v>
      </c>
      <c r="J2537" s="109">
        <v>3.9800000000000002E-2</v>
      </c>
      <c r="K2537" s="109">
        <v>4.1399999999999999E-2</v>
      </c>
      <c r="L2537" s="109">
        <v>4.6600000000000003E-2</v>
      </c>
      <c r="M2537" s="109">
        <v>4.2099999999999999E-2</v>
      </c>
      <c r="N2537" s="109"/>
      <c r="O2537" s="210">
        <f t="shared" si="78"/>
        <v>42736</v>
      </c>
      <c r="Q2537" s="206">
        <f t="shared" si="79"/>
        <v>9.9999999999995925E-5</v>
      </c>
    </row>
    <row r="2538" spans="1:17">
      <c r="A2538" s="106">
        <v>42744</v>
      </c>
      <c r="B2538" t="s">
        <v>72</v>
      </c>
      <c r="C2538" s="109">
        <v>3.9300000000000002E-2</v>
      </c>
      <c r="D2538" s="109">
        <v>4.0899999999999999E-2</v>
      </c>
      <c r="E2538" s="109">
        <v>4.5900000000000003E-2</v>
      </c>
      <c r="F2538" s="109">
        <v>4.2000000000000003E-2</v>
      </c>
      <c r="G2538" s="208">
        <v>0</v>
      </c>
      <c r="H2538" s="109"/>
      <c r="I2538" s="109">
        <v>3.8800000000000001E-2</v>
      </c>
      <c r="J2538" s="109">
        <v>3.9399999999999998E-2</v>
      </c>
      <c r="K2538" s="109">
        <v>4.1099999999999998E-2</v>
      </c>
      <c r="L2538" s="109">
        <v>4.6199999999999998E-2</v>
      </c>
      <c r="M2538" s="109">
        <v>4.1799999999999997E-2</v>
      </c>
      <c r="N2538" s="109"/>
      <c r="O2538" s="210">
        <f t="shared" si="78"/>
        <v>42736</v>
      </c>
      <c r="Q2538" s="206">
        <f t="shared" si="79"/>
        <v>1.9999999999999879E-4</v>
      </c>
    </row>
    <row r="2539" spans="1:17">
      <c r="A2539" s="106">
        <v>42745</v>
      </c>
      <c r="B2539" t="s">
        <v>72</v>
      </c>
      <c r="C2539" s="109">
        <v>3.9300000000000002E-2</v>
      </c>
      <c r="D2539" s="109">
        <v>4.0899999999999999E-2</v>
      </c>
      <c r="E2539" s="109">
        <v>4.58E-2</v>
      </c>
      <c r="F2539" s="109">
        <v>4.2000000000000003E-2</v>
      </c>
      <c r="G2539" s="208">
        <v>0</v>
      </c>
      <c r="H2539" s="109"/>
      <c r="I2539" s="109">
        <v>3.8699999999999998E-2</v>
      </c>
      <c r="J2539" s="109">
        <v>3.9399999999999998E-2</v>
      </c>
      <c r="K2539" s="109">
        <v>4.1099999999999998E-2</v>
      </c>
      <c r="L2539" s="109">
        <v>4.6199999999999998E-2</v>
      </c>
      <c r="M2539" s="109">
        <v>4.1799999999999997E-2</v>
      </c>
      <c r="N2539" s="109"/>
      <c r="O2539" s="210">
        <f t="shared" si="78"/>
        <v>42736</v>
      </c>
      <c r="Q2539" s="206">
        <f t="shared" si="79"/>
        <v>1.9999999999999879E-4</v>
      </c>
    </row>
    <row r="2540" spans="1:17">
      <c r="A2540" s="106">
        <v>42746</v>
      </c>
      <c r="B2540" t="s">
        <v>72</v>
      </c>
      <c r="C2540" s="109">
        <v>3.9199999999999999E-2</v>
      </c>
      <c r="D2540" s="109">
        <v>4.0800000000000003E-2</v>
      </c>
      <c r="E2540" s="109">
        <v>4.5699999999999998E-2</v>
      </c>
      <c r="F2540" s="109">
        <v>4.19E-2</v>
      </c>
      <c r="G2540" s="208">
        <v>0</v>
      </c>
      <c r="H2540" s="109"/>
      <c r="I2540" s="109">
        <v>3.8399999999999997E-2</v>
      </c>
      <c r="J2540" s="109">
        <v>3.9399999999999998E-2</v>
      </c>
      <c r="K2540" s="109">
        <v>4.1000000000000002E-2</v>
      </c>
      <c r="L2540" s="109">
        <v>4.5999999999999999E-2</v>
      </c>
      <c r="M2540" s="109">
        <v>4.1700000000000001E-2</v>
      </c>
      <c r="N2540" s="109"/>
      <c r="O2540" s="210">
        <f t="shared" si="78"/>
        <v>42736</v>
      </c>
      <c r="Q2540" s="206">
        <f t="shared" si="79"/>
        <v>1.9999999999999879E-4</v>
      </c>
    </row>
    <row r="2541" spans="1:17">
      <c r="A2541" s="106">
        <v>42747</v>
      </c>
      <c r="B2541" t="s">
        <v>72</v>
      </c>
      <c r="C2541" s="109">
        <v>3.9100000000000003E-2</v>
      </c>
      <c r="D2541" s="109">
        <v>4.0800000000000003E-2</v>
      </c>
      <c r="E2541" s="109">
        <v>4.5699999999999998E-2</v>
      </c>
      <c r="F2541" s="109">
        <v>4.19E-2</v>
      </c>
      <c r="G2541" s="208">
        <v>0</v>
      </c>
      <c r="H2541" s="109"/>
      <c r="I2541" s="109">
        <v>3.8600000000000002E-2</v>
      </c>
      <c r="J2541" s="109">
        <v>3.9399999999999998E-2</v>
      </c>
      <c r="K2541" s="109">
        <v>4.1000000000000002E-2</v>
      </c>
      <c r="L2541" s="109">
        <v>4.6100000000000002E-2</v>
      </c>
      <c r="M2541" s="109">
        <v>4.1700000000000001E-2</v>
      </c>
      <c r="N2541" s="109"/>
      <c r="O2541" s="210">
        <f t="shared" si="78"/>
        <v>42736</v>
      </c>
      <c r="Q2541" s="206">
        <f t="shared" si="79"/>
        <v>1.9999999999999879E-4</v>
      </c>
    </row>
    <row r="2542" spans="1:17">
      <c r="A2542" s="106">
        <v>42748</v>
      </c>
      <c r="B2542" t="s">
        <v>72</v>
      </c>
      <c r="C2542" s="109">
        <v>3.9100000000000003E-2</v>
      </c>
      <c r="D2542" s="109">
        <v>4.1000000000000002E-2</v>
      </c>
      <c r="E2542" s="109">
        <v>4.5999999999999999E-2</v>
      </c>
      <c r="F2542" s="109">
        <v>4.2000000000000003E-2</v>
      </c>
      <c r="G2542" s="208">
        <v>0</v>
      </c>
      <c r="H2542" s="109"/>
      <c r="I2542" s="109">
        <v>3.9E-2</v>
      </c>
      <c r="J2542" s="109">
        <v>3.9399999999999998E-2</v>
      </c>
      <c r="K2542" s="109">
        <v>4.1200000000000001E-2</v>
      </c>
      <c r="L2542" s="109">
        <v>4.6300000000000001E-2</v>
      </c>
      <c r="M2542" s="109">
        <v>4.19E-2</v>
      </c>
      <c r="N2542" s="109"/>
      <c r="O2542" s="210">
        <f t="shared" si="78"/>
        <v>42736</v>
      </c>
      <c r="Q2542" s="206">
        <f t="shared" si="79"/>
        <v>1.9999999999999879E-4</v>
      </c>
    </row>
    <row r="2543" spans="1:17">
      <c r="A2543" s="106">
        <v>42752</v>
      </c>
      <c r="B2543" t="s">
        <v>72</v>
      </c>
      <c r="C2543" s="109">
        <v>3.8600000000000002E-2</v>
      </c>
      <c r="D2543" s="109">
        <v>4.0500000000000001E-2</v>
      </c>
      <c r="E2543" s="109">
        <v>4.5499999999999999E-2</v>
      </c>
      <c r="F2543" s="109">
        <v>4.1500000000000002E-2</v>
      </c>
      <c r="G2543" s="208">
        <v>0</v>
      </c>
      <c r="H2543" s="109"/>
      <c r="I2543" s="109">
        <v>3.8399999999999997E-2</v>
      </c>
      <c r="J2543" s="109">
        <v>3.8899999999999997E-2</v>
      </c>
      <c r="K2543" s="109">
        <v>4.07E-2</v>
      </c>
      <c r="L2543" s="109">
        <v>4.5900000000000003E-2</v>
      </c>
      <c r="M2543" s="109">
        <v>4.1399999999999999E-2</v>
      </c>
      <c r="N2543" s="109"/>
      <c r="O2543" s="210">
        <f t="shared" si="78"/>
        <v>42736</v>
      </c>
      <c r="Q2543" s="206">
        <f t="shared" si="79"/>
        <v>1.9999999999999879E-4</v>
      </c>
    </row>
    <row r="2544" spans="1:17">
      <c r="A2544" s="106">
        <v>42753</v>
      </c>
      <c r="B2544" t="s">
        <v>72</v>
      </c>
      <c r="C2544" s="109">
        <v>3.9100000000000003E-2</v>
      </c>
      <c r="D2544" s="109">
        <v>4.1000000000000002E-2</v>
      </c>
      <c r="E2544" s="109">
        <v>4.5999999999999999E-2</v>
      </c>
      <c r="F2544" s="109">
        <v>4.2000000000000003E-2</v>
      </c>
      <c r="G2544" s="208">
        <v>0</v>
      </c>
      <c r="H2544" s="109"/>
      <c r="I2544" s="109">
        <v>3.9100000000000003E-2</v>
      </c>
      <c r="J2544" s="109">
        <v>3.95E-2</v>
      </c>
      <c r="K2544" s="109">
        <v>4.1200000000000001E-2</v>
      </c>
      <c r="L2544" s="109">
        <v>4.6399999999999997E-2</v>
      </c>
      <c r="M2544" s="109">
        <v>4.19E-2</v>
      </c>
      <c r="N2544" s="109"/>
      <c r="O2544" s="210">
        <f t="shared" si="78"/>
        <v>42736</v>
      </c>
      <c r="Q2544" s="206">
        <f t="shared" si="79"/>
        <v>1.9999999999999879E-4</v>
      </c>
    </row>
    <row r="2545" spans="1:17">
      <c r="A2545" s="106">
        <v>42754</v>
      </c>
      <c r="B2545" t="s">
        <v>72</v>
      </c>
      <c r="C2545" s="109">
        <v>3.9600000000000003E-2</v>
      </c>
      <c r="D2545" s="109">
        <v>4.1500000000000002E-2</v>
      </c>
      <c r="E2545" s="109">
        <v>4.6399999999999997E-2</v>
      </c>
      <c r="F2545" s="109">
        <v>4.2500000000000003E-2</v>
      </c>
      <c r="G2545" s="208">
        <v>0</v>
      </c>
      <c r="H2545" s="109"/>
      <c r="I2545" s="109">
        <v>3.95E-2</v>
      </c>
      <c r="J2545" s="109">
        <v>3.9899999999999998E-2</v>
      </c>
      <c r="K2545" s="109">
        <v>4.1700000000000001E-2</v>
      </c>
      <c r="L2545" s="109">
        <v>4.6800000000000001E-2</v>
      </c>
      <c r="M2545" s="109">
        <v>4.24E-2</v>
      </c>
      <c r="N2545" s="109"/>
      <c r="O2545" s="210">
        <f t="shared" si="78"/>
        <v>42736</v>
      </c>
      <c r="Q2545" s="206">
        <f t="shared" si="79"/>
        <v>1.9999999999999879E-4</v>
      </c>
    </row>
    <row r="2546" spans="1:17">
      <c r="A2546" s="106">
        <v>42755</v>
      </c>
      <c r="B2546" t="s">
        <v>72</v>
      </c>
      <c r="C2546" s="109">
        <v>3.9800000000000002E-2</v>
      </c>
      <c r="D2546" s="109">
        <v>4.1599999999999998E-2</v>
      </c>
      <c r="E2546" s="109">
        <v>4.6399999999999997E-2</v>
      </c>
      <c r="F2546" s="109">
        <v>4.2599999999999999E-2</v>
      </c>
      <c r="G2546" s="208">
        <v>0</v>
      </c>
      <c r="H2546" s="109"/>
      <c r="I2546" s="109">
        <v>3.9699999999999999E-2</v>
      </c>
      <c r="J2546" s="109">
        <v>4.0099999999999997E-2</v>
      </c>
      <c r="K2546" s="109">
        <v>4.1799999999999997E-2</v>
      </c>
      <c r="L2546" s="109">
        <v>4.6899999999999997E-2</v>
      </c>
      <c r="M2546" s="109">
        <v>4.2500000000000003E-2</v>
      </c>
      <c r="N2546" s="109"/>
      <c r="O2546" s="210">
        <f t="shared" si="78"/>
        <v>42736</v>
      </c>
      <c r="Q2546" s="206">
        <f t="shared" si="79"/>
        <v>1.9999999999999879E-4</v>
      </c>
    </row>
    <row r="2547" spans="1:17">
      <c r="A2547" s="106">
        <v>42758</v>
      </c>
      <c r="B2547" t="s">
        <v>72</v>
      </c>
      <c r="C2547" s="109">
        <v>3.9199999999999999E-2</v>
      </c>
      <c r="D2547" s="109">
        <v>4.1000000000000002E-2</v>
      </c>
      <c r="E2547" s="109">
        <v>4.5699999999999998E-2</v>
      </c>
      <c r="F2547" s="109">
        <v>4.2000000000000003E-2</v>
      </c>
      <c r="G2547" s="208">
        <v>0</v>
      </c>
      <c r="H2547" s="109"/>
      <c r="I2547" s="109">
        <v>3.9100000000000003E-2</v>
      </c>
      <c r="J2547" s="109">
        <v>3.9600000000000003E-2</v>
      </c>
      <c r="K2547" s="109">
        <v>4.1200000000000001E-2</v>
      </c>
      <c r="L2547" s="109">
        <v>4.6199999999999998E-2</v>
      </c>
      <c r="M2547" s="109">
        <v>4.19E-2</v>
      </c>
      <c r="N2547" s="109"/>
      <c r="O2547" s="210">
        <f t="shared" si="78"/>
        <v>42736</v>
      </c>
      <c r="Q2547" s="206">
        <f t="shared" si="79"/>
        <v>1.9999999999999879E-4</v>
      </c>
    </row>
    <row r="2548" spans="1:17">
      <c r="A2548" s="106">
        <v>42759</v>
      </c>
      <c r="B2548" t="s">
        <v>72</v>
      </c>
      <c r="C2548" s="109">
        <v>3.9800000000000002E-2</v>
      </c>
      <c r="D2548" s="109">
        <v>4.1700000000000001E-2</v>
      </c>
      <c r="E2548" s="109">
        <v>4.6399999999999997E-2</v>
      </c>
      <c r="F2548" s="109">
        <v>4.2599999999999999E-2</v>
      </c>
      <c r="G2548" s="208">
        <v>0</v>
      </c>
      <c r="H2548" s="109"/>
      <c r="I2548" s="109">
        <v>3.9600000000000003E-2</v>
      </c>
      <c r="J2548" s="109">
        <v>4.02E-2</v>
      </c>
      <c r="K2548" s="109">
        <v>4.19E-2</v>
      </c>
      <c r="L2548" s="109">
        <v>4.6899999999999997E-2</v>
      </c>
      <c r="M2548" s="109">
        <v>4.2500000000000003E-2</v>
      </c>
      <c r="N2548" s="109"/>
      <c r="O2548" s="210">
        <f t="shared" si="78"/>
        <v>42736</v>
      </c>
      <c r="Q2548" s="206">
        <f t="shared" si="79"/>
        <v>1.9999999999999879E-4</v>
      </c>
    </row>
    <row r="2549" spans="1:17">
      <c r="A2549" s="106">
        <v>42760</v>
      </c>
      <c r="B2549" t="s">
        <v>72</v>
      </c>
      <c r="C2549" s="109">
        <v>4.0399999999999998E-2</v>
      </c>
      <c r="D2549" s="109">
        <v>4.2299999999999997E-2</v>
      </c>
      <c r="E2549" s="109">
        <v>4.6899999999999997E-2</v>
      </c>
      <c r="F2549" s="109">
        <v>4.3200000000000002E-2</v>
      </c>
      <c r="G2549" s="208">
        <v>0</v>
      </c>
      <c r="H2549" s="109"/>
      <c r="I2549" s="109">
        <v>4.02E-2</v>
      </c>
      <c r="J2549" s="109">
        <v>4.07E-2</v>
      </c>
      <c r="K2549" s="109">
        <v>4.24E-2</v>
      </c>
      <c r="L2549" s="109">
        <v>4.7399999999999998E-2</v>
      </c>
      <c r="M2549" s="109">
        <v>4.3099999999999999E-2</v>
      </c>
      <c r="N2549" s="109"/>
      <c r="O2549" s="210">
        <f t="shared" si="78"/>
        <v>42736</v>
      </c>
      <c r="Q2549" s="206">
        <f t="shared" si="79"/>
        <v>1.0000000000000286E-4</v>
      </c>
    </row>
    <row r="2550" spans="1:17">
      <c r="A2550" s="106">
        <v>42761</v>
      </c>
      <c r="B2550" t="s">
        <v>72</v>
      </c>
      <c r="C2550" s="109">
        <v>4.02E-2</v>
      </c>
      <c r="D2550" s="109">
        <v>4.2200000000000001E-2</v>
      </c>
      <c r="E2550" s="109">
        <v>4.6600000000000003E-2</v>
      </c>
      <c r="F2550" s="109">
        <v>4.2999999999999997E-2</v>
      </c>
      <c r="G2550" s="208">
        <v>0</v>
      </c>
      <c r="H2550" s="109"/>
      <c r="I2550" s="109">
        <v>0.04</v>
      </c>
      <c r="J2550" s="109">
        <v>4.0500000000000001E-2</v>
      </c>
      <c r="K2550" s="109">
        <v>4.2299999999999997E-2</v>
      </c>
      <c r="L2550" s="109">
        <v>4.7100000000000003E-2</v>
      </c>
      <c r="M2550" s="109">
        <v>4.2900000000000001E-2</v>
      </c>
      <c r="N2550" s="109"/>
      <c r="O2550" s="210">
        <f t="shared" si="78"/>
        <v>42736</v>
      </c>
      <c r="Q2550" s="206">
        <f t="shared" si="79"/>
        <v>9.9999999999995925E-5</v>
      </c>
    </row>
    <row r="2551" spans="1:17">
      <c r="A2551" s="106">
        <v>42762</v>
      </c>
      <c r="B2551" t="s">
        <v>72</v>
      </c>
      <c r="C2551" s="109">
        <v>3.9899999999999998E-2</v>
      </c>
      <c r="D2551" s="109">
        <v>4.19E-2</v>
      </c>
      <c r="E2551" s="109">
        <v>4.6199999999999998E-2</v>
      </c>
      <c r="F2551" s="109">
        <v>4.2700000000000002E-2</v>
      </c>
      <c r="G2551" s="208">
        <v>0</v>
      </c>
      <c r="H2551" s="109"/>
      <c r="I2551" s="109">
        <v>3.95E-2</v>
      </c>
      <c r="J2551" s="109">
        <v>4.0099999999999997E-2</v>
      </c>
      <c r="K2551" s="109">
        <v>4.2000000000000003E-2</v>
      </c>
      <c r="L2551" s="109">
        <v>4.6800000000000001E-2</v>
      </c>
      <c r="M2551" s="109">
        <v>4.2500000000000003E-2</v>
      </c>
      <c r="N2551" s="109"/>
      <c r="O2551" s="210">
        <f t="shared" si="78"/>
        <v>42736</v>
      </c>
      <c r="Q2551" s="206">
        <f t="shared" si="79"/>
        <v>1.0000000000000286E-4</v>
      </c>
    </row>
    <row r="2552" spans="1:17">
      <c r="A2552" s="106">
        <v>42765</v>
      </c>
      <c r="B2552" t="s">
        <v>72</v>
      </c>
      <c r="C2552" s="109">
        <v>4.0099999999999997E-2</v>
      </c>
      <c r="D2552" s="109">
        <v>4.2099999999999999E-2</v>
      </c>
      <c r="E2552" s="109">
        <v>4.6399999999999997E-2</v>
      </c>
      <c r="F2552" s="109">
        <v>4.2900000000000001E-2</v>
      </c>
      <c r="G2552" s="208">
        <v>0</v>
      </c>
      <c r="H2552" s="109"/>
      <c r="I2552" s="109">
        <v>3.95E-2</v>
      </c>
      <c r="J2552" s="109">
        <v>4.0399999999999998E-2</v>
      </c>
      <c r="K2552" s="109">
        <v>4.2200000000000001E-2</v>
      </c>
      <c r="L2552" s="109">
        <v>4.7E-2</v>
      </c>
      <c r="M2552" s="109">
        <v>4.2700000000000002E-2</v>
      </c>
      <c r="N2552" s="109"/>
      <c r="O2552" s="210">
        <f t="shared" si="78"/>
        <v>42736</v>
      </c>
      <c r="Q2552" s="206">
        <f t="shared" si="79"/>
        <v>1.0000000000000286E-4</v>
      </c>
    </row>
    <row r="2553" spans="1:17">
      <c r="A2553" s="106">
        <v>42766</v>
      </c>
      <c r="B2553" t="s">
        <v>72</v>
      </c>
      <c r="C2553" s="109">
        <v>3.9899999999999998E-2</v>
      </c>
      <c r="D2553" s="109">
        <v>4.19E-2</v>
      </c>
      <c r="E2553" s="109">
        <v>4.6100000000000002E-2</v>
      </c>
      <c r="F2553" s="109">
        <v>4.2599999999999999E-2</v>
      </c>
      <c r="G2553" s="208">
        <v>0</v>
      </c>
      <c r="H2553" s="109"/>
      <c r="I2553" s="109">
        <v>3.9899999999999998E-2</v>
      </c>
      <c r="J2553" s="109">
        <v>4.0399999999999998E-2</v>
      </c>
      <c r="K2553" s="109">
        <v>4.2000000000000003E-2</v>
      </c>
      <c r="L2553" s="109">
        <v>4.6800000000000001E-2</v>
      </c>
      <c r="M2553" s="109">
        <v>4.2599999999999999E-2</v>
      </c>
      <c r="N2553" s="109"/>
      <c r="O2553" s="210">
        <f t="shared" si="78"/>
        <v>42736</v>
      </c>
      <c r="Q2553" s="206">
        <f t="shared" si="79"/>
        <v>1.0000000000000286E-4</v>
      </c>
    </row>
    <row r="2554" spans="1:17">
      <c r="A2554" s="106">
        <v>42767</v>
      </c>
      <c r="B2554" t="s">
        <v>72</v>
      </c>
      <c r="C2554" s="109">
        <v>4.02E-2</v>
      </c>
      <c r="D2554" s="109">
        <v>4.2200000000000001E-2</v>
      </c>
      <c r="E2554" s="109">
        <v>4.65E-2</v>
      </c>
      <c r="F2554" s="109">
        <v>4.2999999999999997E-2</v>
      </c>
      <c r="G2554" s="208">
        <v>0</v>
      </c>
      <c r="H2554" s="109"/>
      <c r="I2554" s="109">
        <v>4.0099999999999997E-2</v>
      </c>
      <c r="J2554" s="109">
        <v>4.07E-2</v>
      </c>
      <c r="K2554" s="109">
        <v>4.2299999999999997E-2</v>
      </c>
      <c r="L2554" s="109">
        <v>4.7100000000000003E-2</v>
      </c>
      <c r="M2554" s="109">
        <v>4.2900000000000001E-2</v>
      </c>
      <c r="N2554" s="109"/>
      <c r="O2554" s="210">
        <f t="shared" si="78"/>
        <v>42767</v>
      </c>
      <c r="Q2554" s="206">
        <f t="shared" si="79"/>
        <v>9.9999999999995925E-5</v>
      </c>
    </row>
    <row r="2555" spans="1:17">
      <c r="A2555" s="106">
        <v>42768</v>
      </c>
      <c r="B2555" t="s">
        <v>72</v>
      </c>
      <c r="C2555" s="109">
        <v>4.0300000000000002E-2</v>
      </c>
      <c r="D2555" s="109">
        <v>4.2200000000000001E-2</v>
      </c>
      <c r="E2555" s="109">
        <v>4.65E-2</v>
      </c>
      <c r="F2555" s="109">
        <v>4.2999999999999997E-2</v>
      </c>
      <c r="G2555" s="208">
        <v>0</v>
      </c>
      <c r="H2555" s="109"/>
      <c r="I2555" s="109">
        <v>0.04</v>
      </c>
      <c r="J2555" s="109">
        <v>4.0599999999999997E-2</v>
      </c>
      <c r="K2555" s="109">
        <v>4.2299999999999997E-2</v>
      </c>
      <c r="L2555" s="109">
        <v>4.7100000000000003E-2</v>
      </c>
      <c r="M2555" s="109">
        <v>4.2900000000000001E-2</v>
      </c>
      <c r="N2555" s="109"/>
      <c r="O2555" s="210">
        <f t="shared" si="78"/>
        <v>42767</v>
      </c>
      <c r="Q2555" s="206">
        <f t="shared" si="79"/>
        <v>9.9999999999995925E-5</v>
      </c>
    </row>
    <row r="2556" spans="1:17">
      <c r="A2556" s="106">
        <v>42769</v>
      </c>
      <c r="B2556" t="s">
        <v>72</v>
      </c>
      <c r="C2556" s="109">
        <v>4.0599999999999997E-2</v>
      </c>
      <c r="D2556" s="109">
        <v>4.2500000000000003E-2</v>
      </c>
      <c r="E2556" s="109">
        <v>4.6800000000000001E-2</v>
      </c>
      <c r="F2556" s="109">
        <v>4.3299999999999998E-2</v>
      </c>
      <c r="G2556" s="208">
        <v>0</v>
      </c>
      <c r="H2556" s="109"/>
      <c r="I2556" s="109">
        <v>4.0399999999999998E-2</v>
      </c>
      <c r="J2556" s="109">
        <v>4.0800000000000003E-2</v>
      </c>
      <c r="K2556" s="109">
        <v>4.2599999999999999E-2</v>
      </c>
      <c r="L2556" s="109">
        <v>4.7300000000000002E-2</v>
      </c>
      <c r="M2556" s="109">
        <v>4.3099999999999999E-2</v>
      </c>
      <c r="N2556" s="109"/>
      <c r="O2556" s="210">
        <f t="shared" si="78"/>
        <v>42767</v>
      </c>
      <c r="Q2556" s="206">
        <f t="shared" si="79"/>
        <v>9.9999999999995925E-5</v>
      </c>
    </row>
    <row r="2557" spans="1:17">
      <c r="A2557" s="106">
        <v>42772</v>
      </c>
      <c r="B2557" t="s">
        <v>72</v>
      </c>
      <c r="C2557" s="109">
        <v>0.04</v>
      </c>
      <c r="D2557" s="109">
        <v>4.2000000000000003E-2</v>
      </c>
      <c r="E2557" s="109">
        <v>4.5999999999999999E-2</v>
      </c>
      <c r="F2557" s="109">
        <v>4.2700000000000002E-2</v>
      </c>
      <c r="G2557" s="208">
        <v>0</v>
      </c>
      <c r="H2557" s="109"/>
      <c r="I2557" s="109">
        <v>3.9699999999999999E-2</v>
      </c>
      <c r="J2557" s="109">
        <v>4.02E-2</v>
      </c>
      <c r="K2557" s="109">
        <v>4.2000000000000003E-2</v>
      </c>
      <c r="L2557" s="109">
        <v>4.6699999999999998E-2</v>
      </c>
      <c r="M2557" s="109">
        <v>4.2500000000000003E-2</v>
      </c>
      <c r="N2557" s="109"/>
      <c r="O2557" s="210">
        <f t="shared" si="78"/>
        <v>42767</v>
      </c>
      <c r="Q2557" s="206">
        <f t="shared" si="79"/>
        <v>0</v>
      </c>
    </row>
    <row r="2558" spans="1:17">
      <c r="A2558" s="106">
        <v>42773</v>
      </c>
      <c r="B2558" t="s">
        <v>72</v>
      </c>
      <c r="C2558" s="109">
        <v>3.9699999999999999E-2</v>
      </c>
      <c r="D2558" s="109">
        <v>4.1700000000000001E-2</v>
      </c>
      <c r="E2558" s="109">
        <v>4.5699999999999998E-2</v>
      </c>
      <c r="F2558" s="109">
        <v>4.24E-2</v>
      </c>
      <c r="G2558" s="208">
        <v>0</v>
      </c>
      <c r="H2558" s="109"/>
      <c r="I2558" s="109">
        <v>3.9600000000000003E-2</v>
      </c>
      <c r="J2558" s="109">
        <v>3.9899999999999998E-2</v>
      </c>
      <c r="K2558" s="109">
        <v>4.1799999999999997E-2</v>
      </c>
      <c r="L2558" s="109">
        <v>4.6399999999999997E-2</v>
      </c>
      <c r="M2558" s="109">
        <v>4.2299999999999997E-2</v>
      </c>
      <c r="N2558" s="109"/>
      <c r="O2558" s="210">
        <f t="shared" si="78"/>
        <v>42767</v>
      </c>
      <c r="Q2558" s="206">
        <f t="shared" si="79"/>
        <v>9.9999999999995925E-5</v>
      </c>
    </row>
    <row r="2559" spans="1:17">
      <c r="A2559" s="106">
        <v>42774</v>
      </c>
      <c r="B2559" t="s">
        <v>72</v>
      </c>
      <c r="C2559" s="109">
        <v>3.9199999999999999E-2</v>
      </c>
      <c r="D2559" s="109">
        <v>4.1099999999999998E-2</v>
      </c>
      <c r="E2559" s="109">
        <v>4.5199999999999997E-2</v>
      </c>
      <c r="F2559" s="109">
        <v>4.1799999999999997E-2</v>
      </c>
      <c r="G2559" s="208">
        <v>0</v>
      </c>
      <c r="H2559" s="109"/>
      <c r="I2559" s="109">
        <v>3.9100000000000003E-2</v>
      </c>
      <c r="J2559" s="109">
        <v>3.9399999999999998E-2</v>
      </c>
      <c r="K2559" s="109">
        <v>4.1200000000000001E-2</v>
      </c>
      <c r="L2559" s="109">
        <v>4.5900000000000003E-2</v>
      </c>
      <c r="M2559" s="109">
        <v>4.1700000000000001E-2</v>
      </c>
      <c r="N2559" s="109"/>
      <c r="O2559" s="210">
        <f t="shared" si="78"/>
        <v>42767</v>
      </c>
      <c r="Q2559" s="206">
        <f t="shared" si="79"/>
        <v>1.0000000000000286E-4</v>
      </c>
    </row>
    <row r="2560" spans="1:17">
      <c r="A2560" s="106">
        <v>42775</v>
      </c>
      <c r="B2560" t="s">
        <v>72</v>
      </c>
      <c r="C2560" s="109">
        <v>3.9699999999999999E-2</v>
      </c>
      <c r="D2560" s="109">
        <v>4.1599999999999998E-2</v>
      </c>
      <c r="E2560" s="109">
        <v>4.5600000000000002E-2</v>
      </c>
      <c r="F2560" s="109">
        <v>4.2299999999999997E-2</v>
      </c>
      <c r="G2560" s="208">
        <v>0</v>
      </c>
      <c r="H2560" s="109"/>
      <c r="I2560" s="109">
        <v>3.9399999999999998E-2</v>
      </c>
      <c r="J2560" s="109">
        <v>3.9899999999999998E-2</v>
      </c>
      <c r="K2560" s="109">
        <v>4.1700000000000001E-2</v>
      </c>
      <c r="L2560" s="109">
        <v>4.6399999999999997E-2</v>
      </c>
      <c r="M2560" s="109">
        <v>4.2200000000000001E-2</v>
      </c>
      <c r="N2560" s="109"/>
      <c r="O2560" s="210">
        <f t="shared" si="78"/>
        <v>42767</v>
      </c>
      <c r="Q2560" s="206">
        <f t="shared" si="79"/>
        <v>1.0000000000000286E-4</v>
      </c>
    </row>
    <row r="2561" spans="1:17">
      <c r="A2561" s="106">
        <v>42776</v>
      </c>
      <c r="B2561" t="s">
        <v>72</v>
      </c>
      <c r="C2561" s="109">
        <v>3.9800000000000002E-2</v>
      </c>
      <c r="D2561" s="109">
        <v>4.1599999999999998E-2</v>
      </c>
      <c r="E2561" s="109">
        <v>4.5600000000000002E-2</v>
      </c>
      <c r="F2561" s="109">
        <v>4.2299999999999997E-2</v>
      </c>
      <c r="G2561" s="208">
        <v>0</v>
      </c>
      <c r="H2561" s="109"/>
      <c r="I2561" s="109">
        <v>3.9699999999999999E-2</v>
      </c>
      <c r="J2561" s="109">
        <v>0.04</v>
      </c>
      <c r="K2561" s="109">
        <v>4.1799999999999997E-2</v>
      </c>
      <c r="L2561" s="109">
        <v>4.6399999999999997E-2</v>
      </c>
      <c r="M2561" s="109">
        <v>4.2299999999999997E-2</v>
      </c>
      <c r="N2561" s="109"/>
      <c r="O2561" s="210">
        <f t="shared" si="78"/>
        <v>42767</v>
      </c>
      <c r="Q2561" s="206">
        <f t="shared" si="79"/>
        <v>1.9999999999999879E-4</v>
      </c>
    </row>
    <row r="2562" spans="1:17">
      <c r="A2562" s="106">
        <v>42779</v>
      </c>
      <c r="B2562" t="s">
        <v>72</v>
      </c>
      <c r="C2562" s="109">
        <v>0.04</v>
      </c>
      <c r="D2562" s="109">
        <v>4.19E-2</v>
      </c>
      <c r="E2562" s="109">
        <v>4.5900000000000003E-2</v>
      </c>
      <c r="F2562" s="109">
        <v>4.2599999999999999E-2</v>
      </c>
      <c r="G2562" s="208">
        <v>0</v>
      </c>
      <c r="H2562" s="109"/>
      <c r="I2562" s="109">
        <v>3.9800000000000002E-2</v>
      </c>
      <c r="J2562" s="109">
        <v>4.02E-2</v>
      </c>
      <c r="K2562" s="109">
        <v>4.2000000000000003E-2</v>
      </c>
      <c r="L2562" s="109">
        <v>4.6600000000000003E-2</v>
      </c>
      <c r="M2562" s="109">
        <v>4.2500000000000003E-2</v>
      </c>
      <c r="N2562" s="109"/>
      <c r="O2562" s="210">
        <f t="shared" si="78"/>
        <v>42767</v>
      </c>
      <c r="Q2562" s="206">
        <f t="shared" si="79"/>
        <v>1.0000000000000286E-4</v>
      </c>
    </row>
    <row r="2563" spans="1:17">
      <c r="A2563" s="106">
        <v>42780</v>
      </c>
      <c r="B2563" t="s">
        <v>72</v>
      </c>
      <c r="C2563" s="109">
        <v>4.0300000000000002E-2</v>
      </c>
      <c r="D2563" s="109">
        <v>4.2099999999999999E-2</v>
      </c>
      <c r="E2563" s="109">
        <v>4.6100000000000002E-2</v>
      </c>
      <c r="F2563" s="109">
        <v>4.2799999999999998E-2</v>
      </c>
      <c r="G2563" s="208">
        <v>0</v>
      </c>
      <c r="H2563" s="109"/>
      <c r="I2563" s="109">
        <v>0.04</v>
      </c>
      <c r="J2563" s="109">
        <v>4.0399999999999998E-2</v>
      </c>
      <c r="K2563" s="109">
        <v>4.2200000000000001E-2</v>
      </c>
      <c r="L2563" s="109">
        <v>4.6800000000000001E-2</v>
      </c>
      <c r="M2563" s="109">
        <v>4.2700000000000002E-2</v>
      </c>
      <c r="N2563" s="109"/>
      <c r="O2563" s="210">
        <f t="shared" si="78"/>
        <v>42767</v>
      </c>
      <c r="Q2563" s="206">
        <f t="shared" si="79"/>
        <v>1.0000000000000286E-4</v>
      </c>
    </row>
    <row r="2564" spans="1:17">
      <c r="A2564" s="106">
        <v>42781</v>
      </c>
      <c r="B2564" t="s">
        <v>72</v>
      </c>
      <c r="C2564" s="109">
        <v>4.02E-2</v>
      </c>
      <c r="D2564" s="109">
        <v>4.2000000000000003E-2</v>
      </c>
      <c r="E2564" s="109">
        <v>4.5900000000000003E-2</v>
      </c>
      <c r="F2564" s="109">
        <v>4.2700000000000002E-2</v>
      </c>
      <c r="G2564" s="208">
        <v>0</v>
      </c>
      <c r="H2564" s="109"/>
      <c r="I2564" s="109">
        <v>3.9800000000000002E-2</v>
      </c>
      <c r="J2564" s="109">
        <v>4.0300000000000002E-2</v>
      </c>
      <c r="K2564" s="109">
        <v>4.2000000000000003E-2</v>
      </c>
      <c r="L2564" s="109">
        <v>4.65E-2</v>
      </c>
      <c r="M2564" s="109">
        <v>4.2500000000000003E-2</v>
      </c>
      <c r="N2564" s="109"/>
      <c r="O2564" s="210">
        <f t="shared" si="78"/>
        <v>42767</v>
      </c>
      <c r="Q2564" s="206">
        <f t="shared" si="79"/>
        <v>0</v>
      </c>
    </row>
    <row r="2565" spans="1:17">
      <c r="A2565" s="106">
        <v>42782</v>
      </c>
      <c r="B2565" t="s">
        <v>72</v>
      </c>
      <c r="C2565" s="109">
        <v>4.02E-2</v>
      </c>
      <c r="D2565" s="109">
        <v>4.2000000000000003E-2</v>
      </c>
      <c r="E2565" s="109">
        <v>4.5900000000000003E-2</v>
      </c>
      <c r="F2565" s="109">
        <v>4.2700000000000002E-2</v>
      </c>
      <c r="G2565" s="208">
        <v>0</v>
      </c>
      <c r="H2565" s="109"/>
      <c r="I2565" s="109">
        <v>3.9800000000000002E-2</v>
      </c>
      <c r="J2565" s="109">
        <v>4.0300000000000002E-2</v>
      </c>
      <c r="K2565" s="109">
        <v>4.2000000000000003E-2</v>
      </c>
      <c r="L2565" s="109">
        <v>4.65E-2</v>
      </c>
      <c r="M2565" s="109">
        <v>4.2500000000000003E-2</v>
      </c>
      <c r="N2565" s="109"/>
      <c r="O2565" s="210">
        <f t="shared" ref="O2565:O2628" si="80">DATE(YEAR(A2565),MONTH(A2565),1)</f>
        <v>42767</v>
      </c>
      <c r="Q2565" s="206">
        <f t="shared" ref="Q2565:Q2628" si="81">K2565-D2565</f>
        <v>0</v>
      </c>
    </row>
    <row r="2566" spans="1:17">
      <c r="A2566" s="106">
        <v>42783</v>
      </c>
      <c r="B2566" t="s">
        <v>72</v>
      </c>
      <c r="C2566" s="109">
        <v>0.04</v>
      </c>
      <c r="D2566" s="109">
        <v>4.1799999999999997E-2</v>
      </c>
      <c r="E2566" s="109">
        <v>4.5699999999999998E-2</v>
      </c>
      <c r="F2566" s="109">
        <v>4.2500000000000003E-2</v>
      </c>
      <c r="G2566" s="208">
        <v>0</v>
      </c>
      <c r="H2566" s="109"/>
      <c r="I2566" s="109">
        <v>3.95E-2</v>
      </c>
      <c r="J2566" s="109">
        <v>4.0099999999999997E-2</v>
      </c>
      <c r="K2566" s="109">
        <v>4.1799999999999997E-2</v>
      </c>
      <c r="L2566" s="109">
        <v>4.6300000000000001E-2</v>
      </c>
      <c r="M2566" s="109">
        <v>4.2299999999999997E-2</v>
      </c>
      <c r="N2566" s="109"/>
      <c r="O2566" s="210">
        <f t="shared" si="80"/>
        <v>42767</v>
      </c>
      <c r="Q2566" s="206">
        <f t="shared" si="81"/>
        <v>0</v>
      </c>
    </row>
    <row r="2567" spans="1:17">
      <c r="A2567" s="106">
        <v>42787</v>
      </c>
      <c r="B2567" t="s">
        <v>72</v>
      </c>
      <c r="C2567" s="109">
        <v>0.04</v>
      </c>
      <c r="D2567" s="109">
        <v>4.1799999999999997E-2</v>
      </c>
      <c r="E2567" s="109">
        <v>4.5699999999999998E-2</v>
      </c>
      <c r="F2567" s="109">
        <v>4.2500000000000003E-2</v>
      </c>
      <c r="G2567" s="208">
        <v>0</v>
      </c>
      <c r="H2567" s="109"/>
      <c r="I2567" s="109">
        <v>3.95E-2</v>
      </c>
      <c r="J2567" s="109">
        <v>4.0099999999999997E-2</v>
      </c>
      <c r="K2567" s="109">
        <v>4.1799999999999997E-2</v>
      </c>
      <c r="L2567" s="109">
        <v>4.6300000000000001E-2</v>
      </c>
      <c r="M2567" s="109">
        <v>4.2299999999999997E-2</v>
      </c>
      <c r="N2567" s="109"/>
      <c r="O2567" s="210">
        <f t="shared" si="80"/>
        <v>42767</v>
      </c>
      <c r="Q2567" s="206">
        <f t="shared" si="81"/>
        <v>0</v>
      </c>
    </row>
    <row r="2568" spans="1:17">
      <c r="A2568" s="106">
        <v>42788</v>
      </c>
      <c r="B2568" t="s">
        <v>72</v>
      </c>
      <c r="C2568" s="109">
        <v>0.04</v>
      </c>
      <c r="D2568" s="109">
        <v>4.1799999999999997E-2</v>
      </c>
      <c r="E2568" s="109">
        <v>4.5699999999999998E-2</v>
      </c>
      <c r="F2568" s="109">
        <v>4.2500000000000003E-2</v>
      </c>
      <c r="G2568" s="208">
        <v>0</v>
      </c>
      <c r="H2568" s="109"/>
      <c r="I2568" s="109">
        <v>3.9399999999999998E-2</v>
      </c>
      <c r="J2568" s="109">
        <v>4.0099999999999997E-2</v>
      </c>
      <c r="K2568" s="109">
        <v>4.1799999999999997E-2</v>
      </c>
      <c r="L2568" s="109">
        <v>4.6300000000000001E-2</v>
      </c>
      <c r="M2568" s="109">
        <v>4.2299999999999997E-2</v>
      </c>
      <c r="N2568" s="109"/>
      <c r="O2568" s="210">
        <f t="shared" si="80"/>
        <v>42767</v>
      </c>
      <c r="Q2568" s="206">
        <f t="shared" si="81"/>
        <v>0</v>
      </c>
    </row>
    <row r="2569" spans="1:17">
      <c r="A2569" s="106">
        <v>42789</v>
      </c>
      <c r="B2569" t="s">
        <v>72</v>
      </c>
      <c r="C2569" s="109">
        <v>3.9800000000000002E-2</v>
      </c>
      <c r="D2569" s="109">
        <v>4.1700000000000001E-2</v>
      </c>
      <c r="E2569" s="109">
        <v>4.5499999999999999E-2</v>
      </c>
      <c r="F2569" s="109">
        <v>4.2299999999999997E-2</v>
      </c>
      <c r="G2569" s="208">
        <v>0</v>
      </c>
      <c r="H2569" s="109"/>
      <c r="I2569" s="109">
        <v>3.9100000000000003E-2</v>
      </c>
      <c r="J2569" s="109">
        <v>3.9899999999999998E-2</v>
      </c>
      <c r="K2569" s="109">
        <v>4.1700000000000001E-2</v>
      </c>
      <c r="L2569" s="109">
        <v>4.6100000000000002E-2</v>
      </c>
      <c r="M2569" s="109">
        <v>4.2099999999999999E-2</v>
      </c>
      <c r="N2569" s="109"/>
      <c r="O2569" s="210">
        <f t="shared" si="80"/>
        <v>42767</v>
      </c>
      <c r="Q2569" s="206">
        <f t="shared" si="81"/>
        <v>0</v>
      </c>
    </row>
    <row r="2570" spans="1:17">
      <c r="A2570" s="106">
        <v>42790</v>
      </c>
      <c r="B2570" t="s">
        <v>72</v>
      </c>
      <c r="C2570" s="109">
        <v>3.9100000000000003E-2</v>
      </c>
      <c r="D2570" s="109">
        <v>4.1000000000000002E-2</v>
      </c>
      <c r="E2570" s="109">
        <v>4.48E-2</v>
      </c>
      <c r="F2570" s="109">
        <v>4.1599999999999998E-2</v>
      </c>
      <c r="G2570" s="208">
        <v>0</v>
      </c>
      <c r="H2570" s="109"/>
      <c r="I2570" s="109">
        <v>3.85E-2</v>
      </c>
      <c r="J2570" s="109">
        <v>3.9199999999999999E-2</v>
      </c>
      <c r="K2570" s="109">
        <v>4.1000000000000002E-2</v>
      </c>
      <c r="L2570" s="109">
        <v>4.5400000000000003E-2</v>
      </c>
      <c r="M2570" s="109">
        <v>4.1399999999999999E-2</v>
      </c>
      <c r="N2570" s="109"/>
      <c r="O2570" s="210">
        <f t="shared" si="80"/>
        <v>42767</v>
      </c>
      <c r="Q2570" s="206">
        <f t="shared" si="81"/>
        <v>0</v>
      </c>
    </row>
    <row r="2571" spans="1:17">
      <c r="A2571" s="106">
        <v>42793</v>
      </c>
      <c r="B2571" t="s">
        <v>72</v>
      </c>
      <c r="C2571" s="109">
        <v>3.95E-2</v>
      </c>
      <c r="D2571" s="109">
        <v>4.1300000000000003E-2</v>
      </c>
      <c r="E2571" s="109">
        <v>4.5100000000000001E-2</v>
      </c>
      <c r="F2571" s="109">
        <v>4.2000000000000003E-2</v>
      </c>
      <c r="G2571" s="208">
        <v>0</v>
      </c>
      <c r="H2571" s="109"/>
      <c r="I2571" s="109">
        <v>3.8699999999999998E-2</v>
      </c>
      <c r="J2571" s="109">
        <v>3.9600000000000003E-2</v>
      </c>
      <c r="K2571" s="109">
        <v>4.1300000000000003E-2</v>
      </c>
      <c r="L2571" s="109">
        <v>4.5699999999999998E-2</v>
      </c>
      <c r="M2571" s="109">
        <v>4.1799999999999997E-2</v>
      </c>
      <c r="N2571" s="109"/>
      <c r="O2571" s="210">
        <f t="shared" si="80"/>
        <v>42767</v>
      </c>
      <c r="Q2571" s="206">
        <f t="shared" si="81"/>
        <v>0</v>
      </c>
    </row>
    <row r="2572" spans="1:17">
      <c r="A2572" s="106">
        <v>42794</v>
      </c>
      <c r="B2572" t="s">
        <v>72</v>
      </c>
      <c r="C2572" s="109">
        <v>3.9199999999999999E-2</v>
      </c>
      <c r="D2572" s="109">
        <v>4.1099999999999998E-2</v>
      </c>
      <c r="E2572" s="109">
        <v>4.4900000000000002E-2</v>
      </c>
      <c r="F2572" s="109">
        <v>4.1700000000000001E-2</v>
      </c>
      <c r="G2572" s="208">
        <v>0</v>
      </c>
      <c r="H2572" s="109"/>
      <c r="I2572" s="109">
        <v>3.8399999999999997E-2</v>
      </c>
      <c r="J2572" s="109">
        <v>3.9399999999999998E-2</v>
      </c>
      <c r="K2572" s="109">
        <v>4.1099999999999998E-2</v>
      </c>
      <c r="L2572" s="109">
        <v>4.5499999999999999E-2</v>
      </c>
      <c r="M2572" s="109">
        <v>4.1500000000000002E-2</v>
      </c>
      <c r="N2572" s="109"/>
      <c r="O2572" s="210">
        <f t="shared" si="80"/>
        <v>42767</v>
      </c>
      <c r="Q2572" s="206">
        <f t="shared" si="81"/>
        <v>0</v>
      </c>
    </row>
    <row r="2573" spans="1:17">
      <c r="A2573" s="106">
        <v>42795</v>
      </c>
      <c r="B2573" t="s">
        <v>72</v>
      </c>
      <c r="C2573" s="109">
        <v>4.0300000000000002E-2</v>
      </c>
      <c r="D2573" s="109">
        <v>4.2099999999999999E-2</v>
      </c>
      <c r="E2573" s="109">
        <v>4.5900000000000003E-2</v>
      </c>
      <c r="F2573" s="109">
        <v>4.2799999999999998E-2</v>
      </c>
      <c r="G2573" s="208">
        <v>0</v>
      </c>
      <c r="H2573" s="109"/>
      <c r="I2573" s="109">
        <v>3.95E-2</v>
      </c>
      <c r="J2573" s="109">
        <v>4.0300000000000002E-2</v>
      </c>
      <c r="K2573" s="109">
        <v>4.2099999999999999E-2</v>
      </c>
      <c r="L2573" s="109">
        <v>4.6399999999999997E-2</v>
      </c>
      <c r="M2573" s="109">
        <v>4.2500000000000003E-2</v>
      </c>
      <c r="N2573" s="109"/>
      <c r="O2573" s="210">
        <f t="shared" si="80"/>
        <v>42795</v>
      </c>
      <c r="Q2573" s="206">
        <f t="shared" si="81"/>
        <v>0</v>
      </c>
    </row>
    <row r="2574" spans="1:17">
      <c r="A2574" s="106">
        <v>42796</v>
      </c>
      <c r="B2574" t="s">
        <v>72</v>
      </c>
      <c r="C2574" s="109">
        <v>4.0399999999999998E-2</v>
      </c>
      <c r="D2574" s="109">
        <v>4.2200000000000001E-2</v>
      </c>
      <c r="E2574" s="109">
        <v>4.5999999999999999E-2</v>
      </c>
      <c r="F2574" s="109">
        <v>4.2900000000000001E-2</v>
      </c>
      <c r="G2574" s="208">
        <v>0</v>
      </c>
      <c r="H2574" s="109"/>
      <c r="I2574" s="109">
        <v>3.95E-2</v>
      </c>
      <c r="J2574" s="109">
        <v>4.0399999999999998E-2</v>
      </c>
      <c r="K2574" s="109">
        <v>4.2200000000000001E-2</v>
      </c>
      <c r="L2574" s="109">
        <v>4.65E-2</v>
      </c>
      <c r="M2574" s="109">
        <v>4.2599999999999999E-2</v>
      </c>
      <c r="N2574" s="109"/>
      <c r="O2574" s="210">
        <f t="shared" si="80"/>
        <v>42795</v>
      </c>
      <c r="Q2574" s="206">
        <f t="shared" si="81"/>
        <v>0</v>
      </c>
    </row>
    <row r="2575" spans="1:17">
      <c r="A2575" s="106">
        <v>42797</v>
      </c>
      <c r="B2575" t="s">
        <v>72</v>
      </c>
      <c r="C2575" s="109">
        <v>4.0399999999999998E-2</v>
      </c>
      <c r="D2575" s="109">
        <v>4.2200000000000001E-2</v>
      </c>
      <c r="E2575" s="109">
        <v>4.5999999999999999E-2</v>
      </c>
      <c r="F2575" s="109">
        <v>4.2900000000000001E-2</v>
      </c>
      <c r="G2575" s="208">
        <v>0</v>
      </c>
      <c r="H2575" s="109"/>
      <c r="I2575" s="109">
        <v>3.95E-2</v>
      </c>
      <c r="J2575" s="109">
        <v>4.0399999999999998E-2</v>
      </c>
      <c r="K2575" s="109">
        <v>4.2200000000000001E-2</v>
      </c>
      <c r="L2575" s="109">
        <v>4.65E-2</v>
      </c>
      <c r="M2575" s="109">
        <v>4.2599999999999999E-2</v>
      </c>
      <c r="N2575" s="109"/>
      <c r="O2575" s="210">
        <f t="shared" si="80"/>
        <v>42795</v>
      </c>
      <c r="Q2575" s="206">
        <f t="shared" si="81"/>
        <v>0</v>
      </c>
    </row>
    <row r="2576" spans="1:17">
      <c r="A2576" s="106">
        <v>42800</v>
      </c>
      <c r="B2576" t="s">
        <v>72</v>
      </c>
      <c r="C2576" s="109">
        <v>4.0500000000000001E-2</v>
      </c>
      <c r="D2576" s="109">
        <v>4.2299999999999997E-2</v>
      </c>
      <c r="E2576" s="109">
        <v>4.6100000000000002E-2</v>
      </c>
      <c r="F2576" s="109">
        <v>4.2999999999999997E-2</v>
      </c>
      <c r="G2576" s="208">
        <v>0</v>
      </c>
      <c r="H2576" s="109"/>
      <c r="I2576" s="109">
        <v>3.9800000000000002E-2</v>
      </c>
      <c r="J2576" s="109">
        <v>4.0599999999999997E-2</v>
      </c>
      <c r="K2576" s="109">
        <v>4.2299999999999997E-2</v>
      </c>
      <c r="L2576" s="109">
        <v>4.6600000000000003E-2</v>
      </c>
      <c r="M2576" s="109">
        <v>4.2799999999999998E-2</v>
      </c>
      <c r="N2576" s="109"/>
      <c r="O2576" s="210">
        <f t="shared" si="80"/>
        <v>42795</v>
      </c>
      <c r="Q2576" s="206">
        <f t="shared" si="81"/>
        <v>0</v>
      </c>
    </row>
    <row r="2577" spans="1:17">
      <c r="A2577" s="106">
        <v>42801</v>
      </c>
      <c r="B2577" t="s">
        <v>72</v>
      </c>
      <c r="C2577" s="109">
        <v>4.0599999999999997E-2</v>
      </c>
      <c r="D2577" s="109">
        <v>4.24E-2</v>
      </c>
      <c r="E2577" s="109">
        <v>4.6100000000000002E-2</v>
      </c>
      <c r="F2577" s="109">
        <v>4.2999999999999997E-2</v>
      </c>
      <c r="G2577" s="208">
        <v>0</v>
      </c>
      <c r="H2577" s="109"/>
      <c r="I2577" s="109">
        <v>0.04</v>
      </c>
      <c r="J2577" s="109">
        <v>4.07E-2</v>
      </c>
      <c r="K2577" s="109">
        <v>4.2500000000000003E-2</v>
      </c>
      <c r="L2577" s="109">
        <v>4.6699999999999998E-2</v>
      </c>
      <c r="M2577" s="109">
        <v>4.2900000000000001E-2</v>
      </c>
      <c r="N2577" s="109"/>
      <c r="O2577" s="210">
        <f t="shared" si="80"/>
        <v>42795</v>
      </c>
      <c r="Q2577" s="206">
        <f t="shared" si="81"/>
        <v>1.0000000000000286E-4</v>
      </c>
    </row>
    <row r="2578" spans="1:17">
      <c r="A2578" s="106">
        <v>42802</v>
      </c>
      <c r="B2578" t="s">
        <v>72</v>
      </c>
      <c r="C2578" s="109">
        <v>4.0899999999999999E-2</v>
      </c>
      <c r="D2578" s="109">
        <v>4.2799999999999998E-2</v>
      </c>
      <c r="E2578" s="109">
        <v>4.65E-2</v>
      </c>
      <c r="F2578" s="109">
        <v>4.3400000000000001E-2</v>
      </c>
      <c r="G2578" s="208">
        <v>0</v>
      </c>
      <c r="H2578" s="109"/>
      <c r="I2578" s="109">
        <v>4.07E-2</v>
      </c>
      <c r="J2578" s="109">
        <v>4.1099999999999998E-2</v>
      </c>
      <c r="K2578" s="109">
        <v>4.2900000000000001E-2</v>
      </c>
      <c r="L2578" s="109">
        <v>4.7199999999999999E-2</v>
      </c>
      <c r="M2578" s="109">
        <v>4.3299999999999998E-2</v>
      </c>
      <c r="N2578" s="109"/>
      <c r="O2578" s="210">
        <f t="shared" si="80"/>
        <v>42795</v>
      </c>
      <c r="Q2578" s="206">
        <f t="shared" si="81"/>
        <v>1.0000000000000286E-4</v>
      </c>
    </row>
    <row r="2579" spans="1:17">
      <c r="A2579" s="106">
        <v>42803</v>
      </c>
      <c r="B2579" t="s">
        <v>72</v>
      </c>
      <c r="C2579" s="109">
        <v>4.1300000000000003E-2</v>
      </c>
      <c r="D2579" s="109">
        <v>4.3200000000000002E-2</v>
      </c>
      <c r="E2579" s="109">
        <v>4.7E-2</v>
      </c>
      <c r="F2579" s="109">
        <v>4.3799999999999999E-2</v>
      </c>
      <c r="G2579" s="208">
        <v>0</v>
      </c>
      <c r="H2579" s="109"/>
      <c r="I2579" s="109">
        <v>4.1099999999999998E-2</v>
      </c>
      <c r="J2579" s="109">
        <v>4.1599999999999998E-2</v>
      </c>
      <c r="K2579" s="109">
        <v>4.3299999999999998E-2</v>
      </c>
      <c r="L2579" s="109">
        <v>4.7699999999999999E-2</v>
      </c>
      <c r="M2579" s="109">
        <v>4.3799999999999999E-2</v>
      </c>
      <c r="N2579" s="109"/>
      <c r="O2579" s="210">
        <f t="shared" si="80"/>
        <v>42795</v>
      </c>
      <c r="Q2579" s="206">
        <f t="shared" si="81"/>
        <v>9.9999999999995925E-5</v>
      </c>
    </row>
    <row r="2580" spans="1:17">
      <c r="A2580" s="106">
        <v>42804</v>
      </c>
      <c r="B2580" t="s">
        <v>72</v>
      </c>
      <c r="C2580" s="109">
        <v>4.1200000000000001E-2</v>
      </c>
      <c r="D2580" s="109">
        <v>4.3099999999999999E-2</v>
      </c>
      <c r="E2580" s="109">
        <v>4.6899999999999997E-2</v>
      </c>
      <c r="F2580" s="109">
        <v>4.3700000000000003E-2</v>
      </c>
      <c r="G2580" s="208">
        <v>0</v>
      </c>
      <c r="H2580" s="109"/>
      <c r="I2580" s="109">
        <v>4.1099999999999998E-2</v>
      </c>
      <c r="J2580" s="109">
        <v>4.1399999999999999E-2</v>
      </c>
      <c r="K2580" s="109">
        <v>4.3200000000000002E-2</v>
      </c>
      <c r="L2580" s="109">
        <v>4.7600000000000003E-2</v>
      </c>
      <c r="M2580" s="109">
        <v>4.3700000000000003E-2</v>
      </c>
      <c r="N2580" s="109"/>
      <c r="O2580" s="210">
        <f t="shared" si="80"/>
        <v>42795</v>
      </c>
      <c r="Q2580" s="206">
        <f t="shared" si="81"/>
        <v>1.0000000000000286E-4</v>
      </c>
    </row>
    <row r="2581" spans="1:17">
      <c r="A2581" s="106">
        <v>42807</v>
      </c>
      <c r="B2581" t="s">
        <v>72</v>
      </c>
      <c r="C2581" s="109">
        <v>4.1399999999999999E-2</v>
      </c>
      <c r="D2581" s="109">
        <v>4.3299999999999998E-2</v>
      </c>
      <c r="E2581" s="109">
        <v>4.7100000000000003E-2</v>
      </c>
      <c r="F2581" s="109">
        <v>4.3900000000000002E-2</v>
      </c>
      <c r="G2581" s="208">
        <v>0</v>
      </c>
      <c r="H2581" s="109"/>
      <c r="I2581" s="109">
        <v>4.1300000000000003E-2</v>
      </c>
      <c r="J2581" s="109">
        <v>4.1599999999999998E-2</v>
      </c>
      <c r="K2581" s="109">
        <v>4.3400000000000001E-2</v>
      </c>
      <c r="L2581" s="109">
        <v>4.7899999999999998E-2</v>
      </c>
      <c r="M2581" s="109">
        <v>4.3900000000000002E-2</v>
      </c>
      <c r="N2581" s="109"/>
      <c r="O2581" s="210">
        <f t="shared" si="80"/>
        <v>42795</v>
      </c>
      <c r="Q2581" s="206">
        <f t="shared" si="81"/>
        <v>1.0000000000000286E-4</v>
      </c>
    </row>
    <row r="2582" spans="1:17">
      <c r="A2582" s="106">
        <v>42808</v>
      </c>
      <c r="B2582" t="s">
        <v>72</v>
      </c>
      <c r="C2582" s="109">
        <v>4.1200000000000001E-2</v>
      </c>
      <c r="D2582" s="109">
        <v>4.3200000000000002E-2</v>
      </c>
      <c r="E2582" s="109">
        <v>4.7E-2</v>
      </c>
      <c r="F2582" s="109">
        <v>4.3799999999999999E-2</v>
      </c>
      <c r="G2582" s="208">
        <v>0</v>
      </c>
      <c r="H2582" s="109"/>
      <c r="I2582" s="109">
        <v>4.1300000000000003E-2</v>
      </c>
      <c r="J2582" s="109">
        <v>4.1500000000000002E-2</v>
      </c>
      <c r="K2582" s="109">
        <v>4.3299999999999998E-2</v>
      </c>
      <c r="L2582" s="109">
        <v>4.7800000000000002E-2</v>
      </c>
      <c r="M2582" s="109">
        <v>4.3799999999999999E-2</v>
      </c>
      <c r="N2582" s="109"/>
      <c r="O2582" s="210">
        <f t="shared" si="80"/>
        <v>42795</v>
      </c>
      <c r="Q2582" s="206">
        <f t="shared" si="81"/>
        <v>9.9999999999995925E-5</v>
      </c>
    </row>
    <row r="2583" spans="1:17">
      <c r="A2583" s="106">
        <v>42809</v>
      </c>
      <c r="B2583" t="s">
        <v>72</v>
      </c>
      <c r="C2583" s="109">
        <v>4.0599999999999997E-2</v>
      </c>
      <c r="D2583" s="109">
        <v>4.24E-2</v>
      </c>
      <c r="E2583" s="109">
        <v>4.6399999999999997E-2</v>
      </c>
      <c r="F2583" s="109">
        <v>4.3099999999999999E-2</v>
      </c>
      <c r="G2583" s="208">
        <v>0</v>
      </c>
      <c r="H2583" s="109"/>
      <c r="I2583" s="109">
        <v>4.07E-2</v>
      </c>
      <c r="J2583" s="109">
        <v>4.0800000000000003E-2</v>
      </c>
      <c r="K2583" s="109">
        <v>4.2599999999999999E-2</v>
      </c>
      <c r="L2583" s="109">
        <v>4.7100000000000003E-2</v>
      </c>
      <c r="M2583" s="109">
        <v>4.3099999999999999E-2</v>
      </c>
      <c r="N2583" s="109"/>
      <c r="O2583" s="210">
        <f t="shared" si="80"/>
        <v>42795</v>
      </c>
      <c r="Q2583" s="206">
        <f t="shared" si="81"/>
        <v>1.9999999999999879E-4</v>
      </c>
    </row>
    <row r="2584" spans="1:17">
      <c r="A2584" s="106">
        <v>42810</v>
      </c>
      <c r="B2584" t="s">
        <v>72</v>
      </c>
      <c r="C2584" s="109">
        <v>4.0899999999999999E-2</v>
      </c>
      <c r="D2584" s="109">
        <v>4.2799999999999998E-2</v>
      </c>
      <c r="E2584" s="109">
        <v>4.6699999999999998E-2</v>
      </c>
      <c r="F2584" s="109">
        <v>4.3499999999999997E-2</v>
      </c>
      <c r="G2584" s="208">
        <v>0</v>
      </c>
      <c r="H2584" s="109"/>
      <c r="I2584" s="109">
        <v>4.0800000000000003E-2</v>
      </c>
      <c r="J2584" s="109">
        <v>4.1099999999999998E-2</v>
      </c>
      <c r="K2584" s="109">
        <v>4.2900000000000001E-2</v>
      </c>
      <c r="L2584" s="109">
        <v>4.7399999999999998E-2</v>
      </c>
      <c r="M2584" s="109">
        <v>4.3400000000000001E-2</v>
      </c>
      <c r="N2584" s="109"/>
      <c r="O2584" s="210">
        <f t="shared" si="80"/>
        <v>42795</v>
      </c>
      <c r="Q2584" s="206">
        <f t="shared" si="81"/>
        <v>1.0000000000000286E-4</v>
      </c>
    </row>
    <row r="2585" spans="1:17">
      <c r="A2585" s="106">
        <v>42811</v>
      </c>
      <c r="B2585" t="s">
        <v>72</v>
      </c>
      <c r="C2585" s="109">
        <v>4.07E-2</v>
      </c>
      <c r="D2585" s="109">
        <v>4.2599999999999999E-2</v>
      </c>
      <c r="E2585" s="109">
        <v>4.65E-2</v>
      </c>
      <c r="F2585" s="109">
        <v>4.3299999999999998E-2</v>
      </c>
      <c r="G2585" s="208">
        <v>0</v>
      </c>
      <c r="H2585" s="109"/>
      <c r="I2585" s="109">
        <v>4.0599999999999997E-2</v>
      </c>
      <c r="J2585" s="109">
        <v>4.0899999999999999E-2</v>
      </c>
      <c r="K2585" s="109">
        <v>4.2599999999999999E-2</v>
      </c>
      <c r="L2585" s="109">
        <v>4.7199999999999999E-2</v>
      </c>
      <c r="M2585" s="109">
        <v>4.3200000000000002E-2</v>
      </c>
      <c r="N2585" s="109"/>
      <c r="O2585" s="210">
        <f t="shared" si="80"/>
        <v>42795</v>
      </c>
      <c r="Q2585" s="206">
        <f t="shared" si="81"/>
        <v>0</v>
      </c>
    </row>
    <row r="2586" spans="1:17">
      <c r="A2586" s="106">
        <v>42814</v>
      </c>
      <c r="B2586" t="s">
        <v>72</v>
      </c>
      <c r="C2586" s="109">
        <v>4.0500000000000001E-2</v>
      </c>
      <c r="D2586" s="109">
        <v>4.24E-2</v>
      </c>
      <c r="E2586" s="109">
        <v>4.6300000000000001E-2</v>
      </c>
      <c r="F2586" s="109">
        <v>4.3099999999999999E-2</v>
      </c>
      <c r="G2586" s="208">
        <v>0</v>
      </c>
      <c r="H2586" s="109"/>
      <c r="I2586" s="109">
        <v>4.0300000000000002E-2</v>
      </c>
      <c r="J2586" s="109">
        <v>4.07E-2</v>
      </c>
      <c r="K2586" s="109">
        <v>4.24E-2</v>
      </c>
      <c r="L2586" s="109">
        <v>4.7E-2</v>
      </c>
      <c r="M2586" s="109">
        <v>4.2999999999999997E-2</v>
      </c>
      <c r="N2586" s="109"/>
      <c r="O2586" s="210">
        <f t="shared" si="80"/>
        <v>42795</v>
      </c>
      <c r="Q2586" s="206">
        <f t="shared" si="81"/>
        <v>0</v>
      </c>
    </row>
    <row r="2587" spans="1:17">
      <c r="A2587" s="106">
        <v>42815</v>
      </c>
      <c r="B2587" t="s">
        <v>72</v>
      </c>
      <c r="C2587" s="109">
        <v>4.0099999999999997E-2</v>
      </c>
      <c r="D2587" s="109">
        <v>4.2000000000000003E-2</v>
      </c>
      <c r="E2587" s="109">
        <v>4.5900000000000003E-2</v>
      </c>
      <c r="F2587" s="109">
        <v>4.2700000000000002E-2</v>
      </c>
      <c r="G2587" s="208">
        <v>0</v>
      </c>
      <c r="H2587" s="109"/>
      <c r="I2587" s="109">
        <v>3.9899999999999998E-2</v>
      </c>
      <c r="J2587" s="109">
        <v>4.0300000000000002E-2</v>
      </c>
      <c r="K2587" s="109">
        <v>4.2099999999999999E-2</v>
      </c>
      <c r="L2587" s="109">
        <v>4.6600000000000003E-2</v>
      </c>
      <c r="M2587" s="109">
        <v>4.2599999999999999E-2</v>
      </c>
      <c r="N2587" s="109"/>
      <c r="O2587" s="210">
        <f t="shared" si="80"/>
        <v>42795</v>
      </c>
      <c r="Q2587" s="206">
        <f t="shared" si="81"/>
        <v>9.9999999999995925E-5</v>
      </c>
    </row>
    <row r="2588" spans="1:17">
      <c r="A2588" s="106">
        <v>42816</v>
      </c>
      <c r="B2588" t="s">
        <v>72</v>
      </c>
      <c r="C2588" s="109">
        <v>3.9699999999999999E-2</v>
      </c>
      <c r="D2588" s="109">
        <v>4.1700000000000001E-2</v>
      </c>
      <c r="E2588" s="109">
        <v>4.5600000000000002E-2</v>
      </c>
      <c r="F2588" s="109">
        <v>4.2299999999999997E-2</v>
      </c>
      <c r="G2588" s="208">
        <v>0</v>
      </c>
      <c r="H2588" s="109"/>
      <c r="I2588" s="109">
        <v>3.9600000000000003E-2</v>
      </c>
      <c r="J2588" s="109">
        <v>3.9899999999999998E-2</v>
      </c>
      <c r="K2588" s="109">
        <v>4.1799999999999997E-2</v>
      </c>
      <c r="L2588" s="109">
        <v>4.6300000000000001E-2</v>
      </c>
      <c r="M2588" s="109">
        <v>4.2200000000000001E-2</v>
      </c>
      <c r="N2588" s="109"/>
      <c r="O2588" s="210">
        <f t="shared" si="80"/>
        <v>42795</v>
      </c>
      <c r="Q2588" s="206">
        <f t="shared" si="81"/>
        <v>9.9999999999995925E-5</v>
      </c>
    </row>
    <row r="2589" spans="1:17">
      <c r="A2589" s="106">
        <v>42817</v>
      </c>
      <c r="B2589" t="s">
        <v>72</v>
      </c>
      <c r="C2589" s="109">
        <v>0.04</v>
      </c>
      <c r="D2589" s="109">
        <v>4.19E-2</v>
      </c>
      <c r="E2589" s="109">
        <v>4.58E-2</v>
      </c>
      <c r="F2589" s="109">
        <v>4.2599999999999999E-2</v>
      </c>
      <c r="G2589" s="208">
        <v>0</v>
      </c>
      <c r="H2589" s="109"/>
      <c r="I2589" s="109">
        <v>3.9699999999999999E-2</v>
      </c>
      <c r="J2589" s="109">
        <v>4.0099999999999997E-2</v>
      </c>
      <c r="K2589" s="109">
        <v>4.19E-2</v>
      </c>
      <c r="L2589" s="109">
        <v>4.65E-2</v>
      </c>
      <c r="M2589" s="109">
        <v>4.24E-2</v>
      </c>
      <c r="N2589" s="109"/>
      <c r="O2589" s="210">
        <f t="shared" si="80"/>
        <v>42795</v>
      </c>
      <c r="Q2589" s="206">
        <f t="shared" si="81"/>
        <v>0</v>
      </c>
    </row>
    <row r="2590" spans="1:17">
      <c r="A2590" s="106">
        <v>42818</v>
      </c>
      <c r="B2590" t="s">
        <v>72</v>
      </c>
      <c r="C2590" s="109">
        <v>3.9699999999999999E-2</v>
      </c>
      <c r="D2590" s="109">
        <v>4.1599999999999998E-2</v>
      </c>
      <c r="E2590" s="109">
        <v>4.5499999999999999E-2</v>
      </c>
      <c r="F2590" s="109">
        <v>4.2299999999999997E-2</v>
      </c>
      <c r="G2590" s="208">
        <v>0</v>
      </c>
      <c r="H2590" s="109"/>
      <c r="I2590" s="109">
        <v>3.9399999999999998E-2</v>
      </c>
      <c r="J2590" s="109">
        <v>3.9800000000000002E-2</v>
      </c>
      <c r="K2590" s="109">
        <v>4.1599999999999998E-2</v>
      </c>
      <c r="L2590" s="109">
        <v>4.6199999999999998E-2</v>
      </c>
      <c r="M2590" s="109">
        <v>4.2200000000000001E-2</v>
      </c>
      <c r="N2590" s="109"/>
      <c r="O2590" s="210">
        <f t="shared" si="80"/>
        <v>42795</v>
      </c>
      <c r="Q2590" s="206">
        <f t="shared" si="81"/>
        <v>0</v>
      </c>
    </row>
    <row r="2591" spans="1:17">
      <c r="A2591" s="106">
        <v>42821</v>
      </c>
      <c r="B2591" t="s">
        <v>72</v>
      </c>
      <c r="C2591" s="109">
        <v>3.95E-2</v>
      </c>
      <c r="D2591" s="109">
        <v>4.1399999999999999E-2</v>
      </c>
      <c r="E2591" s="109">
        <v>4.5400000000000003E-2</v>
      </c>
      <c r="F2591" s="109">
        <v>4.2099999999999999E-2</v>
      </c>
      <c r="G2591" s="208">
        <v>0</v>
      </c>
      <c r="H2591" s="109"/>
      <c r="I2591" s="109">
        <v>3.9199999999999999E-2</v>
      </c>
      <c r="J2591" s="109">
        <v>3.9699999999999999E-2</v>
      </c>
      <c r="K2591" s="109">
        <v>4.1399999999999999E-2</v>
      </c>
      <c r="L2591" s="109">
        <v>4.6100000000000002E-2</v>
      </c>
      <c r="M2591" s="109">
        <v>4.2000000000000003E-2</v>
      </c>
      <c r="N2591" s="109"/>
      <c r="O2591" s="210">
        <f t="shared" si="80"/>
        <v>42795</v>
      </c>
      <c r="Q2591" s="206">
        <f t="shared" si="81"/>
        <v>0</v>
      </c>
    </row>
    <row r="2592" spans="1:17">
      <c r="A2592" s="106">
        <v>42822</v>
      </c>
      <c r="B2592" t="s">
        <v>72</v>
      </c>
      <c r="C2592" s="109">
        <v>3.9899999999999998E-2</v>
      </c>
      <c r="D2592" s="109">
        <v>4.1700000000000001E-2</v>
      </c>
      <c r="E2592" s="109">
        <v>4.58E-2</v>
      </c>
      <c r="F2592" s="109">
        <v>4.2500000000000003E-2</v>
      </c>
      <c r="G2592" s="208">
        <v>0</v>
      </c>
      <c r="H2592" s="109"/>
      <c r="I2592" s="109">
        <v>3.95E-2</v>
      </c>
      <c r="J2592" s="109">
        <v>0.04</v>
      </c>
      <c r="K2592" s="109">
        <v>4.1799999999999997E-2</v>
      </c>
      <c r="L2592" s="109">
        <v>4.6399999999999997E-2</v>
      </c>
      <c r="M2592" s="109">
        <v>4.2299999999999997E-2</v>
      </c>
      <c r="N2592" s="109"/>
      <c r="O2592" s="210">
        <f t="shared" si="80"/>
        <v>42795</v>
      </c>
      <c r="Q2592" s="206">
        <f t="shared" si="81"/>
        <v>9.9999999999995925E-5</v>
      </c>
    </row>
    <row r="2593" spans="1:17">
      <c r="A2593" s="106">
        <v>42823</v>
      </c>
      <c r="B2593" t="s">
        <v>72</v>
      </c>
      <c r="C2593" s="109">
        <v>3.9699999999999999E-2</v>
      </c>
      <c r="D2593" s="109">
        <v>4.1500000000000002E-2</v>
      </c>
      <c r="E2593" s="109">
        <v>4.5499999999999999E-2</v>
      </c>
      <c r="F2593" s="109">
        <v>4.2200000000000001E-2</v>
      </c>
      <c r="G2593" s="208">
        <v>0</v>
      </c>
      <c r="H2593" s="109"/>
      <c r="I2593" s="109">
        <v>3.9199999999999999E-2</v>
      </c>
      <c r="J2593" s="109">
        <v>3.9800000000000002E-2</v>
      </c>
      <c r="K2593" s="109">
        <v>4.1500000000000002E-2</v>
      </c>
      <c r="L2593" s="109">
        <v>4.6199999999999998E-2</v>
      </c>
      <c r="M2593" s="109">
        <v>4.2099999999999999E-2</v>
      </c>
      <c r="N2593" s="109"/>
      <c r="O2593" s="210">
        <f t="shared" si="80"/>
        <v>42795</v>
      </c>
      <c r="Q2593" s="206">
        <f t="shared" si="81"/>
        <v>0</v>
      </c>
    </row>
    <row r="2594" spans="1:17">
      <c r="A2594" s="106">
        <v>42824</v>
      </c>
      <c r="B2594" t="s">
        <v>72</v>
      </c>
      <c r="C2594" s="109">
        <v>0.04</v>
      </c>
      <c r="D2594" s="109">
        <v>4.19E-2</v>
      </c>
      <c r="E2594" s="109">
        <v>4.5900000000000003E-2</v>
      </c>
      <c r="F2594" s="109">
        <v>4.2599999999999999E-2</v>
      </c>
      <c r="G2594" s="208">
        <v>0</v>
      </c>
      <c r="H2594" s="109"/>
      <c r="I2594" s="109">
        <v>3.9399999999999998E-2</v>
      </c>
      <c r="J2594" s="109">
        <v>4.02E-2</v>
      </c>
      <c r="K2594" s="109">
        <v>4.19E-2</v>
      </c>
      <c r="L2594" s="109">
        <v>4.65E-2</v>
      </c>
      <c r="M2594" s="109">
        <v>4.24E-2</v>
      </c>
      <c r="N2594" s="109"/>
      <c r="O2594" s="210">
        <f t="shared" si="80"/>
        <v>42795</v>
      </c>
      <c r="Q2594" s="206">
        <f t="shared" si="81"/>
        <v>0</v>
      </c>
    </row>
    <row r="2595" spans="1:17">
      <c r="A2595" s="106">
        <v>42825</v>
      </c>
      <c r="B2595" t="s">
        <v>72</v>
      </c>
      <c r="C2595" s="109">
        <v>0.04</v>
      </c>
      <c r="D2595" s="109">
        <v>4.1799999999999997E-2</v>
      </c>
      <c r="E2595" s="109">
        <v>4.58E-2</v>
      </c>
      <c r="F2595" s="109">
        <v>4.2500000000000003E-2</v>
      </c>
      <c r="G2595" s="208">
        <v>0</v>
      </c>
      <c r="H2595" s="109"/>
      <c r="I2595" s="109">
        <v>3.9399999999999998E-2</v>
      </c>
      <c r="J2595" s="109">
        <v>4.0099999999999997E-2</v>
      </c>
      <c r="K2595" s="109">
        <v>4.1799999999999997E-2</v>
      </c>
      <c r="L2595" s="109">
        <v>4.6399999999999997E-2</v>
      </c>
      <c r="M2595" s="109">
        <v>4.2299999999999997E-2</v>
      </c>
      <c r="N2595" s="109"/>
      <c r="O2595" s="210">
        <f t="shared" si="80"/>
        <v>42795</v>
      </c>
      <c r="Q2595" s="206">
        <f t="shared" si="81"/>
        <v>0</v>
      </c>
    </row>
    <row r="2596" spans="1:17">
      <c r="A2596" s="106">
        <v>42828</v>
      </c>
      <c r="B2596" t="s">
        <v>72</v>
      </c>
      <c r="C2596" s="109">
        <v>3.9699999999999999E-2</v>
      </c>
      <c r="D2596" s="109">
        <v>4.1500000000000002E-2</v>
      </c>
      <c r="E2596" s="109">
        <v>4.5499999999999999E-2</v>
      </c>
      <c r="F2596" s="109">
        <v>4.2200000000000001E-2</v>
      </c>
      <c r="G2596" s="208">
        <v>0</v>
      </c>
      <c r="H2596" s="109"/>
      <c r="I2596" s="109">
        <v>3.9100000000000003E-2</v>
      </c>
      <c r="J2596" s="109">
        <v>3.9800000000000002E-2</v>
      </c>
      <c r="K2596" s="109">
        <v>4.1500000000000002E-2</v>
      </c>
      <c r="L2596" s="109">
        <v>4.6100000000000002E-2</v>
      </c>
      <c r="M2596" s="109">
        <v>4.2000000000000003E-2</v>
      </c>
      <c r="N2596" s="109"/>
      <c r="O2596" s="210">
        <f t="shared" si="80"/>
        <v>42826</v>
      </c>
      <c r="Q2596" s="206">
        <f t="shared" si="81"/>
        <v>0</v>
      </c>
    </row>
    <row r="2597" spans="1:17">
      <c r="A2597" s="106">
        <v>42829</v>
      </c>
      <c r="B2597" t="s">
        <v>72</v>
      </c>
      <c r="C2597" s="109">
        <v>3.9800000000000002E-2</v>
      </c>
      <c r="D2597" s="109">
        <v>4.1599999999999998E-2</v>
      </c>
      <c r="E2597" s="109">
        <v>4.5600000000000002E-2</v>
      </c>
      <c r="F2597" s="109">
        <v>4.2299999999999997E-2</v>
      </c>
      <c r="G2597" s="208">
        <v>0</v>
      </c>
      <c r="H2597" s="109"/>
      <c r="I2597" s="109">
        <v>3.9300000000000002E-2</v>
      </c>
      <c r="J2597" s="109">
        <v>3.9800000000000002E-2</v>
      </c>
      <c r="K2597" s="109">
        <v>4.1599999999999998E-2</v>
      </c>
      <c r="L2597" s="109">
        <v>4.6199999999999998E-2</v>
      </c>
      <c r="M2597" s="109">
        <v>4.2099999999999999E-2</v>
      </c>
      <c r="N2597" s="109"/>
      <c r="O2597" s="210">
        <f t="shared" si="80"/>
        <v>42826</v>
      </c>
      <c r="Q2597" s="206">
        <f t="shared" si="81"/>
        <v>0</v>
      </c>
    </row>
    <row r="2598" spans="1:17">
      <c r="A2598" s="106">
        <v>42830</v>
      </c>
      <c r="B2598" t="s">
        <v>72</v>
      </c>
      <c r="C2598" s="109">
        <v>3.9899999999999998E-2</v>
      </c>
      <c r="D2598" s="109">
        <v>4.1700000000000001E-2</v>
      </c>
      <c r="E2598" s="109">
        <v>4.5699999999999998E-2</v>
      </c>
      <c r="F2598" s="109">
        <v>4.24E-2</v>
      </c>
      <c r="G2598" s="208">
        <v>0</v>
      </c>
      <c r="H2598" s="109"/>
      <c r="I2598" s="109">
        <v>3.9399999999999998E-2</v>
      </c>
      <c r="J2598" s="109">
        <v>3.9899999999999998E-2</v>
      </c>
      <c r="K2598" s="109">
        <v>4.1700000000000001E-2</v>
      </c>
      <c r="L2598" s="109">
        <v>4.6300000000000001E-2</v>
      </c>
      <c r="M2598" s="109">
        <v>4.2200000000000001E-2</v>
      </c>
      <c r="N2598" s="109"/>
      <c r="O2598" s="210">
        <f t="shared" si="80"/>
        <v>42826</v>
      </c>
      <c r="Q2598" s="206">
        <f t="shared" si="81"/>
        <v>0</v>
      </c>
    </row>
    <row r="2599" spans="1:17">
      <c r="A2599" s="106">
        <v>42831</v>
      </c>
      <c r="B2599" t="s">
        <v>72</v>
      </c>
      <c r="C2599" s="109">
        <v>3.9699999999999999E-2</v>
      </c>
      <c r="D2599" s="109">
        <v>4.1599999999999998E-2</v>
      </c>
      <c r="E2599" s="109">
        <v>4.5499999999999999E-2</v>
      </c>
      <c r="F2599" s="109">
        <v>4.2299999999999997E-2</v>
      </c>
      <c r="G2599" s="208">
        <v>0</v>
      </c>
      <c r="H2599" s="109"/>
      <c r="I2599" s="109">
        <v>3.9199999999999999E-2</v>
      </c>
      <c r="J2599" s="109">
        <v>3.9699999999999999E-2</v>
      </c>
      <c r="K2599" s="109">
        <v>4.1599999999999998E-2</v>
      </c>
      <c r="L2599" s="109">
        <v>4.6100000000000002E-2</v>
      </c>
      <c r="M2599" s="109">
        <v>4.2099999999999999E-2</v>
      </c>
      <c r="N2599" s="109"/>
      <c r="O2599" s="210">
        <f t="shared" si="80"/>
        <v>42826</v>
      </c>
      <c r="Q2599" s="206">
        <f t="shared" si="81"/>
        <v>0</v>
      </c>
    </row>
    <row r="2600" spans="1:17">
      <c r="A2600" s="106">
        <v>42832</v>
      </c>
      <c r="B2600" t="s">
        <v>72</v>
      </c>
      <c r="C2600" s="109">
        <v>3.9899999999999998E-2</v>
      </c>
      <c r="D2600" s="109">
        <v>4.1700000000000001E-2</v>
      </c>
      <c r="E2600" s="109">
        <v>4.5699999999999998E-2</v>
      </c>
      <c r="F2600" s="109">
        <v>4.24E-2</v>
      </c>
      <c r="G2600" s="208">
        <v>0</v>
      </c>
      <c r="H2600" s="109"/>
      <c r="I2600" s="109">
        <v>3.9300000000000002E-2</v>
      </c>
      <c r="J2600" s="109">
        <v>3.9800000000000002E-2</v>
      </c>
      <c r="K2600" s="109">
        <v>4.1700000000000001E-2</v>
      </c>
      <c r="L2600" s="109">
        <v>4.6199999999999998E-2</v>
      </c>
      <c r="M2600" s="109">
        <v>4.2099999999999999E-2</v>
      </c>
      <c r="N2600" s="109"/>
      <c r="O2600" s="210">
        <f t="shared" si="80"/>
        <v>42826</v>
      </c>
      <c r="Q2600" s="206">
        <f t="shared" si="81"/>
        <v>0</v>
      </c>
    </row>
    <row r="2601" spans="1:17">
      <c r="A2601" s="106">
        <v>42835</v>
      </c>
      <c r="B2601" t="s">
        <v>72</v>
      </c>
      <c r="C2601" s="109">
        <v>3.9800000000000002E-2</v>
      </c>
      <c r="D2601" s="109">
        <v>4.1599999999999998E-2</v>
      </c>
      <c r="E2601" s="109">
        <v>4.5600000000000002E-2</v>
      </c>
      <c r="F2601" s="109">
        <v>4.2299999999999997E-2</v>
      </c>
      <c r="G2601" s="208">
        <v>0</v>
      </c>
      <c r="H2601" s="109"/>
      <c r="I2601" s="109">
        <v>3.9100000000000003E-2</v>
      </c>
      <c r="J2601" s="109">
        <v>3.9800000000000002E-2</v>
      </c>
      <c r="K2601" s="109">
        <v>4.1599999999999998E-2</v>
      </c>
      <c r="L2601" s="109">
        <v>4.6100000000000002E-2</v>
      </c>
      <c r="M2601" s="109">
        <v>4.2000000000000003E-2</v>
      </c>
      <c r="N2601" s="109"/>
      <c r="O2601" s="210">
        <f t="shared" si="80"/>
        <v>42826</v>
      </c>
      <c r="Q2601" s="206">
        <f t="shared" si="81"/>
        <v>0</v>
      </c>
    </row>
    <row r="2602" spans="1:17">
      <c r="A2602" s="106">
        <v>42836</v>
      </c>
      <c r="B2602" t="s">
        <v>72</v>
      </c>
      <c r="C2602" s="109">
        <v>3.9199999999999999E-2</v>
      </c>
      <c r="D2602" s="109">
        <v>4.1000000000000002E-2</v>
      </c>
      <c r="E2602" s="109">
        <v>4.5100000000000001E-2</v>
      </c>
      <c r="F2602" s="109">
        <v>4.1799999999999997E-2</v>
      </c>
      <c r="G2602" s="208">
        <v>0</v>
      </c>
      <c r="H2602" s="109"/>
      <c r="I2602" s="109">
        <v>3.85E-2</v>
      </c>
      <c r="J2602" s="109">
        <v>3.9100000000000003E-2</v>
      </c>
      <c r="K2602" s="109">
        <v>4.1000000000000002E-2</v>
      </c>
      <c r="L2602" s="109">
        <v>4.5600000000000002E-2</v>
      </c>
      <c r="M2602" s="109">
        <v>4.1500000000000002E-2</v>
      </c>
      <c r="N2602" s="109"/>
      <c r="O2602" s="210">
        <f t="shared" si="80"/>
        <v>42826</v>
      </c>
      <c r="Q2602" s="206">
        <f t="shared" si="81"/>
        <v>0</v>
      </c>
    </row>
    <row r="2603" spans="1:17">
      <c r="A2603" s="106">
        <v>42837</v>
      </c>
      <c r="B2603" t="s">
        <v>72</v>
      </c>
      <c r="C2603" s="109">
        <v>3.9199999999999999E-2</v>
      </c>
      <c r="D2603" s="109">
        <v>4.1000000000000002E-2</v>
      </c>
      <c r="E2603" s="109">
        <v>4.5100000000000001E-2</v>
      </c>
      <c r="F2603" s="109">
        <v>4.1799999999999997E-2</v>
      </c>
      <c r="G2603" s="208">
        <v>0</v>
      </c>
      <c r="H2603" s="109"/>
      <c r="I2603" s="109">
        <v>3.85E-2</v>
      </c>
      <c r="J2603" s="109">
        <v>3.9199999999999999E-2</v>
      </c>
      <c r="K2603" s="109">
        <v>4.1000000000000002E-2</v>
      </c>
      <c r="L2603" s="109">
        <v>4.5600000000000002E-2</v>
      </c>
      <c r="M2603" s="109">
        <v>4.1500000000000002E-2</v>
      </c>
      <c r="N2603" s="109"/>
      <c r="O2603" s="210">
        <f t="shared" si="80"/>
        <v>42826</v>
      </c>
      <c r="Q2603" s="206">
        <f t="shared" si="81"/>
        <v>0</v>
      </c>
    </row>
    <row r="2604" spans="1:17">
      <c r="A2604" s="106">
        <v>42838</v>
      </c>
      <c r="B2604" t="s">
        <v>72</v>
      </c>
      <c r="C2604" s="109">
        <v>3.8800000000000001E-2</v>
      </c>
      <c r="D2604" s="109">
        <v>4.0599999999999997E-2</v>
      </c>
      <c r="E2604" s="109">
        <v>4.4600000000000001E-2</v>
      </c>
      <c r="F2604" s="109">
        <v>4.1300000000000003E-2</v>
      </c>
      <c r="G2604" s="208">
        <v>0</v>
      </c>
      <c r="H2604" s="109"/>
      <c r="I2604" s="109">
        <v>3.8300000000000001E-2</v>
      </c>
      <c r="J2604" s="109">
        <v>3.8699999999999998E-2</v>
      </c>
      <c r="K2604" s="109">
        <v>4.0599999999999997E-2</v>
      </c>
      <c r="L2604" s="109">
        <v>4.5199999999999997E-2</v>
      </c>
      <c r="M2604" s="109">
        <v>4.1099999999999998E-2</v>
      </c>
      <c r="N2604" s="109"/>
      <c r="O2604" s="210">
        <f t="shared" si="80"/>
        <v>42826</v>
      </c>
      <c r="Q2604" s="206">
        <f t="shared" si="81"/>
        <v>0</v>
      </c>
    </row>
    <row r="2605" spans="1:17">
      <c r="A2605" s="106">
        <v>42842</v>
      </c>
      <c r="B2605" t="s">
        <v>72</v>
      </c>
      <c r="C2605" s="109">
        <v>3.9E-2</v>
      </c>
      <c r="D2605" s="109">
        <v>4.0899999999999999E-2</v>
      </c>
      <c r="E2605" s="109">
        <v>4.4900000000000002E-2</v>
      </c>
      <c r="F2605" s="109">
        <v>4.1599999999999998E-2</v>
      </c>
      <c r="G2605" s="208">
        <v>0</v>
      </c>
      <c r="H2605" s="109"/>
      <c r="I2605" s="109">
        <v>3.8600000000000002E-2</v>
      </c>
      <c r="J2605" s="109">
        <v>3.9E-2</v>
      </c>
      <c r="K2605" s="109">
        <v>4.0899999999999999E-2</v>
      </c>
      <c r="L2605" s="109">
        <v>4.5499999999999999E-2</v>
      </c>
      <c r="M2605" s="109">
        <v>4.1399999999999999E-2</v>
      </c>
      <c r="N2605" s="109"/>
      <c r="O2605" s="210">
        <f t="shared" si="80"/>
        <v>42826</v>
      </c>
      <c r="Q2605" s="206">
        <f t="shared" si="81"/>
        <v>0</v>
      </c>
    </row>
    <row r="2606" spans="1:17">
      <c r="A2606" s="106">
        <v>42843</v>
      </c>
      <c r="B2606" t="s">
        <v>72</v>
      </c>
      <c r="C2606" s="109">
        <v>3.8300000000000001E-2</v>
      </c>
      <c r="D2606" s="109">
        <v>4.0300000000000002E-2</v>
      </c>
      <c r="E2606" s="109">
        <v>4.4200000000000003E-2</v>
      </c>
      <c r="F2606" s="109">
        <v>4.0899999999999999E-2</v>
      </c>
      <c r="G2606" s="208">
        <v>0</v>
      </c>
      <c r="H2606" s="109"/>
      <c r="I2606" s="109">
        <v>3.7699999999999997E-2</v>
      </c>
      <c r="J2606" s="109">
        <v>3.8300000000000001E-2</v>
      </c>
      <c r="K2606" s="109">
        <v>4.02E-2</v>
      </c>
      <c r="L2606" s="109">
        <v>4.4699999999999997E-2</v>
      </c>
      <c r="M2606" s="109">
        <v>4.0599999999999997E-2</v>
      </c>
      <c r="N2606" s="109"/>
      <c r="O2606" s="210">
        <f t="shared" si="80"/>
        <v>42826</v>
      </c>
      <c r="Q2606" s="206">
        <f t="shared" si="81"/>
        <v>-1.0000000000000286E-4</v>
      </c>
    </row>
    <row r="2607" spans="1:17">
      <c r="A2607" s="106">
        <v>42844</v>
      </c>
      <c r="B2607" t="s">
        <v>72</v>
      </c>
      <c r="C2607" s="109">
        <v>3.85E-2</v>
      </c>
      <c r="D2607" s="109">
        <v>4.0500000000000001E-2</v>
      </c>
      <c r="E2607" s="109">
        <v>4.4400000000000002E-2</v>
      </c>
      <c r="F2607" s="109">
        <v>4.1099999999999998E-2</v>
      </c>
      <c r="G2607" s="208">
        <v>0</v>
      </c>
      <c r="H2607" s="109"/>
      <c r="I2607" s="109">
        <v>3.7999999999999999E-2</v>
      </c>
      <c r="J2607" s="109">
        <v>3.85E-2</v>
      </c>
      <c r="K2607" s="109">
        <v>4.0500000000000001E-2</v>
      </c>
      <c r="L2607" s="109">
        <v>4.4999999999999998E-2</v>
      </c>
      <c r="M2607" s="109">
        <v>4.0899999999999999E-2</v>
      </c>
      <c r="N2607" s="109"/>
      <c r="O2607" s="210">
        <f t="shared" si="80"/>
        <v>42826</v>
      </c>
      <c r="Q2607" s="206">
        <f t="shared" si="81"/>
        <v>0</v>
      </c>
    </row>
    <row r="2608" spans="1:17">
      <c r="A2608" s="106">
        <v>42845</v>
      </c>
      <c r="B2608" t="s">
        <v>72</v>
      </c>
      <c r="C2608" s="109">
        <v>3.8800000000000001E-2</v>
      </c>
      <c r="D2608" s="109">
        <v>4.07E-2</v>
      </c>
      <c r="E2608" s="109">
        <v>4.4600000000000001E-2</v>
      </c>
      <c r="F2608" s="109">
        <v>4.1399999999999999E-2</v>
      </c>
      <c r="G2608" s="208">
        <v>0</v>
      </c>
      <c r="H2608" s="109"/>
      <c r="I2608" s="109">
        <v>3.8199999999999998E-2</v>
      </c>
      <c r="J2608" s="109">
        <v>3.8800000000000001E-2</v>
      </c>
      <c r="K2608" s="109">
        <v>4.07E-2</v>
      </c>
      <c r="L2608" s="109">
        <v>4.5199999999999997E-2</v>
      </c>
      <c r="M2608" s="109">
        <v>4.1099999999999998E-2</v>
      </c>
      <c r="N2608" s="109"/>
      <c r="O2608" s="210">
        <f t="shared" si="80"/>
        <v>42826</v>
      </c>
      <c r="Q2608" s="206">
        <f t="shared" si="81"/>
        <v>0</v>
      </c>
    </row>
    <row r="2609" spans="1:17">
      <c r="A2609" s="106">
        <v>42846</v>
      </c>
      <c r="B2609" t="s">
        <v>72</v>
      </c>
      <c r="C2609" s="109">
        <v>3.8800000000000001E-2</v>
      </c>
      <c r="D2609" s="109">
        <v>4.0800000000000003E-2</v>
      </c>
      <c r="E2609" s="109">
        <v>4.4699999999999997E-2</v>
      </c>
      <c r="F2609" s="109">
        <v>4.1399999999999999E-2</v>
      </c>
      <c r="G2609" s="208">
        <v>0</v>
      </c>
      <c r="H2609" s="109"/>
      <c r="I2609" s="109">
        <v>3.8300000000000001E-2</v>
      </c>
      <c r="J2609" s="109">
        <v>3.8899999999999997E-2</v>
      </c>
      <c r="K2609" s="109">
        <v>4.0800000000000003E-2</v>
      </c>
      <c r="L2609" s="109">
        <v>4.53E-2</v>
      </c>
      <c r="M2609" s="109">
        <v>4.1200000000000001E-2</v>
      </c>
      <c r="N2609" s="109"/>
      <c r="O2609" s="210">
        <f t="shared" si="80"/>
        <v>42826</v>
      </c>
      <c r="Q2609" s="206">
        <f t="shared" si="81"/>
        <v>0</v>
      </c>
    </row>
    <row r="2610" spans="1:17">
      <c r="A2610" s="106">
        <v>42849</v>
      </c>
      <c r="B2610" t="s">
        <v>72</v>
      </c>
      <c r="C2610" s="109">
        <v>3.9100000000000003E-2</v>
      </c>
      <c r="D2610" s="109">
        <v>4.1099999999999998E-2</v>
      </c>
      <c r="E2610" s="109">
        <v>4.4999999999999998E-2</v>
      </c>
      <c r="F2610" s="109">
        <v>4.1700000000000001E-2</v>
      </c>
      <c r="G2610" s="208">
        <v>0</v>
      </c>
      <c r="H2610" s="109"/>
      <c r="I2610" s="109">
        <v>3.85E-2</v>
      </c>
      <c r="J2610" s="109">
        <v>3.9100000000000003E-2</v>
      </c>
      <c r="K2610" s="109">
        <v>4.1000000000000002E-2</v>
      </c>
      <c r="L2610" s="109">
        <v>4.5600000000000002E-2</v>
      </c>
      <c r="M2610" s="109">
        <v>4.1500000000000002E-2</v>
      </c>
      <c r="N2610" s="109"/>
      <c r="O2610" s="210">
        <f t="shared" si="80"/>
        <v>42826</v>
      </c>
      <c r="Q2610" s="206">
        <f t="shared" si="81"/>
        <v>-9.9999999999995925E-5</v>
      </c>
    </row>
    <row r="2611" spans="1:17">
      <c r="A2611" s="106">
        <v>42850</v>
      </c>
      <c r="B2611" t="s">
        <v>72</v>
      </c>
      <c r="C2611" s="109">
        <v>3.9600000000000003E-2</v>
      </c>
      <c r="D2611" s="109">
        <v>4.1599999999999998E-2</v>
      </c>
      <c r="E2611" s="109">
        <v>4.5499999999999999E-2</v>
      </c>
      <c r="F2611" s="109">
        <v>4.2200000000000001E-2</v>
      </c>
      <c r="G2611" s="208">
        <v>0</v>
      </c>
      <c r="H2611" s="109"/>
      <c r="I2611" s="109">
        <v>3.8899999999999997E-2</v>
      </c>
      <c r="J2611" s="109">
        <v>3.9600000000000003E-2</v>
      </c>
      <c r="K2611" s="109">
        <v>4.1500000000000002E-2</v>
      </c>
      <c r="L2611" s="109">
        <v>4.6100000000000002E-2</v>
      </c>
      <c r="M2611" s="109">
        <v>4.2000000000000003E-2</v>
      </c>
      <c r="N2611" s="109"/>
      <c r="O2611" s="210">
        <f t="shared" si="80"/>
        <v>42826</v>
      </c>
      <c r="Q2611" s="206">
        <f t="shared" si="81"/>
        <v>-9.9999999999995925E-5</v>
      </c>
    </row>
    <row r="2612" spans="1:17">
      <c r="A2612" s="106">
        <v>42851</v>
      </c>
      <c r="B2612" t="s">
        <v>72</v>
      </c>
      <c r="C2612" s="109">
        <v>3.95E-2</v>
      </c>
      <c r="D2612" s="109">
        <v>4.1500000000000002E-2</v>
      </c>
      <c r="E2612" s="109">
        <v>4.53E-2</v>
      </c>
      <c r="F2612" s="109">
        <v>4.2099999999999999E-2</v>
      </c>
      <c r="G2612" s="208">
        <v>0</v>
      </c>
      <c r="H2612" s="109"/>
      <c r="I2612" s="109">
        <v>3.8800000000000001E-2</v>
      </c>
      <c r="J2612" s="109">
        <v>3.9399999999999998E-2</v>
      </c>
      <c r="K2612" s="109">
        <v>4.1399999999999999E-2</v>
      </c>
      <c r="L2612" s="109">
        <v>4.5900000000000003E-2</v>
      </c>
      <c r="M2612" s="109">
        <v>4.1799999999999997E-2</v>
      </c>
      <c r="N2612" s="109"/>
      <c r="O2612" s="210">
        <f t="shared" si="80"/>
        <v>42826</v>
      </c>
      <c r="Q2612" s="206">
        <f t="shared" si="81"/>
        <v>-1.0000000000000286E-4</v>
      </c>
    </row>
    <row r="2613" spans="1:17">
      <c r="A2613" s="106">
        <v>42852</v>
      </c>
      <c r="B2613" t="s">
        <v>72</v>
      </c>
      <c r="C2613" s="109">
        <v>3.95E-2</v>
      </c>
      <c r="D2613" s="109">
        <v>4.1500000000000002E-2</v>
      </c>
      <c r="E2613" s="109">
        <v>4.5199999999999997E-2</v>
      </c>
      <c r="F2613" s="109">
        <v>4.2099999999999999E-2</v>
      </c>
      <c r="G2613" s="208">
        <v>0</v>
      </c>
      <c r="H2613" s="109"/>
      <c r="I2613" s="109">
        <v>3.8699999999999998E-2</v>
      </c>
      <c r="J2613" s="109">
        <v>3.9399999999999998E-2</v>
      </c>
      <c r="K2613" s="109">
        <v>4.1399999999999999E-2</v>
      </c>
      <c r="L2613" s="109">
        <v>4.58E-2</v>
      </c>
      <c r="M2613" s="109">
        <v>4.1799999999999997E-2</v>
      </c>
      <c r="N2613" s="109"/>
      <c r="O2613" s="210">
        <f t="shared" si="80"/>
        <v>42826</v>
      </c>
      <c r="Q2613" s="206">
        <f t="shared" si="81"/>
        <v>-1.0000000000000286E-4</v>
      </c>
    </row>
    <row r="2614" spans="1:17">
      <c r="A2614" s="106">
        <v>42853</v>
      </c>
      <c r="B2614" t="s">
        <v>72</v>
      </c>
      <c r="C2614" s="109">
        <v>3.9300000000000002E-2</v>
      </c>
      <c r="D2614" s="109">
        <v>4.1300000000000003E-2</v>
      </c>
      <c r="E2614" s="109">
        <v>4.5100000000000001E-2</v>
      </c>
      <c r="F2614" s="109">
        <v>4.19E-2</v>
      </c>
      <c r="G2614" s="208">
        <v>0</v>
      </c>
      <c r="H2614" s="109"/>
      <c r="I2614" s="109">
        <v>3.85E-2</v>
      </c>
      <c r="J2614" s="109">
        <v>3.9300000000000002E-2</v>
      </c>
      <c r="K2614" s="109">
        <v>4.1200000000000001E-2</v>
      </c>
      <c r="L2614" s="109">
        <v>4.5699999999999998E-2</v>
      </c>
      <c r="M2614" s="109">
        <v>4.1599999999999998E-2</v>
      </c>
      <c r="N2614" s="109"/>
      <c r="O2614" s="210">
        <f t="shared" si="80"/>
        <v>42826</v>
      </c>
      <c r="Q2614" s="206">
        <f t="shared" si="81"/>
        <v>-1.0000000000000286E-4</v>
      </c>
    </row>
    <row r="2615" spans="1:17">
      <c r="A2615" s="106">
        <v>42856</v>
      </c>
      <c r="B2615" t="s">
        <v>72</v>
      </c>
      <c r="C2615" s="109">
        <v>3.9899999999999998E-2</v>
      </c>
      <c r="D2615" s="109">
        <v>4.19E-2</v>
      </c>
      <c r="E2615" s="109">
        <v>4.5600000000000002E-2</v>
      </c>
      <c r="F2615" s="109">
        <v>4.2500000000000003E-2</v>
      </c>
      <c r="G2615" s="208">
        <v>0</v>
      </c>
      <c r="H2615" s="109"/>
      <c r="I2615" s="109">
        <v>3.9199999999999999E-2</v>
      </c>
      <c r="J2615" s="109">
        <v>3.9899999999999998E-2</v>
      </c>
      <c r="K2615" s="109">
        <v>4.1799999999999997E-2</v>
      </c>
      <c r="L2615" s="109">
        <v>4.6199999999999998E-2</v>
      </c>
      <c r="M2615" s="109">
        <v>4.2200000000000001E-2</v>
      </c>
      <c r="N2615" s="109"/>
      <c r="O2615" s="210">
        <f t="shared" si="80"/>
        <v>42856</v>
      </c>
      <c r="Q2615" s="206">
        <f t="shared" si="81"/>
        <v>-1.0000000000000286E-4</v>
      </c>
    </row>
    <row r="2616" spans="1:17">
      <c r="A2616" s="106">
        <v>42857</v>
      </c>
      <c r="B2616" t="s">
        <v>72</v>
      </c>
      <c r="C2616" s="109">
        <v>3.9600000000000003E-2</v>
      </c>
      <c r="D2616" s="109">
        <v>4.1599999999999998E-2</v>
      </c>
      <c r="E2616" s="109">
        <v>4.53E-2</v>
      </c>
      <c r="F2616" s="109">
        <v>4.2200000000000001E-2</v>
      </c>
      <c r="G2616" s="208">
        <v>0</v>
      </c>
      <c r="H2616" s="109"/>
      <c r="I2616" s="109">
        <v>3.8800000000000001E-2</v>
      </c>
      <c r="J2616" s="109">
        <v>3.9600000000000003E-2</v>
      </c>
      <c r="K2616" s="109">
        <v>4.1500000000000002E-2</v>
      </c>
      <c r="L2616" s="109">
        <v>4.5900000000000003E-2</v>
      </c>
      <c r="M2616" s="109">
        <v>4.19E-2</v>
      </c>
      <c r="N2616" s="109"/>
      <c r="O2616" s="210">
        <f t="shared" si="80"/>
        <v>42856</v>
      </c>
      <c r="Q2616" s="206">
        <f t="shared" si="81"/>
        <v>-9.9999999999995925E-5</v>
      </c>
    </row>
    <row r="2617" spans="1:17">
      <c r="A2617" s="106">
        <v>42858</v>
      </c>
      <c r="B2617" t="s">
        <v>72</v>
      </c>
      <c r="C2617" s="109">
        <v>3.9399999999999998E-2</v>
      </c>
      <c r="D2617" s="109">
        <v>4.1300000000000003E-2</v>
      </c>
      <c r="E2617" s="109">
        <v>4.5100000000000001E-2</v>
      </c>
      <c r="F2617" s="109">
        <v>4.19E-2</v>
      </c>
      <c r="G2617" s="208">
        <v>0</v>
      </c>
      <c r="H2617" s="109"/>
      <c r="I2617" s="109">
        <v>3.85E-2</v>
      </c>
      <c r="J2617" s="109">
        <v>3.9300000000000002E-2</v>
      </c>
      <c r="K2617" s="109">
        <v>4.1200000000000001E-2</v>
      </c>
      <c r="L2617" s="109">
        <v>4.5600000000000002E-2</v>
      </c>
      <c r="M2617" s="109">
        <v>4.1599999999999998E-2</v>
      </c>
      <c r="N2617" s="109"/>
      <c r="O2617" s="210">
        <f t="shared" si="80"/>
        <v>42856</v>
      </c>
      <c r="Q2617" s="206">
        <f t="shared" si="81"/>
        <v>-1.0000000000000286E-4</v>
      </c>
    </row>
    <row r="2618" spans="1:17">
      <c r="A2618" s="106">
        <v>42859</v>
      </c>
      <c r="B2618" t="s">
        <v>72</v>
      </c>
      <c r="C2618" s="109">
        <v>3.9800000000000002E-2</v>
      </c>
      <c r="D2618" s="109">
        <v>4.1700000000000001E-2</v>
      </c>
      <c r="E2618" s="109">
        <v>4.5499999999999999E-2</v>
      </c>
      <c r="F2618" s="109">
        <v>4.2299999999999997E-2</v>
      </c>
      <c r="G2618" s="208">
        <v>0</v>
      </c>
      <c r="H2618" s="109"/>
      <c r="I2618" s="109">
        <v>3.8899999999999997E-2</v>
      </c>
      <c r="J2618" s="109">
        <v>3.9699999999999999E-2</v>
      </c>
      <c r="K2618" s="109">
        <v>4.1599999999999998E-2</v>
      </c>
      <c r="L2618" s="109">
        <v>4.6100000000000002E-2</v>
      </c>
      <c r="M2618" s="109">
        <v>4.2000000000000003E-2</v>
      </c>
      <c r="N2618" s="109"/>
      <c r="O2618" s="210">
        <f t="shared" si="80"/>
        <v>42856</v>
      </c>
      <c r="Q2618" s="206">
        <f t="shared" si="81"/>
        <v>-1.0000000000000286E-4</v>
      </c>
    </row>
    <row r="2619" spans="1:17">
      <c r="A2619" s="106">
        <v>42860</v>
      </c>
      <c r="B2619" t="s">
        <v>72</v>
      </c>
      <c r="C2619" s="109">
        <v>3.9600000000000003E-2</v>
      </c>
      <c r="D2619" s="109">
        <v>4.1599999999999998E-2</v>
      </c>
      <c r="E2619" s="109">
        <v>4.5400000000000003E-2</v>
      </c>
      <c r="F2619" s="109">
        <v>4.2200000000000001E-2</v>
      </c>
      <c r="G2619" s="208">
        <v>0</v>
      </c>
      <c r="H2619" s="109"/>
      <c r="I2619" s="109">
        <v>3.9E-2</v>
      </c>
      <c r="J2619" s="109">
        <v>3.95E-2</v>
      </c>
      <c r="K2619" s="109">
        <v>4.1500000000000002E-2</v>
      </c>
      <c r="L2619" s="109">
        <v>4.5999999999999999E-2</v>
      </c>
      <c r="M2619" s="109">
        <v>4.19E-2</v>
      </c>
      <c r="N2619" s="109"/>
      <c r="O2619" s="210">
        <f t="shared" si="80"/>
        <v>42856</v>
      </c>
      <c r="Q2619" s="206">
        <f t="shared" si="81"/>
        <v>-9.9999999999995925E-5</v>
      </c>
    </row>
    <row r="2620" spans="1:17">
      <c r="A2620" s="106">
        <v>42863</v>
      </c>
      <c r="B2620" t="s">
        <v>72</v>
      </c>
      <c r="C2620" s="109">
        <v>3.9800000000000002E-2</v>
      </c>
      <c r="D2620" s="109">
        <v>4.1799999999999997E-2</v>
      </c>
      <c r="E2620" s="109">
        <v>4.5600000000000002E-2</v>
      </c>
      <c r="F2620" s="109">
        <v>4.24E-2</v>
      </c>
      <c r="G2620" s="208">
        <v>0</v>
      </c>
      <c r="H2620" s="109"/>
      <c r="I2620" s="109">
        <v>3.9199999999999999E-2</v>
      </c>
      <c r="J2620" s="109">
        <v>3.9800000000000002E-2</v>
      </c>
      <c r="K2620" s="109">
        <v>4.1700000000000001E-2</v>
      </c>
      <c r="L2620" s="109">
        <v>4.6199999999999998E-2</v>
      </c>
      <c r="M2620" s="109">
        <v>4.2099999999999999E-2</v>
      </c>
      <c r="N2620" s="109"/>
      <c r="O2620" s="210">
        <f t="shared" si="80"/>
        <v>42856</v>
      </c>
      <c r="Q2620" s="206">
        <f t="shared" si="81"/>
        <v>-9.9999999999995925E-5</v>
      </c>
    </row>
    <row r="2621" spans="1:17">
      <c r="A2621" s="106">
        <v>42864</v>
      </c>
      <c r="B2621" t="s">
        <v>72</v>
      </c>
      <c r="C2621" s="109">
        <v>4.0099999999999997E-2</v>
      </c>
      <c r="D2621" s="109">
        <v>4.2000000000000003E-2</v>
      </c>
      <c r="E2621" s="109">
        <v>4.58E-2</v>
      </c>
      <c r="F2621" s="109">
        <v>4.2599999999999999E-2</v>
      </c>
      <c r="G2621" s="208">
        <v>0</v>
      </c>
      <c r="H2621" s="109"/>
      <c r="I2621" s="109">
        <v>3.9399999999999998E-2</v>
      </c>
      <c r="J2621" s="109">
        <v>0.04</v>
      </c>
      <c r="K2621" s="109">
        <v>4.19E-2</v>
      </c>
      <c r="L2621" s="109">
        <v>4.6399999999999997E-2</v>
      </c>
      <c r="M2621" s="109">
        <v>4.2299999999999997E-2</v>
      </c>
      <c r="N2621" s="109"/>
      <c r="O2621" s="210">
        <f t="shared" si="80"/>
        <v>42856</v>
      </c>
      <c r="Q2621" s="206">
        <f t="shared" si="81"/>
        <v>-1.0000000000000286E-4</v>
      </c>
    </row>
    <row r="2622" spans="1:17">
      <c r="A2622" s="106">
        <v>42865</v>
      </c>
      <c r="B2622" t="s">
        <v>72</v>
      </c>
      <c r="C2622" s="109">
        <v>4.0099999999999997E-2</v>
      </c>
      <c r="D2622" s="109">
        <v>4.2000000000000003E-2</v>
      </c>
      <c r="E2622" s="109">
        <v>4.58E-2</v>
      </c>
      <c r="F2622" s="109">
        <v>4.2599999999999999E-2</v>
      </c>
      <c r="G2622" s="208">
        <v>0</v>
      </c>
      <c r="H2622" s="109"/>
      <c r="I2622" s="109">
        <v>3.9399999999999998E-2</v>
      </c>
      <c r="J2622" s="109">
        <v>0.04</v>
      </c>
      <c r="K2622" s="109">
        <v>4.19E-2</v>
      </c>
      <c r="L2622" s="109">
        <v>4.6300000000000001E-2</v>
      </c>
      <c r="M2622" s="109">
        <v>4.2299999999999997E-2</v>
      </c>
      <c r="N2622" s="109"/>
      <c r="O2622" s="210">
        <f t="shared" si="80"/>
        <v>42856</v>
      </c>
      <c r="Q2622" s="206">
        <f t="shared" si="81"/>
        <v>-1.0000000000000286E-4</v>
      </c>
    </row>
    <row r="2623" spans="1:17">
      <c r="A2623" s="106">
        <v>42866</v>
      </c>
      <c r="B2623" t="s">
        <v>72</v>
      </c>
      <c r="C2623" s="109">
        <v>4.0099999999999997E-2</v>
      </c>
      <c r="D2623" s="109">
        <v>4.2000000000000003E-2</v>
      </c>
      <c r="E2623" s="109">
        <v>4.58E-2</v>
      </c>
      <c r="F2623" s="109">
        <v>4.2599999999999999E-2</v>
      </c>
      <c r="G2623" s="208">
        <v>0</v>
      </c>
      <c r="H2623" s="109"/>
      <c r="I2623" s="109">
        <v>3.9199999999999999E-2</v>
      </c>
      <c r="J2623" s="109">
        <v>3.9899999999999998E-2</v>
      </c>
      <c r="K2623" s="109">
        <v>4.1799999999999997E-2</v>
      </c>
      <c r="L2623" s="109">
        <v>4.6300000000000001E-2</v>
      </c>
      <c r="M2623" s="109">
        <v>4.2200000000000001E-2</v>
      </c>
      <c r="N2623" s="109"/>
      <c r="O2623" s="210">
        <f t="shared" si="80"/>
        <v>42856</v>
      </c>
      <c r="Q2623" s="206">
        <f t="shared" si="81"/>
        <v>-2.0000000000000573E-4</v>
      </c>
    </row>
    <row r="2624" spans="1:17">
      <c r="A2624" s="106">
        <v>42867</v>
      </c>
      <c r="B2624" t="s">
        <v>72</v>
      </c>
      <c r="C2624" s="109">
        <v>3.9600000000000003E-2</v>
      </c>
      <c r="D2624" s="109">
        <v>4.1500000000000002E-2</v>
      </c>
      <c r="E2624" s="109">
        <v>4.5400000000000003E-2</v>
      </c>
      <c r="F2624" s="109">
        <v>4.2200000000000001E-2</v>
      </c>
      <c r="G2624" s="208">
        <v>0</v>
      </c>
      <c r="H2624" s="109"/>
      <c r="I2624" s="109">
        <v>3.8600000000000002E-2</v>
      </c>
      <c r="J2624" s="109">
        <v>3.9399999999999998E-2</v>
      </c>
      <c r="K2624" s="109">
        <v>4.1399999999999999E-2</v>
      </c>
      <c r="L2624" s="109">
        <v>4.58E-2</v>
      </c>
      <c r="M2624" s="109">
        <v>4.1799999999999997E-2</v>
      </c>
      <c r="N2624" s="109"/>
      <c r="O2624" s="210">
        <f t="shared" si="80"/>
        <v>42856</v>
      </c>
      <c r="Q2624" s="206">
        <f t="shared" si="81"/>
        <v>-1.0000000000000286E-4</v>
      </c>
    </row>
    <row r="2625" spans="1:17">
      <c r="A2625" s="106">
        <v>42870</v>
      </c>
      <c r="B2625" t="s">
        <v>72</v>
      </c>
      <c r="C2625" s="109">
        <v>3.9800000000000002E-2</v>
      </c>
      <c r="D2625" s="109">
        <v>4.1700000000000001E-2</v>
      </c>
      <c r="E2625" s="109">
        <v>4.5400000000000003E-2</v>
      </c>
      <c r="F2625" s="109">
        <v>4.2299999999999997E-2</v>
      </c>
      <c r="G2625" s="208">
        <v>0</v>
      </c>
      <c r="H2625" s="109"/>
      <c r="I2625" s="109">
        <v>3.8699999999999998E-2</v>
      </c>
      <c r="J2625" s="109">
        <v>3.9600000000000003E-2</v>
      </c>
      <c r="K2625" s="109">
        <v>4.1500000000000002E-2</v>
      </c>
      <c r="L2625" s="109">
        <v>4.5900000000000003E-2</v>
      </c>
      <c r="M2625" s="109">
        <v>4.19E-2</v>
      </c>
      <c r="N2625" s="109"/>
      <c r="O2625" s="210">
        <f t="shared" si="80"/>
        <v>42856</v>
      </c>
      <c r="Q2625" s="206">
        <f t="shared" si="81"/>
        <v>-1.9999999999999879E-4</v>
      </c>
    </row>
    <row r="2626" spans="1:17">
      <c r="A2626" s="106">
        <v>42871</v>
      </c>
      <c r="B2626" t="s">
        <v>72</v>
      </c>
      <c r="C2626" s="109">
        <v>3.9699999999999999E-2</v>
      </c>
      <c r="D2626" s="109">
        <v>4.1500000000000002E-2</v>
      </c>
      <c r="E2626" s="109">
        <v>4.53E-2</v>
      </c>
      <c r="F2626" s="109">
        <v>4.2200000000000001E-2</v>
      </c>
      <c r="G2626" s="208">
        <v>0</v>
      </c>
      <c r="H2626" s="109"/>
      <c r="I2626" s="109">
        <v>3.85E-2</v>
      </c>
      <c r="J2626" s="109">
        <v>3.95E-2</v>
      </c>
      <c r="K2626" s="109">
        <v>4.1300000000000003E-2</v>
      </c>
      <c r="L2626" s="109">
        <v>4.5699999999999998E-2</v>
      </c>
      <c r="M2626" s="109">
        <v>4.1700000000000001E-2</v>
      </c>
      <c r="N2626" s="109"/>
      <c r="O2626" s="210">
        <f t="shared" si="80"/>
        <v>42856</v>
      </c>
      <c r="Q2626" s="206">
        <f t="shared" si="81"/>
        <v>-1.9999999999999879E-4</v>
      </c>
    </row>
    <row r="2627" spans="1:17">
      <c r="A2627" s="106">
        <v>42872</v>
      </c>
      <c r="B2627" t="s">
        <v>72</v>
      </c>
      <c r="C2627" s="109">
        <v>3.8699999999999998E-2</v>
      </c>
      <c r="D2627" s="109">
        <v>4.0599999999999997E-2</v>
      </c>
      <c r="E2627" s="109">
        <v>4.4400000000000002E-2</v>
      </c>
      <c r="F2627" s="109">
        <v>4.1200000000000001E-2</v>
      </c>
      <c r="G2627" s="208">
        <v>0</v>
      </c>
      <c r="H2627" s="109"/>
      <c r="I2627" s="109">
        <v>3.7699999999999997E-2</v>
      </c>
      <c r="J2627" s="109">
        <v>3.85E-2</v>
      </c>
      <c r="K2627" s="109">
        <v>4.0399999999999998E-2</v>
      </c>
      <c r="L2627" s="109">
        <v>4.48E-2</v>
      </c>
      <c r="M2627" s="109">
        <v>4.0800000000000003E-2</v>
      </c>
      <c r="N2627" s="109"/>
      <c r="O2627" s="210">
        <f t="shared" si="80"/>
        <v>42856</v>
      </c>
      <c r="Q2627" s="206">
        <f t="shared" si="81"/>
        <v>-1.9999999999999879E-4</v>
      </c>
    </row>
    <row r="2628" spans="1:17">
      <c r="A2628" s="106">
        <v>42873</v>
      </c>
      <c r="B2628" t="s">
        <v>72</v>
      </c>
      <c r="C2628" s="109">
        <v>3.8800000000000001E-2</v>
      </c>
      <c r="D2628" s="109">
        <v>4.0599999999999997E-2</v>
      </c>
      <c r="E2628" s="109">
        <v>4.4499999999999998E-2</v>
      </c>
      <c r="F2628" s="109">
        <v>4.1300000000000003E-2</v>
      </c>
      <c r="G2628" s="208">
        <v>0</v>
      </c>
      <c r="H2628" s="109"/>
      <c r="I2628" s="109">
        <v>3.78E-2</v>
      </c>
      <c r="J2628" s="109">
        <v>3.8899999999999997E-2</v>
      </c>
      <c r="K2628" s="109">
        <v>4.0500000000000001E-2</v>
      </c>
      <c r="L2628" s="109">
        <v>4.4900000000000002E-2</v>
      </c>
      <c r="M2628" s="109">
        <v>4.1000000000000002E-2</v>
      </c>
      <c r="N2628" s="109"/>
      <c r="O2628" s="210">
        <f t="shared" si="80"/>
        <v>42856</v>
      </c>
      <c r="Q2628" s="206">
        <f t="shared" si="81"/>
        <v>-9.9999999999995925E-5</v>
      </c>
    </row>
    <row r="2629" spans="1:17">
      <c r="A2629" s="106">
        <v>42874</v>
      </c>
      <c r="B2629" t="s">
        <v>72</v>
      </c>
      <c r="C2629" s="109">
        <v>3.8800000000000001E-2</v>
      </c>
      <c r="D2629" s="109">
        <v>4.0599999999999997E-2</v>
      </c>
      <c r="E2629" s="109">
        <v>4.4400000000000002E-2</v>
      </c>
      <c r="F2629" s="109">
        <v>4.1300000000000003E-2</v>
      </c>
      <c r="G2629" s="208">
        <v>0</v>
      </c>
      <c r="H2629" s="109"/>
      <c r="I2629" s="109">
        <v>3.7999999999999999E-2</v>
      </c>
      <c r="J2629" s="109">
        <v>3.8899999999999997E-2</v>
      </c>
      <c r="K2629" s="109">
        <v>4.0399999999999998E-2</v>
      </c>
      <c r="L2629" s="109">
        <v>4.4900000000000002E-2</v>
      </c>
      <c r="M2629" s="109">
        <v>4.1000000000000002E-2</v>
      </c>
      <c r="N2629" s="109"/>
      <c r="O2629" s="210">
        <f t="shared" ref="O2629:O2692" si="82">DATE(YEAR(A2629),MONTH(A2629),1)</f>
        <v>42856</v>
      </c>
      <c r="Q2629" s="206">
        <f t="shared" ref="Q2629:Q2692" si="83">K2629-D2629</f>
        <v>-1.9999999999999879E-4</v>
      </c>
    </row>
    <row r="2630" spans="1:17">
      <c r="A2630" s="106">
        <v>42877</v>
      </c>
      <c r="B2630" t="s">
        <v>72</v>
      </c>
      <c r="C2630" s="109">
        <v>3.8899999999999997E-2</v>
      </c>
      <c r="D2630" s="109">
        <v>4.07E-2</v>
      </c>
      <c r="E2630" s="109">
        <v>4.4499999999999998E-2</v>
      </c>
      <c r="F2630" s="109">
        <v>4.1399999999999999E-2</v>
      </c>
      <c r="G2630" s="208">
        <v>0</v>
      </c>
      <c r="H2630" s="109"/>
      <c r="I2630" s="109">
        <v>3.8100000000000002E-2</v>
      </c>
      <c r="J2630" s="109">
        <v>3.9E-2</v>
      </c>
      <c r="K2630" s="109">
        <v>4.0500000000000001E-2</v>
      </c>
      <c r="L2630" s="109">
        <v>4.4900000000000002E-2</v>
      </c>
      <c r="M2630" s="109">
        <v>4.1099999999999998E-2</v>
      </c>
      <c r="N2630" s="109"/>
      <c r="O2630" s="210">
        <f t="shared" si="82"/>
        <v>42856</v>
      </c>
      <c r="Q2630" s="206">
        <f t="shared" si="83"/>
        <v>-1.9999999999999879E-4</v>
      </c>
    </row>
    <row r="2631" spans="1:17">
      <c r="A2631" s="106">
        <v>42878</v>
      </c>
      <c r="B2631" t="s">
        <v>72</v>
      </c>
      <c r="C2631" s="109">
        <v>3.9199999999999999E-2</v>
      </c>
      <c r="D2631" s="109">
        <v>4.1000000000000002E-2</v>
      </c>
      <c r="E2631" s="109">
        <v>4.4600000000000001E-2</v>
      </c>
      <c r="F2631" s="109">
        <v>4.1599999999999998E-2</v>
      </c>
      <c r="G2631" s="208">
        <v>0</v>
      </c>
      <c r="H2631" s="109"/>
      <c r="I2631" s="109">
        <v>3.8399999999999997E-2</v>
      </c>
      <c r="J2631" s="109">
        <v>3.9300000000000002E-2</v>
      </c>
      <c r="K2631" s="109">
        <v>4.0800000000000003E-2</v>
      </c>
      <c r="L2631" s="109">
        <v>4.5100000000000001E-2</v>
      </c>
      <c r="M2631" s="109">
        <v>4.1300000000000003E-2</v>
      </c>
      <c r="N2631" s="109"/>
      <c r="O2631" s="210">
        <f t="shared" si="82"/>
        <v>42856</v>
      </c>
      <c r="Q2631" s="206">
        <f t="shared" si="83"/>
        <v>-1.9999999999999879E-4</v>
      </c>
    </row>
    <row r="2632" spans="1:17">
      <c r="A2632" s="106">
        <v>42879</v>
      </c>
      <c r="B2632" t="s">
        <v>72</v>
      </c>
      <c r="C2632" s="109">
        <v>3.9100000000000003E-2</v>
      </c>
      <c r="D2632" s="109">
        <v>4.0899999999999999E-2</v>
      </c>
      <c r="E2632" s="109">
        <v>4.4499999999999998E-2</v>
      </c>
      <c r="F2632" s="109">
        <v>4.1500000000000002E-2</v>
      </c>
      <c r="G2632" s="208">
        <v>0</v>
      </c>
      <c r="H2632" s="109"/>
      <c r="I2632" s="109">
        <v>3.8300000000000001E-2</v>
      </c>
      <c r="J2632" s="109">
        <v>3.9199999999999999E-2</v>
      </c>
      <c r="K2632" s="109">
        <v>4.0800000000000003E-2</v>
      </c>
      <c r="L2632" s="109">
        <v>4.5100000000000001E-2</v>
      </c>
      <c r="M2632" s="109">
        <v>4.1300000000000003E-2</v>
      </c>
      <c r="N2632" s="109"/>
      <c r="O2632" s="210">
        <f t="shared" si="82"/>
        <v>42856</v>
      </c>
      <c r="Q2632" s="206">
        <f t="shared" si="83"/>
        <v>-9.9999999999995925E-5</v>
      </c>
    </row>
    <row r="2633" spans="1:17">
      <c r="A2633" s="106">
        <v>42880</v>
      </c>
      <c r="B2633" t="s">
        <v>72</v>
      </c>
      <c r="C2633" s="109">
        <v>3.8899999999999997E-2</v>
      </c>
      <c r="D2633" s="109">
        <v>4.0800000000000003E-2</v>
      </c>
      <c r="E2633" s="109">
        <v>4.4400000000000002E-2</v>
      </c>
      <c r="F2633" s="109">
        <v>4.1399999999999999E-2</v>
      </c>
      <c r="G2633" s="208">
        <v>0</v>
      </c>
      <c r="H2633" s="109"/>
      <c r="I2633" s="109">
        <v>3.8199999999999998E-2</v>
      </c>
      <c r="J2633" s="109">
        <v>3.9E-2</v>
      </c>
      <c r="K2633" s="109">
        <v>4.07E-2</v>
      </c>
      <c r="L2633" s="109">
        <v>4.4900000000000002E-2</v>
      </c>
      <c r="M2633" s="109">
        <v>4.1099999999999998E-2</v>
      </c>
      <c r="N2633" s="109"/>
      <c r="O2633" s="210">
        <f t="shared" si="82"/>
        <v>42856</v>
      </c>
      <c r="Q2633" s="206">
        <f t="shared" si="83"/>
        <v>-1.0000000000000286E-4</v>
      </c>
    </row>
    <row r="2634" spans="1:17">
      <c r="A2634" s="106">
        <v>42881</v>
      </c>
      <c r="B2634" t="s">
        <v>72</v>
      </c>
      <c r="C2634" s="109">
        <v>3.8899999999999997E-2</v>
      </c>
      <c r="D2634" s="109">
        <v>4.07E-2</v>
      </c>
      <c r="E2634" s="109">
        <v>4.4299999999999999E-2</v>
      </c>
      <c r="F2634" s="109">
        <v>4.1300000000000003E-2</v>
      </c>
      <c r="G2634" s="208">
        <v>0</v>
      </c>
      <c r="H2634" s="109"/>
      <c r="I2634" s="109">
        <v>3.8100000000000002E-2</v>
      </c>
      <c r="J2634" s="109">
        <v>3.9E-2</v>
      </c>
      <c r="K2634" s="109">
        <v>4.0599999999999997E-2</v>
      </c>
      <c r="L2634" s="109">
        <v>4.4900000000000002E-2</v>
      </c>
      <c r="M2634" s="109">
        <v>4.1099999999999998E-2</v>
      </c>
      <c r="N2634" s="109"/>
      <c r="O2634" s="210">
        <f t="shared" si="82"/>
        <v>42856</v>
      </c>
      <c r="Q2634" s="206">
        <f t="shared" si="83"/>
        <v>-1.0000000000000286E-4</v>
      </c>
    </row>
    <row r="2635" spans="1:17">
      <c r="A2635" s="106">
        <v>42885</v>
      </c>
      <c r="B2635" t="s">
        <v>72</v>
      </c>
      <c r="C2635" s="109">
        <v>3.8600000000000002E-2</v>
      </c>
      <c r="D2635" s="109">
        <v>4.0399999999999998E-2</v>
      </c>
      <c r="E2635" s="109">
        <v>4.3999999999999997E-2</v>
      </c>
      <c r="F2635" s="109">
        <v>4.1000000000000002E-2</v>
      </c>
      <c r="G2635" s="208">
        <v>0</v>
      </c>
      <c r="H2635" s="109"/>
      <c r="I2635" s="109">
        <v>3.78E-2</v>
      </c>
      <c r="J2635" s="109">
        <v>3.8699999999999998E-2</v>
      </c>
      <c r="K2635" s="109">
        <v>4.0300000000000002E-2</v>
      </c>
      <c r="L2635" s="109">
        <v>4.4600000000000001E-2</v>
      </c>
      <c r="M2635" s="109">
        <v>4.07E-2</v>
      </c>
      <c r="N2635" s="109"/>
      <c r="O2635" s="210">
        <f t="shared" si="82"/>
        <v>42856</v>
      </c>
      <c r="Q2635" s="206">
        <f t="shared" si="83"/>
        <v>-9.9999999999995925E-5</v>
      </c>
    </row>
    <row r="2636" spans="1:17">
      <c r="A2636" s="106">
        <v>42886</v>
      </c>
      <c r="B2636" t="s">
        <v>72</v>
      </c>
      <c r="C2636" s="109">
        <v>3.8300000000000001E-2</v>
      </c>
      <c r="D2636" s="109">
        <v>4.0099999999999997E-2</v>
      </c>
      <c r="E2636" s="109">
        <v>4.3799999999999999E-2</v>
      </c>
      <c r="F2636" s="109">
        <v>4.07E-2</v>
      </c>
      <c r="G2636" s="208">
        <v>0</v>
      </c>
      <c r="H2636" s="109"/>
      <c r="I2636" s="109">
        <v>3.7499999999999999E-2</v>
      </c>
      <c r="J2636" s="109">
        <v>3.8399999999999997E-2</v>
      </c>
      <c r="K2636" s="109">
        <v>0.04</v>
      </c>
      <c r="L2636" s="109">
        <v>4.4400000000000002E-2</v>
      </c>
      <c r="M2636" s="109">
        <v>4.0500000000000001E-2</v>
      </c>
      <c r="N2636" s="109"/>
      <c r="O2636" s="210">
        <f t="shared" si="82"/>
        <v>42856</v>
      </c>
      <c r="Q2636" s="206">
        <f t="shared" si="83"/>
        <v>-9.9999999999995925E-5</v>
      </c>
    </row>
    <row r="2637" spans="1:17">
      <c r="A2637" s="106">
        <v>42887</v>
      </c>
      <c r="B2637" t="s">
        <v>72</v>
      </c>
      <c r="C2637" s="109">
        <v>3.85E-2</v>
      </c>
      <c r="D2637" s="109">
        <v>4.02E-2</v>
      </c>
      <c r="E2637" s="109">
        <v>4.3999999999999997E-2</v>
      </c>
      <c r="F2637" s="109">
        <v>4.0899999999999999E-2</v>
      </c>
      <c r="G2637" s="208">
        <v>0</v>
      </c>
      <c r="H2637" s="109"/>
      <c r="I2637" s="109">
        <v>3.7600000000000001E-2</v>
      </c>
      <c r="J2637" s="109">
        <v>3.8600000000000002E-2</v>
      </c>
      <c r="K2637" s="109">
        <v>4.0099999999999997E-2</v>
      </c>
      <c r="L2637" s="109">
        <v>4.4499999999999998E-2</v>
      </c>
      <c r="M2637" s="109">
        <v>4.0599999999999997E-2</v>
      </c>
      <c r="N2637" s="109"/>
      <c r="O2637" s="210">
        <f t="shared" si="82"/>
        <v>42887</v>
      </c>
      <c r="Q2637" s="206">
        <f t="shared" si="83"/>
        <v>-1.0000000000000286E-4</v>
      </c>
    </row>
    <row r="2638" spans="1:17">
      <c r="A2638" s="106">
        <v>42888</v>
      </c>
      <c r="B2638" t="s">
        <v>72</v>
      </c>
      <c r="C2638" s="109">
        <v>3.7900000000000003E-2</v>
      </c>
      <c r="D2638" s="109">
        <v>3.9699999999999999E-2</v>
      </c>
      <c r="E2638" s="109">
        <v>4.3400000000000001E-2</v>
      </c>
      <c r="F2638" s="109">
        <v>4.0300000000000002E-2</v>
      </c>
      <c r="G2638" s="208">
        <v>0</v>
      </c>
      <c r="H2638" s="109"/>
      <c r="I2638" s="109">
        <v>3.6999999999999998E-2</v>
      </c>
      <c r="J2638" s="109">
        <v>3.7999999999999999E-2</v>
      </c>
      <c r="K2638" s="109">
        <v>3.9600000000000003E-2</v>
      </c>
      <c r="L2638" s="109">
        <v>4.3900000000000002E-2</v>
      </c>
      <c r="M2638" s="109">
        <v>0.04</v>
      </c>
      <c r="N2638" s="109"/>
      <c r="O2638" s="210">
        <f t="shared" si="82"/>
        <v>42887</v>
      </c>
      <c r="Q2638" s="206">
        <f t="shared" si="83"/>
        <v>-9.9999999999995925E-5</v>
      </c>
    </row>
    <row r="2639" spans="1:17">
      <c r="A2639" s="106">
        <v>42891</v>
      </c>
      <c r="B2639" t="s">
        <v>72</v>
      </c>
      <c r="C2639" s="109">
        <v>3.8100000000000002E-2</v>
      </c>
      <c r="D2639" s="109">
        <v>3.9899999999999998E-2</v>
      </c>
      <c r="E2639" s="109">
        <v>4.3700000000000003E-2</v>
      </c>
      <c r="F2639" s="109">
        <v>4.0599999999999997E-2</v>
      </c>
      <c r="G2639" s="208">
        <v>0</v>
      </c>
      <c r="H2639" s="109"/>
      <c r="I2639" s="109">
        <v>3.7199999999999997E-2</v>
      </c>
      <c r="J2639" s="109">
        <v>3.8199999999999998E-2</v>
      </c>
      <c r="K2639" s="109">
        <v>3.9800000000000002E-2</v>
      </c>
      <c r="L2639" s="109">
        <v>4.4200000000000003E-2</v>
      </c>
      <c r="M2639" s="109">
        <v>4.0300000000000002E-2</v>
      </c>
      <c r="N2639" s="109"/>
      <c r="O2639" s="210">
        <f t="shared" si="82"/>
        <v>42887</v>
      </c>
      <c r="Q2639" s="206">
        <f t="shared" si="83"/>
        <v>-9.9999999999995925E-5</v>
      </c>
    </row>
    <row r="2640" spans="1:17">
      <c r="A2640" s="106">
        <v>42892</v>
      </c>
      <c r="B2640" t="s">
        <v>72</v>
      </c>
      <c r="C2640" s="109">
        <v>3.7900000000000003E-2</v>
      </c>
      <c r="D2640" s="109">
        <v>3.9600000000000003E-2</v>
      </c>
      <c r="E2640" s="109">
        <v>4.3400000000000001E-2</v>
      </c>
      <c r="F2640" s="109">
        <v>4.0300000000000002E-2</v>
      </c>
      <c r="G2640" s="208">
        <v>0</v>
      </c>
      <c r="H2640" s="109"/>
      <c r="I2640" s="109">
        <v>3.6900000000000002E-2</v>
      </c>
      <c r="J2640" s="109">
        <v>3.7999999999999999E-2</v>
      </c>
      <c r="K2640" s="109">
        <v>3.95E-2</v>
      </c>
      <c r="L2640" s="109">
        <v>4.3900000000000002E-2</v>
      </c>
      <c r="M2640" s="109">
        <v>0.04</v>
      </c>
      <c r="N2640" s="109"/>
      <c r="O2640" s="210">
        <f t="shared" si="82"/>
        <v>42887</v>
      </c>
      <c r="Q2640" s="206">
        <f t="shared" si="83"/>
        <v>-1.0000000000000286E-4</v>
      </c>
    </row>
    <row r="2641" spans="1:17">
      <c r="A2641" s="106">
        <v>42893</v>
      </c>
      <c r="B2641" t="s">
        <v>72</v>
      </c>
      <c r="C2641" s="109">
        <v>3.8199999999999998E-2</v>
      </c>
      <c r="D2641" s="109">
        <v>3.9800000000000002E-2</v>
      </c>
      <c r="E2641" s="109">
        <v>4.36E-2</v>
      </c>
      <c r="F2641" s="109">
        <v>4.0500000000000001E-2</v>
      </c>
      <c r="G2641" s="208">
        <v>0</v>
      </c>
      <c r="H2641" s="109"/>
      <c r="I2641" s="109">
        <v>3.73E-2</v>
      </c>
      <c r="J2641" s="109">
        <v>3.8199999999999998E-2</v>
      </c>
      <c r="K2641" s="109">
        <v>3.9800000000000002E-2</v>
      </c>
      <c r="L2641" s="109">
        <v>4.41E-2</v>
      </c>
      <c r="M2641" s="109">
        <v>4.0300000000000002E-2</v>
      </c>
      <c r="N2641" s="109"/>
      <c r="O2641" s="210">
        <f t="shared" si="82"/>
        <v>42887</v>
      </c>
      <c r="Q2641" s="206">
        <f t="shared" si="83"/>
        <v>0</v>
      </c>
    </row>
    <row r="2642" spans="1:17">
      <c r="A2642" s="106">
        <v>42894</v>
      </c>
      <c r="B2642" t="s">
        <v>72</v>
      </c>
      <c r="C2642" s="109">
        <v>3.8399999999999997E-2</v>
      </c>
      <c r="D2642" s="109">
        <v>0.04</v>
      </c>
      <c r="E2642" s="109">
        <v>4.3700000000000003E-2</v>
      </c>
      <c r="F2642" s="109">
        <v>4.07E-2</v>
      </c>
      <c r="G2642" s="208">
        <v>0</v>
      </c>
      <c r="H2642" s="109"/>
      <c r="I2642" s="109">
        <v>3.7400000000000003E-2</v>
      </c>
      <c r="J2642" s="109">
        <v>3.8399999999999997E-2</v>
      </c>
      <c r="K2642" s="109">
        <v>3.9899999999999998E-2</v>
      </c>
      <c r="L2642" s="109">
        <v>4.4200000000000003E-2</v>
      </c>
      <c r="M2642" s="109">
        <v>4.0399999999999998E-2</v>
      </c>
      <c r="N2642" s="109"/>
      <c r="O2642" s="210">
        <f t="shared" si="82"/>
        <v>42887</v>
      </c>
      <c r="Q2642" s="206">
        <f t="shared" si="83"/>
        <v>-1.0000000000000286E-4</v>
      </c>
    </row>
    <row r="2643" spans="1:17">
      <c r="A2643" s="106">
        <v>42895</v>
      </c>
      <c r="B2643" t="s">
        <v>72</v>
      </c>
      <c r="C2643" s="109">
        <v>3.8199999999999998E-2</v>
      </c>
      <c r="D2643" s="109">
        <v>0.04</v>
      </c>
      <c r="E2643" s="109">
        <v>4.3700000000000003E-2</v>
      </c>
      <c r="F2643" s="109">
        <v>4.0599999999999997E-2</v>
      </c>
      <c r="G2643" s="208">
        <v>0</v>
      </c>
      <c r="H2643" s="109"/>
      <c r="I2643" s="109">
        <v>3.7400000000000003E-2</v>
      </c>
      <c r="J2643" s="109">
        <v>3.8300000000000001E-2</v>
      </c>
      <c r="K2643" s="109">
        <v>3.9899999999999998E-2</v>
      </c>
      <c r="L2643" s="109">
        <v>4.4200000000000003E-2</v>
      </c>
      <c r="M2643" s="109">
        <v>4.0399999999999998E-2</v>
      </c>
      <c r="N2643" s="109"/>
      <c r="O2643" s="210">
        <f t="shared" si="82"/>
        <v>42887</v>
      </c>
      <c r="Q2643" s="206">
        <f t="shared" si="83"/>
        <v>-1.0000000000000286E-4</v>
      </c>
    </row>
    <row r="2644" spans="1:17">
      <c r="A2644" s="106">
        <v>42898</v>
      </c>
      <c r="B2644" t="s">
        <v>72</v>
      </c>
      <c r="C2644" s="109">
        <v>3.8399999999999997E-2</v>
      </c>
      <c r="D2644" s="109">
        <v>4.0099999999999997E-2</v>
      </c>
      <c r="E2644" s="109">
        <v>4.3799999999999999E-2</v>
      </c>
      <c r="F2644" s="109">
        <v>4.0800000000000003E-2</v>
      </c>
      <c r="G2644" s="208">
        <v>0</v>
      </c>
      <c r="H2644" s="109"/>
      <c r="I2644" s="109">
        <v>3.7600000000000001E-2</v>
      </c>
      <c r="J2644" s="109">
        <v>3.85E-2</v>
      </c>
      <c r="K2644" s="109">
        <v>0.04</v>
      </c>
      <c r="L2644" s="109">
        <v>4.4299999999999999E-2</v>
      </c>
      <c r="M2644" s="109">
        <v>4.0500000000000001E-2</v>
      </c>
      <c r="N2644" s="109"/>
      <c r="O2644" s="210">
        <f t="shared" si="82"/>
        <v>42887</v>
      </c>
      <c r="Q2644" s="206">
        <f t="shared" si="83"/>
        <v>-9.9999999999995925E-5</v>
      </c>
    </row>
    <row r="2645" spans="1:17">
      <c r="A2645" s="106">
        <v>42899</v>
      </c>
      <c r="B2645" t="s">
        <v>72</v>
      </c>
      <c r="C2645" s="109">
        <v>3.8300000000000001E-2</v>
      </c>
      <c r="D2645" s="109">
        <v>0.04</v>
      </c>
      <c r="E2645" s="109">
        <v>4.3700000000000003E-2</v>
      </c>
      <c r="F2645" s="109">
        <v>4.07E-2</v>
      </c>
      <c r="G2645" s="208">
        <v>0</v>
      </c>
      <c r="H2645" s="109"/>
      <c r="I2645" s="109">
        <v>3.7600000000000001E-2</v>
      </c>
      <c r="J2645" s="109">
        <v>3.8399999999999997E-2</v>
      </c>
      <c r="K2645" s="109">
        <v>3.9899999999999998E-2</v>
      </c>
      <c r="L2645" s="109">
        <v>4.4200000000000003E-2</v>
      </c>
      <c r="M2645" s="109">
        <v>4.0399999999999998E-2</v>
      </c>
      <c r="N2645" s="109"/>
      <c r="O2645" s="210">
        <f t="shared" si="82"/>
        <v>42887</v>
      </c>
      <c r="Q2645" s="206">
        <f t="shared" si="83"/>
        <v>-1.0000000000000286E-4</v>
      </c>
    </row>
    <row r="2646" spans="1:17">
      <c r="A2646" s="106">
        <v>42900</v>
      </c>
      <c r="B2646" t="s">
        <v>72</v>
      </c>
      <c r="C2646" s="109">
        <v>3.7499999999999999E-2</v>
      </c>
      <c r="D2646" s="109">
        <v>3.9199999999999999E-2</v>
      </c>
      <c r="E2646" s="109">
        <v>4.2900000000000001E-2</v>
      </c>
      <c r="F2646" s="109">
        <v>3.9899999999999998E-2</v>
      </c>
      <c r="G2646" s="208">
        <v>0</v>
      </c>
      <c r="H2646" s="109"/>
      <c r="I2646" s="109">
        <v>3.6600000000000001E-2</v>
      </c>
      <c r="J2646" s="109">
        <v>3.7600000000000001E-2</v>
      </c>
      <c r="K2646" s="109">
        <v>3.9100000000000003E-2</v>
      </c>
      <c r="L2646" s="109">
        <v>4.3400000000000001E-2</v>
      </c>
      <c r="M2646" s="109">
        <v>3.9600000000000003E-2</v>
      </c>
      <c r="N2646" s="109"/>
      <c r="O2646" s="210">
        <f t="shared" si="82"/>
        <v>42887</v>
      </c>
      <c r="Q2646" s="206">
        <f t="shared" si="83"/>
        <v>-9.9999999999995925E-5</v>
      </c>
    </row>
    <row r="2647" spans="1:17">
      <c r="A2647" s="106">
        <v>42901</v>
      </c>
      <c r="B2647" t="s">
        <v>72</v>
      </c>
      <c r="C2647" s="109">
        <v>3.7499999999999999E-2</v>
      </c>
      <c r="D2647" s="109">
        <v>3.9300000000000002E-2</v>
      </c>
      <c r="E2647" s="109">
        <v>4.2900000000000001E-2</v>
      </c>
      <c r="F2647" s="109">
        <v>3.9899999999999998E-2</v>
      </c>
      <c r="G2647" s="208">
        <v>0</v>
      </c>
      <c r="H2647" s="109"/>
      <c r="I2647" s="109">
        <v>3.6700000000000003E-2</v>
      </c>
      <c r="J2647" s="109">
        <v>3.7600000000000001E-2</v>
      </c>
      <c r="K2647" s="109">
        <v>3.9199999999999999E-2</v>
      </c>
      <c r="L2647" s="109">
        <v>4.3400000000000001E-2</v>
      </c>
      <c r="M2647" s="109">
        <v>3.9600000000000003E-2</v>
      </c>
      <c r="N2647" s="109"/>
      <c r="O2647" s="210">
        <f t="shared" si="82"/>
        <v>42887</v>
      </c>
      <c r="Q2647" s="206">
        <f t="shared" si="83"/>
        <v>-1.0000000000000286E-4</v>
      </c>
    </row>
    <row r="2648" spans="1:17">
      <c r="A2648" s="106">
        <v>42902</v>
      </c>
      <c r="B2648" t="s">
        <v>72</v>
      </c>
      <c r="C2648" s="109">
        <v>3.7499999999999999E-2</v>
      </c>
      <c r="D2648" s="109">
        <v>3.9300000000000002E-2</v>
      </c>
      <c r="E2648" s="109">
        <v>4.3099999999999999E-2</v>
      </c>
      <c r="F2648" s="109">
        <v>0.04</v>
      </c>
      <c r="G2648" s="208">
        <v>0</v>
      </c>
      <c r="H2648" s="109"/>
      <c r="I2648" s="109">
        <v>3.6700000000000003E-2</v>
      </c>
      <c r="J2648" s="109">
        <v>3.7600000000000001E-2</v>
      </c>
      <c r="K2648" s="109">
        <v>3.9199999999999999E-2</v>
      </c>
      <c r="L2648" s="109">
        <v>4.3499999999999997E-2</v>
      </c>
      <c r="M2648" s="109">
        <v>3.9699999999999999E-2</v>
      </c>
      <c r="N2648" s="109"/>
      <c r="O2648" s="210">
        <f t="shared" si="82"/>
        <v>42887</v>
      </c>
      <c r="Q2648" s="206">
        <f t="shared" si="83"/>
        <v>-1.0000000000000286E-4</v>
      </c>
    </row>
    <row r="2649" spans="1:17">
      <c r="A2649" s="106">
        <v>42905</v>
      </c>
      <c r="B2649" t="s">
        <v>72</v>
      </c>
      <c r="C2649" s="109">
        <v>3.7499999999999999E-2</v>
      </c>
      <c r="D2649" s="109">
        <v>3.9300000000000002E-2</v>
      </c>
      <c r="E2649" s="109">
        <v>4.3200000000000002E-2</v>
      </c>
      <c r="F2649" s="109">
        <v>0.04</v>
      </c>
      <c r="G2649" s="208">
        <v>0</v>
      </c>
      <c r="H2649" s="109"/>
      <c r="I2649" s="109">
        <v>3.6700000000000003E-2</v>
      </c>
      <c r="J2649" s="109">
        <v>3.7600000000000001E-2</v>
      </c>
      <c r="K2649" s="109">
        <v>3.9199999999999999E-2</v>
      </c>
      <c r="L2649" s="109">
        <v>4.36E-2</v>
      </c>
      <c r="M2649" s="109">
        <v>3.9699999999999999E-2</v>
      </c>
      <c r="N2649" s="109"/>
      <c r="O2649" s="210">
        <f t="shared" si="82"/>
        <v>42887</v>
      </c>
      <c r="Q2649" s="206">
        <f t="shared" si="83"/>
        <v>-1.0000000000000286E-4</v>
      </c>
    </row>
    <row r="2650" spans="1:17">
      <c r="A2650" s="106">
        <v>42906</v>
      </c>
      <c r="B2650" t="s">
        <v>72</v>
      </c>
      <c r="C2650" s="109">
        <v>3.7100000000000001E-2</v>
      </c>
      <c r="D2650" s="109">
        <v>3.8800000000000001E-2</v>
      </c>
      <c r="E2650" s="109">
        <v>4.2799999999999998E-2</v>
      </c>
      <c r="F2650" s="109">
        <v>3.9600000000000003E-2</v>
      </c>
      <c r="G2650" s="208">
        <v>0</v>
      </c>
      <c r="H2650" s="109"/>
      <c r="I2650" s="109">
        <v>3.61E-2</v>
      </c>
      <c r="J2650" s="109">
        <v>3.7100000000000001E-2</v>
      </c>
      <c r="K2650" s="109">
        <v>3.8800000000000001E-2</v>
      </c>
      <c r="L2650" s="109">
        <v>4.3200000000000002E-2</v>
      </c>
      <c r="M2650" s="109">
        <v>3.9300000000000002E-2</v>
      </c>
      <c r="N2650" s="109"/>
      <c r="O2650" s="210">
        <f t="shared" si="82"/>
        <v>42887</v>
      </c>
      <c r="Q2650" s="206">
        <f t="shared" si="83"/>
        <v>0</v>
      </c>
    </row>
    <row r="2651" spans="1:17">
      <c r="A2651" s="106">
        <v>42907</v>
      </c>
      <c r="B2651" t="s">
        <v>72</v>
      </c>
      <c r="C2651" s="109">
        <v>3.6900000000000002E-2</v>
      </c>
      <c r="D2651" s="109">
        <v>3.8699999999999998E-2</v>
      </c>
      <c r="E2651" s="109">
        <v>4.2700000000000002E-2</v>
      </c>
      <c r="F2651" s="109">
        <v>3.9399999999999998E-2</v>
      </c>
      <c r="G2651" s="208">
        <v>0</v>
      </c>
      <c r="H2651" s="109"/>
      <c r="I2651" s="109">
        <v>3.5999999999999997E-2</v>
      </c>
      <c r="J2651" s="109">
        <v>3.6999999999999998E-2</v>
      </c>
      <c r="K2651" s="109">
        <v>3.8699999999999998E-2</v>
      </c>
      <c r="L2651" s="109">
        <v>4.3099999999999999E-2</v>
      </c>
      <c r="M2651" s="109">
        <v>3.9100000000000003E-2</v>
      </c>
      <c r="N2651" s="109"/>
      <c r="O2651" s="210">
        <f t="shared" si="82"/>
        <v>42887</v>
      </c>
      <c r="Q2651" s="206">
        <f t="shared" si="83"/>
        <v>0</v>
      </c>
    </row>
    <row r="2652" spans="1:17">
      <c r="A2652" s="106">
        <v>42908</v>
      </c>
      <c r="B2652" t="s">
        <v>72</v>
      </c>
      <c r="C2652" s="109">
        <v>3.6999999999999998E-2</v>
      </c>
      <c r="D2652" s="109">
        <v>3.8699999999999998E-2</v>
      </c>
      <c r="E2652" s="109">
        <v>4.2700000000000002E-2</v>
      </c>
      <c r="F2652" s="109">
        <v>3.95E-2</v>
      </c>
      <c r="G2652" s="208">
        <v>0</v>
      </c>
      <c r="H2652" s="109"/>
      <c r="I2652" s="109">
        <v>3.5999999999999997E-2</v>
      </c>
      <c r="J2652" s="109">
        <v>3.7100000000000001E-2</v>
      </c>
      <c r="K2652" s="109">
        <v>3.8699999999999998E-2</v>
      </c>
      <c r="L2652" s="109">
        <v>4.3099999999999999E-2</v>
      </c>
      <c r="M2652" s="109">
        <v>3.9199999999999999E-2</v>
      </c>
      <c r="N2652" s="109"/>
      <c r="O2652" s="210">
        <f t="shared" si="82"/>
        <v>42887</v>
      </c>
      <c r="Q2652" s="206">
        <f t="shared" si="83"/>
        <v>0</v>
      </c>
    </row>
    <row r="2653" spans="1:17">
      <c r="A2653" s="106">
        <v>42909</v>
      </c>
      <c r="B2653" t="s">
        <v>72</v>
      </c>
      <c r="C2653" s="109">
        <v>3.6900000000000002E-2</v>
      </c>
      <c r="D2653" s="109">
        <v>3.8600000000000002E-2</v>
      </c>
      <c r="E2653" s="109">
        <v>4.2599999999999999E-2</v>
      </c>
      <c r="F2653" s="109">
        <v>3.9399999999999998E-2</v>
      </c>
      <c r="G2653" s="208">
        <v>0</v>
      </c>
      <c r="H2653" s="109"/>
      <c r="I2653" s="109">
        <v>3.5999999999999997E-2</v>
      </c>
      <c r="J2653" s="109">
        <v>3.6900000000000002E-2</v>
      </c>
      <c r="K2653" s="109">
        <v>3.8600000000000002E-2</v>
      </c>
      <c r="L2653" s="109">
        <v>4.2999999999999997E-2</v>
      </c>
      <c r="M2653" s="109">
        <v>3.9100000000000003E-2</v>
      </c>
      <c r="N2653" s="109"/>
      <c r="O2653" s="210">
        <f t="shared" si="82"/>
        <v>42887</v>
      </c>
      <c r="Q2653" s="206">
        <f t="shared" si="83"/>
        <v>0</v>
      </c>
    </row>
    <row r="2654" spans="1:17">
      <c r="A2654" s="106">
        <v>42912</v>
      </c>
      <c r="B2654" t="s">
        <v>72</v>
      </c>
      <c r="C2654" s="109">
        <v>3.6700000000000003E-2</v>
      </c>
      <c r="D2654" s="109">
        <v>3.8399999999999997E-2</v>
      </c>
      <c r="E2654" s="109">
        <v>4.2500000000000003E-2</v>
      </c>
      <c r="F2654" s="109">
        <v>3.9199999999999999E-2</v>
      </c>
      <c r="G2654" s="208">
        <v>0</v>
      </c>
      <c r="H2654" s="109"/>
      <c r="I2654" s="109">
        <v>3.5799999999999998E-2</v>
      </c>
      <c r="J2654" s="109">
        <v>3.6799999999999999E-2</v>
      </c>
      <c r="K2654" s="109">
        <v>3.8399999999999997E-2</v>
      </c>
      <c r="L2654" s="109">
        <v>4.2900000000000001E-2</v>
      </c>
      <c r="M2654" s="109">
        <v>3.8899999999999997E-2</v>
      </c>
      <c r="N2654" s="109"/>
      <c r="O2654" s="210">
        <f t="shared" si="82"/>
        <v>42887</v>
      </c>
      <c r="Q2654" s="206">
        <f t="shared" si="83"/>
        <v>0</v>
      </c>
    </row>
    <row r="2655" spans="1:17">
      <c r="A2655" s="106">
        <v>42913</v>
      </c>
      <c r="B2655" t="s">
        <v>72</v>
      </c>
      <c r="C2655" s="109">
        <v>3.7199999999999997E-2</v>
      </c>
      <c r="D2655" s="109">
        <v>3.8899999999999997E-2</v>
      </c>
      <c r="E2655" s="109">
        <v>4.2799999999999998E-2</v>
      </c>
      <c r="F2655" s="109">
        <v>3.9600000000000003E-2</v>
      </c>
      <c r="G2655" s="208">
        <v>0</v>
      </c>
      <c r="H2655" s="109"/>
      <c r="I2655" s="109">
        <v>3.6200000000000003E-2</v>
      </c>
      <c r="J2655" s="109">
        <v>3.7199999999999997E-2</v>
      </c>
      <c r="K2655" s="109">
        <v>3.8800000000000001E-2</v>
      </c>
      <c r="L2655" s="109">
        <v>4.3299999999999998E-2</v>
      </c>
      <c r="M2655" s="109">
        <v>3.9300000000000002E-2</v>
      </c>
      <c r="N2655" s="109"/>
      <c r="O2655" s="210">
        <f t="shared" si="82"/>
        <v>42887</v>
      </c>
      <c r="Q2655" s="206">
        <f t="shared" si="83"/>
        <v>-9.9999999999995925E-5</v>
      </c>
    </row>
    <row r="2656" spans="1:17">
      <c r="A2656" s="106">
        <v>42914</v>
      </c>
      <c r="B2656" t="s">
        <v>72</v>
      </c>
      <c r="C2656" s="109">
        <v>3.7499999999999999E-2</v>
      </c>
      <c r="D2656" s="109">
        <v>3.9199999999999999E-2</v>
      </c>
      <c r="E2656" s="109">
        <v>4.3099999999999999E-2</v>
      </c>
      <c r="F2656" s="109">
        <v>3.9899999999999998E-2</v>
      </c>
      <c r="G2656" s="208">
        <v>0</v>
      </c>
      <c r="H2656" s="109"/>
      <c r="I2656" s="109">
        <v>3.6600000000000001E-2</v>
      </c>
      <c r="J2656" s="109">
        <v>3.7499999999999999E-2</v>
      </c>
      <c r="K2656" s="109">
        <v>3.9100000000000003E-2</v>
      </c>
      <c r="L2656" s="109">
        <v>4.36E-2</v>
      </c>
      <c r="M2656" s="109">
        <v>3.9600000000000003E-2</v>
      </c>
      <c r="N2656" s="109"/>
      <c r="O2656" s="210">
        <f t="shared" si="82"/>
        <v>42887</v>
      </c>
      <c r="Q2656" s="206">
        <f t="shared" si="83"/>
        <v>-9.9999999999995925E-5</v>
      </c>
    </row>
    <row r="2657" spans="1:17">
      <c r="A2657" s="106">
        <v>42915</v>
      </c>
      <c r="B2657" t="s">
        <v>72</v>
      </c>
      <c r="C2657" s="109">
        <v>3.7900000000000003E-2</v>
      </c>
      <c r="D2657" s="109">
        <v>3.9600000000000003E-2</v>
      </c>
      <c r="E2657" s="109">
        <v>4.3400000000000001E-2</v>
      </c>
      <c r="F2657" s="109">
        <v>4.0300000000000002E-2</v>
      </c>
      <c r="G2657" s="208">
        <v>0</v>
      </c>
      <c r="H2657" s="109"/>
      <c r="I2657" s="109">
        <v>3.6799999999999999E-2</v>
      </c>
      <c r="J2657" s="109">
        <v>3.78E-2</v>
      </c>
      <c r="K2657" s="109">
        <v>3.95E-2</v>
      </c>
      <c r="L2657" s="109">
        <v>4.3799999999999999E-2</v>
      </c>
      <c r="M2657" s="109">
        <v>3.9899999999999998E-2</v>
      </c>
      <c r="N2657" s="109"/>
      <c r="O2657" s="210">
        <f t="shared" si="82"/>
        <v>42887</v>
      </c>
      <c r="Q2657" s="206">
        <f t="shared" si="83"/>
        <v>-1.0000000000000286E-4</v>
      </c>
    </row>
    <row r="2658" spans="1:17">
      <c r="A2658" s="106">
        <v>42916</v>
      </c>
      <c r="B2658" t="s">
        <v>72</v>
      </c>
      <c r="C2658" s="109">
        <v>3.8100000000000002E-2</v>
      </c>
      <c r="D2658" s="109">
        <v>3.9800000000000002E-2</v>
      </c>
      <c r="E2658" s="109">
        <v>4.36E-2</v>
      </c>
      <c r="F2658" s="109">
        <v>4.0500000000000001E-2</v>
      </c>
      <c r="G2658" s="208">
        <v>0</v>
      </c>
      <c r="H2658" s="109"/>
      <c r="I2658" s="109">
        <v>3.7100000000000001E-2</v>
      </c>
      <c r="J2658" s="109">
        <v>3.8100000000000002E-2</v>
      </c>
      <c r="K2658" s="109">
        <v>3.9699999999999999E-2</v>
      </c>
      <c r="L2658" s="109">
        <v>4.3999999999999997E-2</v>
      </c>
      <c r="M2658" s="109">
        <v>4.0099999999999997E-2</v>
      </c>
      <c r="N2658" s="109"/>
      <c r="O2658" s="210">
        <f t="shared" si="82"/>
        <v>42887</v>
      </c>
      <c r="Q2658" s="206">
        <f t="shared" si="83"/>
        <v>-1.0000000000000286E-4</v>
      </c>
    </row>
    <row r="2659" spans="1:17">
      <c r="A2659" s="106">
        <v>42919</v>
      </c>
      <c r="B2659" t="s">
        <v>72</v>
      </c>
      <c r="C2659" s="109">
        <v>3.8300000000000001E-2</v>
      </c>
      <c r="D2659" s="109">
        <v>0.04</v>
      </c>
      <c r="E2659" s="109">
        <v>4.3799999999999999E-2</v>
      </c>
      <c r="F2659" s="109">
        <v>4.07E-2</v>
      </c>
      <c r="G2659" s="208">
        <v>0</v>
      </c>
      <c r="H2659" s="109"/>
      <c r="I2659" s="109">
        <v>3.7199999999999997E-2</v>
      </c>
      <c r="J2659" s="109">
        <v>3.8199999999999998E-2</v>
      </c>
      <c r="K2659" s="109">
        <v>3.9899999999999998E-2</v>
      </c>
      <c r="L2659" s="109">
        <v>4.4200000000000003E-2</v>
      </c>
      <c r="M2659" s="109">
        <v>4.0300000000000002E-2</v>
      </c>
      <c r="N2659" s="109"/>
      <c r="O2659" s="210">
        <f t="shared" si="82"/>
        <v>42917</v>
      </c>
      <c r="Q2659" s="206">
        <f t="shared" si="83"/>
        <v>-1.0000000000000286E-4</v>
      </c>
    </row>
    <row r="2660" spans="1:17">
      <c r="A2660" s="106">
        <v>42921</v>
      </c>
      <c r="B2660" t="s">
        <v>72</v>
      </c>
      <c r="C2660" s="109">
        <v>3.8199999999999998E-2</v>
      </c>
      <c r="D2660" s="109">
        <v>3.9899999999999998E-2</v>
      </c>
      <c r="E2660" s="109">
        <v>4.3700000000000003E-2</v>
      </c>
      <c r="F2660" s="109">
        <v>4.0599999999999997E-2</v>
      </c>
      <c r="G2660" s="208">
        <v>0</v>
      </c>
      <c r="H2660" s="109"/>
      <c r="I2660" s="109">
        <v>3.7199999999999997E-2</v>
      </c>
      <c r="J2660" s="109">
        <v>3.8100000000000002E-2</v>
      </c>
      <c r="K2660" s="109">
        <v>3.9800000000000002E-2</v>
      </c>
      <c r="L2660" s="109">
        <v>4.41E-2</v>
      </c>
      <c r="M2660" s="109">
        <v>4.02E-2</v>
      </c>
      <c r="N2660" s="109"/>
      <c r="O2660" s="210">
        <f t="shared" si="82"/>
        <v>42917</v>
      </c>
      <c r="Q2660" s="206">
        <f t="shared" si="83"/>
        <v>-9.9999999999995925E-5</v>
      </c>
    </row>
    <row r="2661" spans="1:17">
      <c r="A2661" s="106">
        <v>42922</v>
      </c>
      <c r="B2661" t="s">
        <v>72</v>
      </c>
      <c r="C2661" s="109">
        <v>3.8699999999999998E-2</v>
      </c>
      <c r="D2661" s="109">
        <v>4.0300000000000002E-2</v>
      </c>
      <c r="E2661" s="109">
        <v>4.41E-2</v>
      </c>
      <c r="F2661" s="109">
        <v>4.1000000000000002E-2</v>
      </c>
      <c r="G2661" s="208">
        <v>0</v>
      </c>
      <c r="H2661" s="109"/>
      <c r="I2661" s="109">
        <v>3.7499999999999999E-2</v>
      </c>
      <c r="J2661" s="109">
        <v>3.8600000000000002E-2</v>
      </c>
      <c r="K2661" s="109">
        <v>4.02E-2</v>
      </c>
      <c r="L2661" s="109">
        <v>4.4400000000000002E-2</v>
      </c>
      <c r="M2661" s="109">
        <v>4.0599999999999997E-2</v>
      </c>
      <c r="N2661" s="109"/>
      <c r="O2661" s="210">
        <f t="shared" si="82"/>
        <v>42917</v>
      </c>
      <c r="Q2661" s="206">
        <f t="shared" si="83"/>
        <v>-1.0000000000000286E-4</v>
      </c>
    </row>
    <row r="2662" spans="1:17">
      <c r="A2662" s="106">
        <v>42923</v>
      </c>
      <c r="B2662" t="s">
        <v>72</v>
      </c>
      <c r="C2662" s="109">
        <v>3.8899999999999997E-2</v>
      </c>
      <c r="D2662" s="109">
        <v>4.0599999999999997E-2</v>
      </c>
      <c r="E2662" s="109">
        <v>4.4400000000000002E-2</v>
      </c>
      <c r="F2662" s="109">
        <v>4.1300000000000003E-2</v>
      </c>
      <c r="G2662" s="208">
        <v>0</v>
      </c>
      <c r="H2662" s="109"/>
      <c r="I2662" s="109">
        <v>3.7900000000000003E-2</v>
      </c>
      <c r="J2662" s="109">
        <v>3.8800000000000001E-2</v>
      </c>
      <c r="K2662" s="109">
        <v>4.0500000000000001E-2</v>
      </c>
      <c r="L2662" s="109">
        <v>4.4699999999999997E-2</v>
      </c>
      <c r="M2662" s="109">
        <v>4.0899999999999999E-2</v>
      </c>
      <c r="N2662" s="109"/>
      <c r="O2662" s="210">
        <f t="shared" si="82"/>
        <v>42917</v>
      </c>
      <c r="Q2662" s="206">
        <f t="shared" si="83"/>
        <v>-9.9999999999995925E-5</v>
      </c>
    </row>
    <row r="2663" spans="1:17">
      <c r="A2663" s="106">
        <v>42926</v>
      </c>
      <c r="B2663" t="s">
        <v>72</v>
      </c>
      <c r="C2663" s="109">
        <v>3.8800000000000001E-2</v>
      </c>
      <c r="D2663" s="109">
        <v>4.0500000000000001E-2</v>
      </c>
      <c r="E2663" s="109">
        <v>4.4299999999999999E-2</v>
      </c>
      <c r="F2663" s="109">
        <v>4.1200000000000001E-2</v>
      </c>
      <c r="G2663" s="208">
        <v>0</v>
      </c>
      <c r="H2663" s="109"/>
      <c r="I2663" s="109">
        <v>3.78E-2</v>
      </c>
      <c r="J2663" s="109">
        <v>3.8699999999999998E-2</v>
      </c>
      <c r="K2663" s="109">
        <v>4.0300000000000002E-2</v>
      </c>
      <c r="L2663" s="109">
        <v>4.4600000000000001E-2</v>
      </c>
      <c r="M2663" s="109">
        <v>4.0800000000000003E-2</v>
      </c>
      <c r="N2663" s="109"/>
      <c r="O2663" s="210">
        <f t="shared" si="82"/>
        <v>42917</v>
      </c>
      <c r="Q2663" s="206">
        <f t="shared" si="83"/>
        <v>-1.9999999999999879E-4</v>
      </c>
    </row>
    <row r="2664" spans="1:17">
      <c r="A2664" s="106">
        <v>42927</v>
      </c>
      <c r="B2664" t="s">
        <v>72</v>
      </c>
      <c r="C2664" s="109">
        <v>3.8800000000000001E-2</v>
      </c>
      <c r="D2664" s="109">
        <v>4.0500000000000001E-2</v>
      </c>
      <c r="E2664" s="109">
        <v>4.4200000000000003E-2</v>
      </c>
      <c r="F2664" s="109">
        <v>4.1200000000000001E-2</v>
      </c>
      <c r="G2664" s="208">
        <v>0</v>
      </c>
      <c r="H2664" s="109"/>
      <c r="I2664" s="109">
        <v>3.7400000000000003E-2</v>
      </c>
      <c r="J2664" s="109">
        <v>3.8600000000000002E-2</v>
      </c>
      <c r="K2664" s="109">
        <v>4.0300000000000002E-2</v>
      </c>
      <c r="L2664" s="109">
        <v>4.4499999999999998E-2</v>
      </c>
      <c r="M2664" s="109">
        <v>4.07E-2</v>
      </c>
      <c r="N2664" s="109"/>
      <c r="O2664" s="210">
        <f t="shared" si="82"/>
        <v>42917</v>
      </c>
      <c r="Q2664" s="206">
        <f t="shared" si="83"/>
        <v>-1.9999999999999879E-4</v>
      </c>
    </row>
    <row r="2665" spans="1:17">
      <c r="A2665" s="106">
        <v>42928</v>
      </c>
      <c r="B2665" t="s">
        <v>72</v>
      </c>
      <c r="C2665" s="109">
        <v>3.8600000000000002E-2</v>
      </c>
      <c r="D2665" s="109">
        <v>4.02E-2</v>
      </c>
      <c r="E2665" s="109">
        <v>4.3999999999999997E-2</v>
      </c>
      <c r="F2665" s="109">
        <v>4.0899999999999999E-2</v>
      </c>
      <c r="G2665" s="208">
        <v>0</v>
      </c>
      <c r="H2665" s="109"/>
      <c r="I2665" s="109">
        <v>3.7199999999999997E-2</v>
      </c>
      <c r="J2665" s="109">
        <v>3.8300000000000001E-2</v>
      </c>
      <c r="K2665" s="109">
        <v>0.04</v>
      </c>
      <c r="L2665" s="109">
        <v>4.4200000000000003E-2</v>
      </c>
      <c r="M2665" s="109">
        <v>4.0399999999999998E-2</v>
      </c>
      <c r="N2665" s="109"/>
      <c r="O2665" s="210">
        <f t="shared" si="82"/>
        <v>42917</v>
      </c>
      <c r="Q2665" s="206">
        <f t="shared" si="83"/>
        <v>-1.9999999999999879E-4</v>
      </c>
    </row>
    <row r="2666" spans="1:17">
      <c r="A2666" s="106">
        <v>42929</v>
      </c>
      <c r="B2666" t="s">
        <v>72</v>
      </c>
      <c r="C2666" s="109">
        <v>3.8699999999999998E-2</v>
      </c>
      <c r="D2666" s="109">
        <v>4.0399999999999998E-2</v>
      </c>
      <c r="E2666" s="109">
        <v>4.41E-2</v>
      </c>
      <c r="F2666" s="109">
        <v>4.1099999999999998E-2</v>
      </c>
      <c r="G2666" s="208">
        <v>0</v>
      </c>
      <c r="H2666" s="109"/>
      <c r="I2666" s="109">
        <v>3.7499999999999999E-2</v>
      </c>
      <c r="J2666" s="109">
        <v>3.85E-2</v>
      </c>
      <c r="K2666" s="109">
        <v>4.02E-2</v>
      </c>
      <c r="L2666" s="109">
        <v>4.4400000000000002E-2</v>
      </c>
      <c r="M2666" s="109">
        <v>4.0599999999999997E-2</v>
      </c>
      <c r="N2666" s="109"/>
      <c r="O2666" s="210">
        <f t="shared" si="82"/>
        <v>42917</v>
      </c>
      <c r="Q2666" s="206">
        <f t="shared" si="83"/>
        <v>-1.9999999999999879E-4</v>
      </c>
    </row>
    <row r="2667" spans="1:17">
      <c r="A2667" s="106">
        <v>42930</v>
      </c>
      <c r="B2667" t="s">
        <v>72</v>
      </c>
      <c r="C2667" s="109">
        <v>3.8399999999999997E-2</v>
      </c>
      <c r="D2667" s="109">
        <v>4.02E-2</v>
      </c>
      <c r="E2667" s="109">
        <v>4.3999999999999997E-2</v>
      </c>
      <c r="F2667" s="109">
        <v>4.0899999999999999E-2</v>
      </c>
      <c r="G2667" s="208">
        <v>0</v>
      </c>
      <c r="H2667" s="109"/>
      <c r="I2667" s="109">
        <v>3.7100000000000001E-2</v>
      </c>
      <c r="J2667" s="109">
        <v>3.8199999999999998E-2</v>
      </c>
      <c r="K2667" s="109">
        <v>0.04</v>
      </c>
      <c r="L2667" s="109">
        <v>4.4200000000000003E-2</v>
      </c>
      <c r="M2667" s="109">
        <v>4.0399999999999998E-2</v>
      </c>
      <c r="N2667" s="109"/>
      <c r="O2667" s="210">
        <f t="shared" si="82"/>
        <v>42917</v>
      </c>
      <c r="Q2667" s="206">
        <f t="shared" si="83"/>
        <v>-1.9999999999999879E-4</v>
      </c>
    </row>
    <row r="2668" spans="1:17">
      <c r="A2668" s="106">
        <v>42933</v>
      </c>
      <c r="B2668" t="s">
        <v>72</v>
      </c>
      <c r="C2668" s="109">
        <v>3.8199999999999998E-2</v>
      </c>
      <c r="D2668" s="109">
        <v>0.04</v>
      </c>
      <c r="E2668" s="109">
        <v>4.3700000000000003E-2</v>
      </c>
      <c r="F2668" s="109">
        <v>4.0599999999999997E-2</v>
      </c>
      <c r="G2668" s="208">
        <v>0</v>
      </c>
      <c r="H2668" s="109"/>
      <c r="I2668" s="109">
        <v>3.6900000000000002E-2</v>
      </c>
      <c r="J2668" s="109">
        <v>3.8100000000000002E-2</v>
      </c>
      <c r="K2668" s="109">
        <v>3.9800000000000002E-2</v>
      </c>
      <c r="L2668" s="109">
        <v>4.3999999999999997E-2</v>
      </c>
      <c r="M2668" s="109">
        <v>4.0099999999999997E-2</v>
      </c>
      <c r="N2668" s="109"/>
      <c r="O2668" s="210">
        <f t="shared" si="82"/>
        <v>42917</v>
      </c>
      <c r="Q2668" s="206">
        <f t="shared" si="83"/>
        <v>-1.9999999999999879E-4</v>
      </c>
    </row>
    <row r="2669" spans="1:17">
      <c r="A2669" s="106">
        <v>42934</v>
      </c>
      <c r="B2669" t="s">
        <v>72</v>
      </c>
      <c r="C2669" s="109">
        <v>3.7699999999999997E-2</v>
      </c>
      <c r="D2669" s="109">
        <v>3.9600000000000003E-2</v>
      </c>
      <c r="E2669" s="109">
        <v>4.3200000000000002E-2</v>
      </c>
      <c r="F2669" s="109">
        <v>4.02E-2</v>
      </c>
      <c r="G2669" s="208">
        <v>0</v>
      </c>
      <c r="H2669" s="109"/>
      <c r="I2669" s="109">
        <v>3.6499999999999998E-2</v>
      </c>
      <c r="J2669" s="109">
        <v>3.7499999999999999E-2</v>
      </c>
      <c r="K2669" s="109">
        <v>3.9399999999999998E-2</v>
      </c>
      <c r="L2669" s="109">
        <v>4.3499999999999997E-2</v>
      </c>
      <c r="M2669" s="109">
        <v>3.9699999999999999E-2</v>
      </c>
      <c r="N2669" s="109"/>
      <c r="O2669" s="210">
        <f t="shared" si="82"/>
        <v>42917</v>
      </c>
      <c r="Q2669" s="206">
        <f t="shared" si="83"/>
        <v>-2.0000000000000573E-4</v>
      </c>
    </row>
    <row r="2670" spans="1:17">
      <c r="A2670" s="106">
        <v>42935</v>
      </c>
      <c r="B2670" t="s">
        <v>72</v>
      </c>
      <c r="C2670" s="109">
        <v>3.7699999999999997E-2</v>
      </c>
      <c r="D2670" s="109">
        <v>3.9600000000000003E-2</v>
      </c>
      <c r="E2670" s="109">
        <v>4.3099999999999999E-2</v>
      </c>
      <c r="F2670" s="109">
        <v>4.0099999999999997E-2</v>
      </c>
      <c r="G2670" s="208">
        <v>0</v>
      </c>
      <c r="H2670" s="109"/>
      <c r="I2670" s="109">
        <v>3.6499999999999998E-2</v>
      </c>
      <c r="J2670" s="109">
        <v>3.7499999999999999E-2</v>
      </c>
      <c r="K2670" s="109">
        <v>3.9300000000000002E-2</v>
      </c>
      <c r="L2670" s="109">
        <v>4.3400000000000001E-2</v>
      </c>
      <c r="M2670" s="109">
        <v>3.9600000000000003E-2</v>
      </c>
      <c r="N2670" s="109"/>
      <c r="O2670" s="210">
        <f t="shared" si="82"/>
        <v>42917</v>
      </c>
      <c r="Q2670" s="206">
        <f t="shared" si="83"/>
        <v>-3.0000000000000165E-4</v>
      </c>
    </row>
    <row r="2671" spans="1:17">
      <c r="A2671" s="106">
        <v>42936</v>
      </c>
      <c r="B2671" t="s">
        <v>72</v>
      </c>
      <c r="C2671" s="109">
        <v>3.7600000000000001E-2</v>
      </c>
      <c r="D2671" s="109">
        <v>3.95E-2</v>
      </c>
      <c r="E2671" s="109">
        <v>4.2999999999999997E-2</v>
      </c>
      <c r="F2671" s="109">
        <v>0.04</v>
      </c>
      <c r="G2671" s="208">
        <v>0</v>
      </c>
      <c r="H2671" s="109"/>
      <c r="I2671" s="109">
        <v>3.6299999999999999E-2</v>
      </c>
      <c r="J2671" s="109">
        <v>3.7400000000000003E-2</v>
      </c>
      <c r="K2671" s="109">
        <v>3.9199999999999999E-2</v>
      </c>
      <c r="L2671" s="109">
        <v>4.3200000000000002E-2</v>
      </c>
      <c r="M2671" s="109">
        <v>3.95E-2</v>
      </c>
      <c r="N2671" s="109"/>
      <c r="O2671" s="210">
        <f t="shared" si="82"/>
        <v>42917</v>
      </c>
      <c r="Q2671" s="206">
        <f t="shared" si="83"/>
        <v>-3.0000000000000165E-4</v>
      </c>
    </row>
    <row r="2672" spans="1:17">
      <c r="A2672" s="106">
        <v>42937</v>
      </c>
      <c r="B2672" t="s">
        <v>72</v>
      </c>
      <c r="C2672" s="109">
        <v>3.7199999999999997E-2</v>
      </c>
      <c r="D2672" s="109">
        <v>3.9100000000000003E-2</v>
      </c>
      <c r="E2672" s="109">
        <v>4.2700000000000002E-2</v>
      </c>
      <c r="F2672" s="109">
        <v>3.9699999999999999E-2</v>
      </c>
      <c r="G2672" s="208">
        <v>0</v>
      </c>
      <c r="H2672" s="109"/>
      <c r="I2672" s="109">
        <v>3.61E-2</v>
      </c>
      <c r="J2672" s="109">
        <v>3.6999999999999998E-2</v>
      </c>
      <c r="K2672" s="109">
        <v>3.8800000000000001E-2</v>
      </c>
      <c r="L2672" s="109">
        <v>4.2900000000000001E-2</v>
      </c>
      <c r="M2672" s="109">
        <v>3.9199999999999999E-2</v>
      </c>
      <c r="N2672" s="109"/>
      <c r="O2672" s="210">
        <f t="shared" si="82"/>
        <v>42917</v>
      </c>
      <c r="Q2672" s="206">
        <f t="shared" si="83"/>
        <v>-3.0000000000000165E-4</v>
      </c>
    </row>
    <row r="2673" spans="1:17">
      <c r="A2673" s="106">
        <v>42940</v>
      </c>
      <c r="B2673" t="s">
        <v>72</v>
      </c>
      <c r="C2673" s="109">
        <v>3.7499999999999999E-2</v>
      </c>
      <c r="D2673" s="109">
        <v>3.9300000000000002E-2</v>
      </c>
      <c r="E2673" s="109">
        <v>4.2900000000000001E-2</v>
      </c>
      <c r="F2673" s="109">
        <v>3.9899999999999998E-2</v>
      </c>
      <c r="G2673" s="208">
        <v>0</v>
      </c>
      <c r="H2673" s="109"/>
      <c r="I2673" s="109">
        <v>3.61E-2</v>
      </c>
      <c r="J2673" s="109">
        <v>3.73E-2</v>
      </c>
      <c r="K2673" s="109">
        <v>3.9100000000000003E-2</v>
      </c>
      <c r="L2673" s="109">
        <v>4.3200000000000002E-2</v>
      </c>
      <c r="M2673" s="109">
        <v>3.9399999999999998E-2</v>
      </c>
      <c r="N2673" s="109"/>
      <c r="O2673" s="210">
        <f t="shared" si="82"/>
        <v>42917</v>
      </c>
      <c r="Q2673" s="206">
        <f t="shared" si="83"/>
        <v>-1.9999999999999879E-4</v>
      </c>
    </row>
    <row r="2674" spans="1:17">
      <c r="A2674" s="106">
        <v>42941</v>
      </c>
      <c r="B2674" t="s">
        <v>72</v>
      </c>
      <c r="C2674" s="109">
        <v>3.8199999999999998E-2</v>
      </c>
      <c r="D2674" s="109">
        <v>0.04</v>
      </c>
      <c r="E2674" s="109">
        <v>4.3499999999999997E-2</v>
      </c>
      <c r="F2674" s="109">
        <v>4.0599999999999997E-2</v>
      </c>
      <c r="G2674" s="208">
        <v>0</v>
      </c>
      <c r="H2674" s="109"/>
      <c r="I2674" s="109">
        <v>3.6900000000000002E-2</v>
      </c>
      <c r="J2674" s="109">
        <v>3.8100000000000002E-2</v>
      </c>
      <c r="K2674" s="109">
        <v>3.9800000000000002E-2</v>
      </c>
      <c r="L2674" s="109">
        <v>4.3799999999999999E-2</v>
      </c>
      <c r="M2674" s="109">
        <v>4.0099999999999997E-2</v>
      </c>
      <c r="N2674" s="109"/>
      <c r="O2674" s="210">
        <f t="shared" si="82"/>
        <v>42917</v>
      </c>
      <c r="Q2674" s="206">
        <f t="shared" si="83"/>
        <v>-1.9999999999999879E-4</v>
      </c>
    </row>
    <row r="2675" spans="1:17">
      <c r="A2675" s="106">
        <v>42942</v>
      </c>
      <c r="B2675" t="s">
        <v>72</v>
      </c>
      <c r="C2675" s="109">
        <v>3.7999999999999999E-2</v>
      </c>
      <c r="D2675" s="109">
        <v>3.9800000000000002E-2</v>
      </c>
      <c r="E2675" s="109">
        <v>4.3299999999999998E-2</v>
      </c>
      <c r="F2675" s="109">
        <v>4.0399999999999998E-2</v>
      </c>
      <c r="G2675" s="208">
        <v>0</v>
      </c>
      <c r="H2675" s="109"/>
      <c r="I2675" s="109">
        <v>3.6799999999999999E-2</v>
      </c>
      <c r="J2675" s="109">
        <v>3.7900000000000003E-2</v>
      </c>
      <c r="K2675" s="109">
        <v>3.9600000000000003E-2</v>
      </c>
      <c r="L2675" s="109">
        <v>4.36E-2</v>
      </c>
      <c r="M2675" s="109">
        <v>0.04</v>
      </c>
      <c r="N2675" s="109"/>
      <c r="O2675" s="210">
        <f t="shared" si="82"/>
        <v>42917</v>
      </c>
      <c r="Q2675" s="206">
        <f t="shared" si="83"/>
        <v>-1.9999999999999879E-4</v>
      </c>
    </row>
    <row r="2676" spans="1:17">
      <c r="A2676" s="106">
        <v>42943</v>
      </c>
      <c r="B2676" t="s">
        <v>72</v>
      </c>
      <c r="C2676" s="109">
        <v>3.8199999999999998E-2</v>
      </c>
      <c r="D2676" s="109">
        <v>0.04</v>
      </c>
      <c r="E2676" s="109">
        <v>4.36E-2</v>
      </c>
      <c r="F2676" s="109">
        <v>4.0599999999999997E-2</v>
      </c>
      <c r="G2676" s="208">
        <v>0</v>
      </c>
      <c r="H2676" s="109"/>
      <c r="I2676" s="109">
        <v>3.7100000000000001E-2</v>
      </c>
      <c r="J2676" s="109">
        <v>3.8100000000000002E-2</v>
      </c>
      <c r="K2676" s="109">
        <v>3.9899999999999998E-2</v>
      </c>
      <c r="L2676" s="109">
        <v>4.3900000000000002E-2</v>
      </c>
      <c r="M2676" s="109">
        <v>4.02E-2</v>
      </c>
      <c r="N2676" s="109"/>
      <c r="O2676" s="210">
        <f t="shared" si="82"/>
        <v>42917</v>
      </c>
      <c r="Q2676" s="206">
        <f t="shared" si="83"/>
        <v>-1.0000000000000286E-4</v>
      </c>
    </row>
    <row r="2677" spans="1:17">
      <c r="A2677" s="106">
        <v>42944</v>
      </c>
      <c r="B2677" t="s">
        <v>72</v>
      </c>
      <c r="C2677" s="109">
        <v>3.7900000000000003E-2</v>
      </c>
      <c r="D2677" s="109">
        <v>3.9699999999999999E-2</v>
      </c>
      <c r="E2677" s="109">
        <v>4.3200000000000002E-2</v>
      </c>
      <c r="F2677" s="109">
        <v>4.0300000000000002E-2</v>
      </c>
      <c r="G2677" s="208">
        <v>0</v>
      </c>
      <c r="H2677" s="109"/>
      <c r="I2677" s="109">
        <v>3.6799999999999999E-2</v>
      </c>
      <c r="J2677" s="109">
        <v>3.7900000000000003E-2</v>
      </c>
      <c r="K2677" s="109">
        <v>3.9600000000000003E-2</v>
      </c>
      <c r="L2677" s="109">
        <v>4.3499999999999997E-2</v>
      </c>
      <c r="M2677" s="109">
        <v>3.9899999999999998E-2</v>
      </c>
      <c r="N2677" s="109"/>
      <c r="O2677" s="210">
        <f t="shared" si="82"/>
        <v>42917</v>
      </c>
      <c r="Q2677" s="206">
        <f t="shared" si="83"/>
        <v>-9.9999999999995925E-5</v>
      </c>
    </row>
    <row r="2678" spans="1:17">
      <c r="A2678" s="106">
        <v>42947</v>
      </c>
      <c r="B2678" t="s">
        <v>72</v>
      </c>
      <c r="C2678" s="109">
        <v>3.7999999999999999E-2</v>
      </c>
      <c r="D2678" s="109">
        <v>3.9699999999999999E-2</v>
      </c>
      <c r="E2678" s="109">
        <v>4.3299999999999998E-2</v>
      </c>
      <c r="F2678" s="109">
        <v>4.0300000000000002E-2</v>
      </c>
      <c r="G2678" s="208">
        <v>0</v>
      </c>
      <c r="H2678" s="109"/>
      <c r="I2678" s="109">
        <v>3.6799999999999999E-2</v>
      </c>
      <c r="J2678" s="109">
        <v>3.7999999999999999E-2</v>
      </c>
      <c r="K2678" s="109">
        <v>3.9600000000000003E-2</v>
      </c>
      <c r="L2678" s="109">
        <v>4.36E-2</v>
      </c>
      <c r="M2678" s="109">
        <v>3.9899999999999998E-2</v>
      </c>
      <c r="N2678" s="109"/>
      <c r="O2678" s="210">
        <f t="shared" si="82"/>
        <v>42917</v>
      </c>
      <c r="Q2678" s="206">
        <f t="shared" si="83"/>
        <v>-9.9999999999995925E-5</v>
      </c>
    </row>
    <row r="2679" spans="1:17">
      <c r="A2679" s="106">
        <v>42948</v>
      </c>
      <c r="B2679" t="s">
        <v>72</v>
      </c>
      <c r="C2679" s="109">
        <v>3.7400000000000003E-2</v>
      </c>
      <c r="D2679" s="109">
        <v>3.9100000000000003E-2</v>
      </c>
      <c r="E2679" s="109">
        <v>4.2900000000000001E-2</v>
      </c>
      <c r="F2679" s="109">
        <v>3.9800000000000002E-2</v>
      </c>
      <c r="G2679" s="208">
        <v>0</v>
      </c>
      <c r="H2679" s="109"/>
      <c r="I2679" s="109">
        <v>3.6400000000000002E-2</v>
      </c>
      <c r="J2679" s="109">
        <v>3.7400000000000003E-2</v>
      </c>
      <c r="K2679" s="109">
        <v>3.9100000000000003E-2</v>
      </c>
      <c r="L2679" s="109">
        <v>4.3200000000000002E-2</v>
      </c>
      <c r="M2679" s="109">
        <v>3.95E-2</v>
      </c>
      <c r="N2679" s="109"/>
      <c r="O2679" s="210">
        <f t="shared" si="82"/>
        <v>42948</v>
      </c>
      <c r="Q2679" s="206">
        <f t="shared" si="83"/>
        <v>0</v>
      </c>
    </row>
    <row r="2680" spans="1:17">
      <c r="A2680" s="106">
        <v>42949</v>
      </c>
      <c r="B2680" t="s">
        <v>72</v>
      </c>
      <c r="C2680" s="109">
        <v>3.7100000000000001E-2</v>
      </c>
      <c r="D2680" s="109">
        <v>3.9E-2</v>
      </c>
      <c r="E2680" s="109">
        <v>4.2799999999999998E-2</v>
      </c>
      <c r="F2680" s="109">
        <v>3.9600000000000003E-2</v>
      </c>
      <c r="G2680" s="208">
        <v>0</v>
      </c>
      <c r="H2680" s="109"/>
      <c r="I2680" s="109">
        <v>3.6299999999999999E-2</v>
      </c>
      <c r="J2680" s="109">
        <v>4.7300000000000002E-2</v>
      </c>
      <c r="K2680" s="109">
        <v>3.9E-2</v>
      </c>
      <c r="L2680" s="109">
        <v>4.3200000000000002E-2</v>
      </c>
      <c r="M2680" s="109">
        <v>3.9399999999999998E-2</v>
      </c>
      <c r="N2680" s="109"/>
      <c r="O2680" s="210">
        <f t="shared" si="82"/>
        <v>42948</v>
      </c>
      <c r="Q2680" s="206">
        <f t="shared" si="83"/>
        <v>0</v>
      </c>
    </row>
    <row r="2681" spans="1:17">
      <c r="A2681" s="106">
        <v>42950</v>
      </c>
      <c r="B2681" t="s">
        <v>72</v>
      </c>
      <c r="C2681" s="109">
        <v>3.6700000000000003E-2</v>
      </c>
      <c r="D2681" s="109">
        <v>3.8600000000000002E-2</v>
      </c>
      <c r="E2681" s="109">
        <v>4.24E-2</v>
      </c>
      <c r="F2681" s="109">
        <v>3.9199999999999999E-2</v>
      </c>
      <c r="G2681" s="208">
        <v>0</v>
      </c>
      <c r="H2681" s="109"/>
      <c r="I2681" s="109">
        <v>3.5999999999999997E-2</v>
      </c>
      <c r="J2681" s="109">
        <v>3.6999999999999998E-2</v>
      </c>
      <c r="K2681" s="109">
        <v>3.8699999999999998E-2</v>
      </c>
      <c r="L2681" s="109">
        <v>4.2900000000000001E-2</v>
      </c>
      <c r="M2681" s="109">
        <v>3.9E-2</v>
      </c>
      <c r="N2681" s="109"/>
      <c r="O2681" s="210">
        <f t="shared" si="82"/>
        <v>42948</v>
      </c>
      <c r="Q2681" s="206">
        <f t="shared" si="83"/>
        <v>9.9999999999995925E-5</v>
      </c>
    </row>
    <row r="2682" spans="1:17">
      <c r="A2682" s="106">
        <v>42951</v>
      </c>
      <c r="B2682" t="s">
        <v>72</v>
      </c>
      <c r="C2682" s="109">
        <v>3.7100000000000001E-2</v>
      </c>
      <c r="D2682" s="109">
        <v>3.9E-2</v>
      </c>
      <c r="E2682" s="109">
        <v>4.2700000000000002E-2</v>
      </c>
      <c r="F2682" s="109">
        <v>3.9600000000000003E-2</v>
      </c>
      <c r="G2682" s="208">
        <v>0</v>
      </c>
      <c r="H2682" s="109"/>
      <c r="I2682" s="109">
        <v>3.6499999999999998E-2</v>
      </c>
      <c r="J2682" s="109">
        <v>3.7499999999999999E-2</v>
      </c>
      <c r="K2682" s="109">
        <v>3.9100000000000003E-2</v>
      </c>
      <c r="L2682" s="109">
        <v>4.3200000000000002E-2</v>
      </c>
      <c r="M2682" s="109">
        <v>3.95E-2</v>
      </c>
      <c r="N2682" s="109"/>
      <c r="O2682" s="210">
        <f t="shared" si="82"/>
        <v>42948</v>
      </c>
      <c r="Q2682" s="206">
        <f t="shared" si="83"/>
        <v>1.0000000000000286E-4</v>
      </c>
    </row>
    <row r="2683" spans="1:17">
      <c r="A2683" s="106">
        <v>42954</v>
      </c>
      <c r="B2683" t="s">
        <v>72</v>
      </c>
      <c r="C2683" s="109">
        <v>3.6999999999999998E-2</v>
      </c>
      <c r="D2683" s="109">
        <v>3.8899999999999997E-2</v>
      </c>
      <c r="E2683" s="109">
        <v>4.2700000000000002E-2</v>
      </c>
      <c r="F2683" s="109">
        <v>3.95E-2</v>
      </c>
      <c r="G2683" s="208">
        <v>0</v>
      </c>
      <c r="H2683" s="109"/>
      <c r="I2683" s="109">
        <v>3.6499999999999998E-2</v>
      </c>
      <c r="J2683" s="109">
        <v>3.73E-2</v>
      </c>
      <c r="K2683" s="109">
        <v>3.9E-2</v>
      </c>
      <c r="L2683" s="109">
        <v>4.3200000000000002E-2</v>
      </c>
      <c r="M2683" s="109">
        <v>3.9399999999999998E-2</v>
      </c>
      <c r="N2683" s="109"/>
      <c r="O2683" s="210">
        <f t="shared" si="82"/>
        <v>42948</v>
      </c>
      <c r="Q2683" s="206">
        <f t="shared" si="83"/>
        <v>1.0000000000000286E-4</v>
      </c>
    </row>
    <row r="2684" spans="1:17">
      <c r="A2684" s="106">
        <v>42955</v>
      </c>
      <c r="B2684" t="s">
        <v>72</v>
      </c>
      <c r="C2684" s="109">
        <v>3.73E-2</v>
      </c>
      <c r="D2684" s="109">
        <v>3.9199999999999999E-2</v>
      </c>
      <c r="E2684" s="109">
        <v>4.2900000000000001E-2</v>
      </c>
      <c r="F2684" s="109">
        <v>3.9800000000000002E-2</v>
      </c>
      <c r="G2684" s="208">
        <v>0</v>
      </c>
      <c r="H2684" s="109"/>
      <c r="I2684" s="109">
        <v>3.6799999999999999E-2</v>
      </c>
      <c r="J2684" s="109">
        <v>3.7699999999999997E-2</v>
      </c>
      <c r="K2684" s="109">
        <v>3.9399999999999998E-2</v>
      </c>
      <c r="L2684" s="109">
        <v>4.36E-2</v>
      </c>
      <c r="M2684" s="109">
        <v>3.9800000000000002E-2</v>
      </c>
      <c r="N2684" s="109"/>
      <c r="O2684" s="210">
        <f t="shared" si="82"/>
        <v>42948</v>
      </c>
      <c r="Q2684" s="206">
        <f t="shared" si="83"/>
        <v>1.9999999999999879E-4</v>
      </c>
    </row>
    <row r="2685" spans="1:17">
      <c r="A2685" s="106">
        <v>42956</v>
      </c>
      <c r="B2685" t="s">
        <v>72</v>
      </c>
      <c r="C2685" s="109">
        <v>3.6799999999999999E-2</v>
      </c>
      <c r="D2685" s="109">
        <v>3.8699999999999998E-2</v>
      </c>
      <c r="E2685" s="109">
        <v>4.2500000000000003E-2</v>
      </c>
      <c r="F2685" s="109">
        <v>3.9300000000000002E-2</v>
      </c>
      <c r="G2685" s="208">
        <v>0</v>
      </c>
      <c r="H2685" s="109"/>
      <c r="I2685" s="109">
        <v>3.6299999999999999E-2</v>
      </c>
      <c r="J2685" s="109">
        <v>3.7400000000000003E-2</v>
      </c>
      <c r="K2685" s="109">
        <v>3.8899999999999997E-2</v>
      </c>
      <c r="L2685" s="109">
        <v>4.3299999999999998E-2</v>
      </c>
      <c r="M2685" s="109">
        <v>3.9300000000000002E-2</v>
      </c>
      <c r="N2685" s="109"/>
      <c r="O2685" s="210">
        <f t="shared" si="82"/>
        <v>42948</v>
      </c>
      <c r="Q2685" s="206">
        <f t="shared" si="83"/>
        <v>1.9999999999999879E-4</v>
      </c>
    </row>
    <row r="2686" spans="1:17">
      <c r="A2686" s="106">
        <v>42957</v>
      </c>
      <c r="B2686" t="s">
        <v>72</v>
      </c>
      <c r="C2686" s="109">
        <v>3.6600000000000001E-2</v>
      </c>
      <c r="D2686" s="109">
        <v>3.85E-2</v>
      </c>
      <c r="E2686" s="109">
        <v>4.2200000000000001E-2</v>
      </c>
      <c r="F2686" s="109">
        <v>3.9100000000000003E-2</v>
      </c>
      <c r="G2686" s="208">
        <v>0</v>
      </c>
      <c r="H2686" s="109"/>
      <c r="I2686" s="109">
        <v>3.6200000000000003E-2</v>
      </c>
      <c r="J2686" s="109">
        <v>3.7199999999999997E-2</v>
      </c>
      <c r="K2686" s="109">
        <v>3.8699999999999998E-2</v>
      </c>
      <c r="L2686" s="109">
        <v>4.3099999999999999E-2</v>
      </c>
      <c r="M2686" s="109">
        <v>3.9199999999999999E-2</v>
      </c>
      <c r="N2686" s="109"/>
      <c r="O2686" s="210">
        <f t="shared" si="82"/>
        <v>42948</v>
      </c>
      <c r="Q2686" s="206">
        <f t="shared" si="83"/>
        <v>1.9999999999999879E-4</v>
      </c>
    </row>
    <row r="2687" spans="1:17">
      <c r="A2687" s="106">
        <v>42958</v>
      </c>
      <c r="B2687" t="s">
        <v>72</v>
      </c>
      <c r="C2687" s="109">
        <v>3.6499999999999998E-2</v>
      </c>
      <c r="D2687" s="109">
        <v>3.8600000000000002E-2</v>
      </c>
      <c r="E2687" s="109">
        <v>4.2200000000000001E-2</v>
      </c>
      <c r="F2687" s="109">
        <v>3.9100000000000003E-2</v>
      </c>
      <c r="G2687" s="208">
        <v>0</v>
      </c>
      <c r="H2687" s="109"/>
      <c r="I2687" s="109">
        <v>3.6299999999999999E-2</v>
      </c>
      <c r="J2687" s="109">
        <v>3.7199999999999997E-2</v>
      </c>
      <c r="K2687" s="109">
        <v>3.8800000000000001E-2</v>
      </c>
      <c r="L2687" s="109">
        <v>4.3099999999999999E-2</v>
      </c>
      <c r="M2687" s="109">
        <v>3.9199999999999999E-2</v>
      </c>
      <c r="N2687" s="109"/>
      <c r="O2687" s="210">
        <f t="shared" si="82"/>
        <v>42948</v>
      </c>
      <c r="Q2687" s="206">
        <f t="shared" si="83"/>
        <v>1.9999999999999879E-4</v>
      </c>
    </row>
    <row r="2688" spans="1:17">
      <c r="A2688" s="106">
        <v>42961</v>
      </c>
      <c r="B2688" t="s">
        <v>72</v>
      </c>
      <c r="C2688" s="109">
        <v>3.6700000000000003E-2</v>
      </c>
      <c r="D2688" s="109">
        <v>3.8699999999999998E-2</v>
      </c>
      <c r="E2688" s="109">
        <v>4.24E-2</v>
      </c>
      <c r="F2688" s="109">
        <v>3.9300000000000002E-2</v>
      </c>
      <c r="G2688" s="208">
        <v>0</v>
      </c>
      <c r="H2688" s="109"/>
      <c r="I2688" s="109">
        <v>3.6499999999999998E-2</v>
      </c>
      <c r="J2688" s="109">
        <v>3.73E-2</v>
      </c>
      <c r="K2688" s="109">
        <v>3.9E-2</v>
      </c>
      <c r="L2688" s="109">
        <v>4.3299999999999998E-2</v>
      </c>
      <c r="M2688" s="109">
        <v>3.9399999999999998E-2</v>
      </c>
      <c r="N2688" s="109"/>
      <c r="O2688" s="210">
        <f t="shared" si="82"/>
        <v>42948</v>
      </c>
      <c r="Q2688" s="206">
        <f t="shared" si="83"/>
        <v>3.0000000000000165E-4</v>
      </c>
    </row>
    <row r="2689" spans="1:17">
      <c r="A2689" s="106">
        <v>42962</v>
      </c>
      <c r="B2689" t="s">
        <v>72</v>
      </c>
      <c r="C2689" s="109">
        <v>3.7100000000000001E-2</v>
      </c>
      <c r="D2689" s="109">
        <v>3.9100000000000003E-2</v>
      </c>
      <c r="E2689" s="109">
        <v>4.2700000000000002E-2</v>
      </c>
      <c r="F2689" s="109">
        <v>3.9600000000000003E-2</v>
      </c>
      <c r="G2689" s="208">
        <v>0</v>
      </c>
      <c r="H2689" s="109"/>
      <c r="I2689" s="109">
        <v>3.6799999999999999E-2</v>
      </c>
      <c r="J2689" s="109">
        <v>3.7699999999999997E-2</v>
      </c>
      <c r="K2689" s="109">
        <v>3.9300000000000002E-2</v>
      </c>
      <c r="L2689" s="109">
        <v>4.36E-2</v>
      </c>
      <c r="M2689" s="109">
        <v>3.9699999999999999E-2</v>
      </c>
      <c r="N2689" s="109"/>
      <c r="O2689" s="210">
        <f t="shared" si="82"/>
        <v>42948</v>
      </c>
      <c r="Q2689" s="206">
        <f t="shared" si="83"/>
        <v>1.9999999999999879E-4</v>
      </c>
    </row>
    <row r="2690" spans="1:17">
      <c r="A2690" s="106">
        <v>42963</v>
      </c>
      <c r="B2690" t="s">
        <v>72</v>
      </c>
      <c r="C2690" s="109">
        <v>3.6700000000000003E-2</v>
      </c>
      <c r="D2690" s="109">
        <v>3.8800000000000001E-2</v>
      </c>
      <c r="E2690" s="109">
        <v>4.24E-2</v>
      </c>
      <c r="F2690" s="109">
        <v>3.9300000000000002E-2</v>
      </c>
      <c r="G2690" s="208">
        <v>0</v>
      </c>
      <c r="H2690" s="109"/>
      <c r="I2690" s="109">
        <v>3.6400000000000002E-2</v>
      </c>
      <c r="J2690" s="109">
        <v>3.7199999999999997E-2</v>
      </c>
      <c r="K2690" s="109">
        <v>3.9E-2</v>
      </c>
      <c r="L2690" s="109">
        <v>4.3200000000000002E-2</v>
      </c>
      <c r="M2690" s="109">
        <v>3.9300000000000002E-2</v>
      </c>
      <c r="N2690" s="109"/>
      <c r="O2690" s="210">
        <f t="shared" si="82"/>
        <v>42948</v>
      </c>
      <c r="Q2690" s="206">
        <f t="shared" si="83"/>
        <v>1.9999999999999879E-4</v>
      </c>
    </row>
    <row r="2691" spans="1:17">
      <c r="A2691" s="106">
        <v>42964</v>
      </c>
      <c r="B2691" t="s">
        <v>72</v>
      </c>
      <c r="C2691" s="109">
        <v>3.6600000000000001E-2</v>
      </c>
      <c r="D2691" s="109">
        <v>3.85E-2</v>
      </c>
      <c r="E2691" s="109">
        <v>4.2200000000000001E-2</v>
      </c>
      <c r="F2691" s="109">
        <v>3.9100000000000003E-2</v>
      </c>
      <c r="G2691" s="208">
        <v>0</v>
      </c>
      <c r="H2691" s="109"/>
      <c r="I2691" s="109">
        <v>3.6400000000000002E-2</v>
      </c>
      <c r="J2691" s="109">
        <v>3.7100000000000001E-2</v>
      </c>
      <c r="K2691" s="109">
        <v>3.8699999999999998E-2</v>
      </c>
      <c r="L2691" s="109">
        <v>4.2999999999999997E-2</v>
      </c>
      <c r="M2691" s="109">
        <v>3.9199999999999999E-2</v>
      </c>
      <c r="N2691" s="109"/>
      <c r="O2691" s="210">
        <f t="shared" si="82"/>
        <v>42948</v>
      </c>
      <c r="Q2691" s="206">
        <f t="shared" si="83"/>
        <v>1.9999999999999879E-4</v>
      </c>
    </row>
    <row r="2692" spans="1:17">
      <c r="A2692" s="106">
        <v>42965</v>
      </c>
      <c r="B2692" t="s">
        <v>72</v>
      </c>
      <c r="C2692" s="109">
        <v>3.6499999999999998E-2</v>
      </c>
      <c r="D2692" s="109">
        <v>3.85E-2</v>
      </c>
      <c r="E2692" s="109">
        <v>4.2200000000000001E-2</v>
      </c>
      <c r="F2692" s="109">
        <v>3.9100000000000003E-2</v>
      </c>
      <c r="G2692" s="208">
        <v>0</v>
      </c>
      <c r="H2692" s="109"/>
      <c r="I2692" s="109">
        <v>3.6400000000000002E-2</v>
      </c>
      <c r="J2692" s="109">
        <v>3.6999999999999998E-2</v>
      </c>
      <c r="K2692" s="109">
        <v>3.8800000000000001E-2</v>
      </c>
      <c r="L2692" s="109">
        <v>4.3099999999999999E-2</v>
      </c>
      <c r="M2692" s="109">
        <v>3.9199999999999999E-2</v>
      </c>
      <c r="N2692" s="109"/>
      <c r="O2692" s="210">
        <f t="shared" si="82"/>
        <v>42948</v>
      </c>
      <c r="Q2692" s="206">
        <f t="shared" si="83"/>
        <v>3.0000000000000165E-4</v>
      </c>
    </row>
    <row r="2693" spans="1:17">
      <c r="A2693" s="106">
        <v>42968</v>
      </c>
      <c r="B2693" t="s">
        <v>72</v>
      </c>
      <c r="C2693" s="109">
        <v>3.6400000000000002E-2</v>
      </c>
      <c r="D2693" s="109">
        <v>3.8399999999999997E-2</v>
      </c>
      <c r="E2693" s="109">
        <v>4.2099999999999999E-2</v>
      </c>
      <c r="F2693" s="109">
        <v>3.9E-2</v>
      </c>
      <c r="G2693" s="208">
        <v>0</v>
      </c>
      <c r="H2693" s="109"/>
      <c r="I2693" s="109">
        <v>3.6200000000000003E-2</v>
      </c>
      <c r="J2693" s="109">
        <v>3.6999999999999998E-2</v>
      </c>
      <c r="K2693" s="109">
        <v>3.8600000000000002E-2</v>
      </c>
      <c r="L2693" s="109">
        <v>4.2999999999999997E-2</v>
      </c>
      <c r="M2693" s="109">
        <v>3.9100000000000003E-2</v>
      </c>
      <c r="N2693" s="109"/>
      <c r="O2693" s="210">
        <f t="shared" ref="O2693:O2713" si="84">DATE(YEAR(A2693),MONTH(A2693),1)</f>
        <v>42948</v>
      </c>
      <c r="Q2693" s="206">
        <f t="shared" ref="Q2693:Q2713" si="85">K2693-D2693</f>
        <v>2.0000000000000573E-4</v>
      </c>
    </row>
    <row r="2694" spans="1:17">
      <c r="A2694" s="106">
        <v>42969</v>
      </c>
      <c r="B2694" t="s">
        <v>72</v>
      </c>
      <c r="C2694" s="109">
        <v>3.6799999999999999E-2</v>
      </c>
      <c r="D2694" s="109">
        <v>3.8600000000000002E-2</v>
      </c>
      <c r="E2694" s="109">
        <v>4.2299999999999997E-2</v>
      </c>
      <c r="F2694" s="109">
        <v>3.9199999999999999E-2</v>
      </c>
      <c r="G2694" s="208">
        <v>0</v>
      </c>
      <c r="H2694" s="109"/>
      <c r="I2694" s="109">
        <v>3.6600000000000001E-2</v>
      </c>
      <c r="J2694" s="109">
        <v>3.7199999999999997E-2</v>
      </c>
      <c r="K2694" s="109">
        <v>3.8899999999999997E-2</v>
      </c>
      <c r="L2694" s="109">
        <v>4.3200000000000002E-2</v>
      </c>
      <c r="M2694" s="109">
        <v>3.9300000000000002E-2</v>
      </c>
      <c r="N2694" s="109"/>
      <c r="O2694" s="210">
        <f t="shared" si="84"/>
        <v>42948</v>
      </c>
      <c r="Q2694" s="206">
        <f t="shared" si="85"/>
        <v>2.9999999999999472E-4</v>
      </c>
    </row>
    <row r="2695" spans="1:17">
      <c r="A2695" s="106">
        <v>42970</v>
      </c>
      <c r="B2695" t="s">
        <v>72</v>
      </c>
      <c r="C2695" s="109">
        <v>3.6400000000000002E-2</v>
      </c>
      <c r="D2695" s="109">
        <v>3.8300000000000001E-2</v>
      </c>
      <c r="E2695" s="109">
        <v>4.2000000000000003E-2</v>
      </c>
      <c r="F2695" s="109">
        <v>3.8899999999999997E-2</v>
      </c>
      <c r="G2695" s="208">
        <v>0</v>
      </c>
      <c r="H2695" s="109"/>
      <c r="I2695" s="109">
        <v>3.6200000000000003E-2</v>
      </c>
      <c r="J2695" s="109">
        <v>3.6900000000000002E-2</v>
      </c>
      <c r="K2695" s="109">
        <v>3.8600000000000002E-2</v>
      </c>
      <c r="L2695" s="109">
        <v>4.2900000000000001E-2</v>
      </c>
      <c r="M2695" s="109">
        <v>3.9E-2</v>
      </c>
      <c r="N2695" s="109"/>
      <c r="O2695" s="210">
        <f t="shared" si="84"/>
        <v>42948</v>
      </c>
      <c r="Q2695" s="206">
        <f t="shared" si="85"/>
        <v>3.0000000000000165E-4</v>
      </c>
    </row>
    <row r="2696" spans="1:17">
      <c r="A2696" s="106">
        <v>42971</v>
      </c>
      <c r="B2696" t="s">
        <v>72</v>
      </c>
      <c r="C2696" s="109">
        <v>3.6700000000000003E-2</v>
      </c>
      <c r="D2696" s="109">
        <v>3.85E-2</v>
      </c>
      <c r="E2696" s="109">
        <v>4.2200000000000001E-2</v>
      </c>
      <c r="F2696" s="109">
        <v>3.9100000000000003E-2</v>
      </c>
      <c r="G2696" s="208">
        <v>0</v>
      </c>
      <c r="H2696" s="109"/>
      <c r="I2696" s="109">
        <v>3.6400000000000002E-2</v>
      </c>
      <c r="J2696" s="109">
        <v>3.7100000000000001E-2</v>
      </c>
      <c r="K2696" s="109">
        <v>3.8699999999999998E-2</v>
      </c>
      <c r="L2696" s="109">
        <v>4.3099999999999999E-2</v>
      </c>
      <c r="M2696" s="109">
        <v>3.9199999999999999E-2</v>
      </c>
      <c r="N2696" s="109"/>
      <c r="O2696" s="210">
        <f t="shared" si="84"/>
        <v>42948</v>
      </c>
      <c r="Q2696" s="206">
        <f t="shared" si="85"/>
        <v>1.9999999999999879E-4</v>
      </c>
    </row>
    <row r="2697" spans="1:17">
      <c r="A2697" s="106">
        <v>42972</v>
      </c>
      <c r="B2697" t="s">
        <v>72</v>
      </c>
      <c r="C2697" s="109">
        <v>3.6499999999999998E-2</v>
      </c>
      <c r="D2697" s="109">
        <v>3.8300000000000001E-2</v>
      </c>
      <c r="E2697" s="109">
        <v>4.2000000000000003E-2</v>
      </c>
      <c r="F2697" s="109">
        <v>3.8899999999999997E-2</v>
      </c>
      <c r="G2697" s="208">
        <v>0</v>
      </c>
      <c r="H2697" s="109"/>
      <c r="I2697" s="109">
        <v>3.6200000000000003E-2</v>
      </c>
      <c r="J2697" s="109">
        <v>3.6900000000000002E-2</v>
      </c>
      <c r="K2697" s="109">
        <v>3.8600000000000002E-2</v>
      </c>
      <c r="L2697" s="109">
        <v>4.2900000000000001E-2</v>
      </c>
      <c r="M2697" s="109">
        <v>3.9E-2</v>
      </c>
      <c r="N2697" s="109"/>
      <c r="O2697" s="210">
        <f t="shared" si="84"/>
        <v>42948</v>
      </c>
      <c r="Q2697" s="206">
        <f t="shared" si="85"/>
        <v>3.0000000000000165E-4</v>
      </c>
    </row>
    <row r="2698" spans="1:17">
      <c r="A2698" s="106">
        <v>42975</v>
      </c>
      <c r="B2698" t="s">
        <v>72</v>
      </c>
      <c r="C2698" s="109">
        <v>3.6499999999999998E-2</v>
      </c>
      <c r="D2698" s="109">
        <v>3.8300000000000001E-2</v>
      </c>
      <c r="E2698" s="109">
        <v>4.2000000000000003E-2</v>
      </c>
      <c r="F2698" s="109">
        <v>3.8899999999999997E-2</v>
      </c>
      <c r="G2698" s="208">
        <v>0</v>
      </c>
      <c r="H2698" s="109"/>
      <c r="I2698" s="109">
        <v>3.6200000000000003E-2</v>
      </c>
      <c r="J2698" s="109">
        <v>3.6900000000000002E-2</v>
      </c>
      <c r="K2698" s="109">
        <v>3.85E-2</v>
      </c>
      <c r="L2698" s="109">
        <v>4.2900000000000001E-2</v>
      </c>
      <c r="M2698" s="109">
        <v>3.9E-2</v>
      </c>
      <c r="N2698" s="109"/>
      <c r="O2698" s="210">
        <f t="shared" si="84"/>
        <v>42948</v>
      </c>
      <c r="Q2698" s="206">
        <f t="shared" si="85"/>
        <v>1.9999999999999879E-4</v>
      </c>
    </row>
    <row r="2699" spans="1:17">
      <c r="A2699" s="106">
        <v>42976</v>
      </c>
      <c r="B2699" t="s">
        <v>72</v>
      </c>
      <c r="C2699" s="109">
        <v>3.6499999999999998E-2</v>
      </c>
      <c r="D2699" s="109">
        <v>3.8300000000000001E-2</v>
      </c>
      <c r="E2699" s="109">
        <v>4.2000000000000003E-2</v>
      </c>
      <c r="F2699" s="109">
        <v>3.8899999999999997E-2</v>
      </c>
      <c r="G2699" s="208">
        <v>0</v>
      </c>
      <c r="H2699" s="109"/>
      <c r="I2699" s="109">
        <v>3.6200000000000003E-2</v>
      </c>
      <c r="J2699" s="109">
        <v>3.6900000000000002E-2</v>
      </c>
      <c r="K2699" s="109">
        <v>3.85E-2</v>
      </c>
      <c r="L2699" s="109">
        <v>4.2799999999999998E-2</v>
      </c>
      <c r="M2699" s="109">
        <v>3.8899999999999997E-2</v>
      </c>
      <c r="N2699" s="109"/>
      <c r="O2699" s="210">
        <f t="shared" si="84"/>
        <v>42948</v>
      </c>
      <c r="Q2699" s="206">
        <f t="shared" si="85"/>
        <v>1.9999999999999879E-4</v>
      </c>
    </row>
    <row r="2700" spans="1:17">
      <c r="A2700" s="106">
        <v>42977</v>
      </c>
      <c r="B2700" t="s">
        <v>72</v>
      </c>
      <c r="C2700" s="109">
        <v>3.6499999999999998E-2</v>
      </c>
      <c r="D2700" s="109">
        <v>3.8300000000000001E-2</v>
      </c>
      <c r="E2700" s="109">
        <v>4.2099999999999999E-2</v>
      </c>
      <c r="F2700" s="109">
        <v>3.9E-2</v>
      </c>
      <c r="G2700" s="208">
        <v>0</v>
      </c>
      <c r="H2700" s="109"/>
      <c r="I2700" s="109">
        <v>3.6200000000000003E-2</v>
      </c>
      <c r="J2700" s="109">
        <v>3.6900000000000002E-2</v>
      </c>
      <c r="K2700" s="109">
        <v>3.8600000000000002E-2</v>
      </c>
      <c r="L2700" s="109">
        <v>4.2900000000000001E-2</v>
      </c>
      <c r="M2700" s="109">
        <v>3.9E-2</v>
      </c>
      <c r="N2700" s="109"/>
      <c r="O2700" s="210">
        <f t="shared" si="84"/>
        <v>42948</v>
      </c>
      <c r="Q2700" s="206">
        <f t="shared" si="85"/>
        <v>3.0000000000000165E-4</v>
      </c>
    </row>
    <row r="2701" spans="1:17">
      <c r="A2701" s="106">
        <v>42978</v>
      </c>
      <c r="B2701" t="s">
        <v>72</v>
      </c>
      <c r="C2701" s="109">
        <v>3.6299999999999999E-2</v>
      </c>
      <c r="D2701" s="109">
        <v>3.8100000000000002E-2</v>
      </c>
      <c r="E2701" s="109">
        <v>4.1799999999999997E-2</v>
      </c>
      <c r="F2701" s="109">
        <v>3.8699999999999998E-2</v>
      </c>
      <c r="G2701" s="208">
        <v>0</v>
      </c>
      <c r="H2701" s="109"/>
      <c r="I2701" s="109">
        <v>3.5900000000000001E-2</v>
      </c>
      <c r="J2701" s="109">
        <v>3.6700000000000003E-2</v>
      </c>
      <c r="K2701" s="109">
        <v>3.8300000000000001E-2</v>
      </c>
      <c r="L2701" s="109">
        <v>4.2599999999999999E-2</v>
      </c>
      <c r="M2701" s="109">
        <v>3.8699999999999998E-2</v>
      </c>
      <c r="N2701" s="109"/>
      <c r="O2701" s="210">
        <f t="shared" si="84"/>
        <v>42948</v>
      </c>
      <c r="Q2701" s="206">
        <f t="shared" si="85"/>
        <v>1.9999999999999879E-4</v>
      </c>
    </row>
    <row r="2702" spans="1:17">
      <c r="A2702" s="106">
        <v>42979</v>
      </c>
      <c r="B2702" t="s">
        <v>72</v>
      </c>
      <c r="C2702" s="109">
        <v>3.6700000000000003E-2</v>
      </c>
      <c r="D2702" s="109">
        <v>3.85E-2</v>
      </c>
      <c r="E2702" s="109">
        <v>4.2299999999999997E-2</v>
      </c>
      <c r="F2702" s="109">
        <v>3.9199999999999999E-2</v>
      </c>
      <c r="G2702" s="208">
        <v>0</v>
      </c>
      <c r="H2702" s="109"/>
      <c r="I2702" s="109">
        <v>3.6400000000000002E-2</v>
      </c>
      <c r="J2702" s="109">
        <v>3.6999999999999998E-2</v>
      </c>
      <c r="K2702" s="109">
        <v>3.8699999999999998E-2</v>
      </c>
      <c r="L2702" s="109">
        <v>4.3099999999999999E-2</v>
      </c>
      <c r="M2702" s="109">
        <v>3.9199999999999999E-2</v>
      </c>
      <c r="N2702" s="109"/>
      <c r="O2702" s="210">
        <f t="shared" si="84"/>
        <v>42979</v>
      </c>
      <c r="Q2702" s="206">
        <f t="shared" si="85"/>
        <v>1.9999999999999879E-4</v>
      </c>
    </row>
    <row r="2703" spans="1:17">
      <c r="A2703" s="106">
        <v>42983</v>
      </c>
      <c r="B2703" t="s">
        <v>72</v>
      </c>
      <c r="C2703" s="109">
        <v>3.5900000000000001E-2</v>
      </c>
      <c r="D2703" s="109">
        <v>3.78E-2</v>
      </c>
      <c r="E2703" s="109">
        <v>4.1500000000000002E-2</v>
      </c>
      <c r="F2703" s="109">
        <v>3.8399999999999997E-2</v>
      </c>
      <c r="G2703" s="208">
        <v>0</v>
      </c>
      <c r="H2703" s="109"/>
      <c r="I2703" s="109">
        <v>3.5700000000000003E-2</v>
      </c>
      <c r="J2703" s="109">
        <v>3.6400000000000002E-2</v>
      </c>
      <c r="K2703" s="109">
        <v>3.7999999999999999E-2</v>
      </c>
      <c r="L2703" s="109">
        <v>4.2299999999999997E-2</v>
      </c>
      <c r="M2703" s="109">
        <v>3.8399999999999997E-2</v>
      </c>
      <c r="N2703" s="109"/>
      <c r="O2703" s="210">
        <f t="shared" si="84"/>
        <v>42979</v>
      </c>
      <c r="Q2703" s="206">
        <f t="shared" si="85"/>
        <v>1.9999999999999879E-4</v>
      </c>
    </row>
    <row r="2704" spans="1:17">
      <c r="A2704" s="106">
        <v>42984</v>
      </c>
      <c r="B2704" t="s">
        <v>72</v>
      </c>
      <c r="C2704" s="109">
        <v>3.6299999999999999E-2</v>
      </c>
      <c r="D2704" s="109">
        <v>3.8199999999999998E-2</v>
      </c>
      <c r="E2704" s="109">
        <v>4.19E-2</v>
      </c>
      <c r="F2704" s="109">
        <v>3.8800000000000001E-2</v>
      </c>
      <c r="G2704" s="208">
        <v>0</v>
      </c>
      <c r="H2704" s="109"/>
      <c r="I2704" s="109">
        <v>3.61E-2</v>
      </c>
      <c r="J2704" s="109">
        <v>3.6700000000000003E-2</v>
      </c>
      <c r="K2704" s="109">
        <v>3.8399999999999997E-2</v>
      </c>
      <c r="L2704" s="109">
        <v>4.2700000000000002E-2</v>
      </c>
      <c r="M2704" s="109">
        <v>3.8800000000000001E-2</v>
      </c>
      <c r="N2704" s="109"/>
      <c r="O2704" s="210">
        <f t="shared" si="84"/>
        <v>42979</v>
      </c>
      <c r="Q2704" s="206">
        <f t="shared" si="85"/>
        <v>1.9999999999999879E-4</v>
      </c>
    </row>
    <row r="2705" spans="1:17">
      <c r="A2705" s="106">
        <v>42985</v>
      </c>
      <c r="B2705" t="s">
        <v>72</v>
      </c>
      <c r="C2705" s="109">
        <v>3.5900000000000001E-2</v>
      </c>
      <c r="D2705" s="109">
        <v>3.7699999999999997E-2</v>
      </c>
      <c r="E2705" s="109">
        <v>4.1399999999999999E-2</v>
      </c>
      <c r="F2705" s="109">
        <v>3.8300000000000001E-2</v>
      </c>
      <c r="G2705" s="208">
        <v>0</v>
      </c>
      <c r="H2705" s="109"/>
      <c r="I2705" s="109">
        <v>3.5999999999999997E-2</v>
      </c>
      <c r="J2705" s="109">
        <v>3.6400000000000002E-2</v>
      </c>
      <c r="K2705" s="109">
        <v>3.7999999999999999E-2</v>
      </c>
      <c r="L2705" s="109">
        <v>4.2200000000000001E-2</v>
      </c>
      <c r="M2705" s="109">
        <v>3.8399999999999997E-2</v>
      </c>
      <c r="N2705" s="109"/>
      <c r="O2705" s="210">
        <f t="shared" si="84"/>
        <v>42979</v>
      </c>
      <c r="Q2705" s="206">
        <f t="shared" si="85"/>
        <v>3.0000000000000165E-4</v>
      </c>
    </row>
    <row r="2706" spans="1:17">
      <c r="A2706" s="106">
        <v>42986</v>
      </c>
      <c r="B2706" t="s">
        <v>72</v>
      </c>
      <c r="C2706" s="109">
        <v>3.61E-2</v>
      </c>
      <c r="D2706" s="109">
        <v>3.78E-2</v>
      </c>
      <c r="E2706" s="109">
        <v>4.1500000000000002E-2</v>
      </c>
      <c r="F2706" s="109">
        <v>3.85E-2</v>
      </c>
      <c r="G2706" s="208">
        <v>0</v>
      </c>
      <c r="H2706" s="109"/>
      <c r="I2706" s="109">
        <v>3.5999999999999997E-2</v>
      </c>
      <c r="J2706" s="109">
        <v>3.6499999999999998E-2</v>
      </c>
      <c r="K2706" s="109">
        <v>3.8100000000000002E-2</v>
      </c>
      <c r="L2706" s="109">
        <v>4.2299999999999997E-2</v>
      </c>
      <c r="M2706" s="109">
        <v>3.8600000000000002E-2</v>
      </c>
      <c r="N2706" s="109"/>
      <c r="O2706" s="210">
        <f t="shared" si="84"/>
        <v>42979</v>
      </c>
      <c r="Q2706" s="206">
        <f t="shared" si="85"/>
        <v>3.0000000000000165E-4</v>
      </c>
    </row>
    <row r="2707" spans="1:17">
      <c r="A2707" s="106">
        <v>42989</v>
      </c>
      <c r="B2707" t="s">
        <v>72</v>
      </c>
      <c r="C2707" s="109">
        <v>3.6700000000000003E-2</v>
      </c>
      <c r="D2707" s="109">
        <v>3.8300000000000001E-2</v>
      </c>
      <c r="E2707" s="109">
        <v>4.2099999999999999E-2</v>
      </c>
      <c r="F2707" s="109">
        <v>3.9E-2</v>
      </c>
      <c r="G2707" s="208">
        <v>0</v>
      </c>
      <c r="H2707" s="109"/>
      <c r="I2707" s="109">
        <v>3.6499999999999998E-2</v>
      </c>
      <c r="J2707" s="109">
        <v>3.7100000000000001E-2</v>
      </c>
      <c r="K2707" s="109">
        <v>3.8600000000000002E-2</v>
      </c>
      <c r="L2707" s="109">
        <v>4.2900000000000001E-2</v>
      </c>
      <c r="M2707" s="109">
        <v>3.9100000000000003E-2</v>
      </c>
      <c r="N2707" s="109"/>
      <c r="O2707" s="210">
        <f t="shared" si="84"/>
        <v>42979</v>
      </c>
      <c r="Q2707" s="206">
        <f t="shared" si="85"/>
        <v>3.0000000000000165E-4</v>
      </c>
    </row>
    <row r="2708" spans="1:17">
      <c r="A2708" s="106">
        <v>42990</v>
      </c>
      <c r="B2708" t="s">
        <v>72</v>
      </c>
      <c r="C2708" s="109">
        <v>3.7100000000000001E-2</v>
      </c>
      <c r="D2708" s="109">
        <v>3.8699999999999998E-2</v>
      </c>
      <c r="E2708" s="109">
        <v>4.2500000000000003E-2</v>
      </c>
      <c r="F2708" s="109">
        <v>3.9399999999999998E-2</v>
      </c>
      <c r="G2708" s="208">
        <v>0</v>
      </c>
      <c r="H2708" s="109"/>
      <c r="I2708" s="109">
        <v>3.6600000000000001E-2</v>
      </c>
      <c r="J2708" s="109">
        <v>3.7400000000000003E-2</v>
      </c>
      <c r="K2708" s="109">
        <v>3.8899999999999997E-2</v>
      </c>
      <c r="L2708" s="109">
        <v>4.3299999999999998E-2</v>
      </c>
      <c r="M2708" s="109">
        <v>3.9399999999999998E-2</v>
      </c>
      <c r="N2708" s="109"/>
      <c r="O2708" s="210">
        <f t="shared" si="84"/>
        <v>42979</v>
      </c>
      <c r="Q2708" s="206">
        <f t="shared" si="85"/>
        <v>1.9999999999999879E-4</v>
      </c>
    </row>
    <row r="2709" spans="1:17">
      <c r="A2709" s="106">
        <v>42991</v>
      </c>
      <c r="B2709" t="s">
        <v>72</v>
      </c>
      <c r="C2709" s="109">
        <v>3.7400000000000003E-2</v>
      </c>
      <c r="D2709" s="109">
        <v>3.8899999999999997E-2</v>
      </c>
      <c r="E2709" s="109">
        <v>4.2599999999999999E-2</v>
      </c>
      <c r="F2709" s="109">
        <v>3.9600000000000003E-2</v>
      </c>
      <c r="G2709" s="208">
        <v>0</v>
      </c>
      <c r="H2709" s="109"/>
      <c r="I2709" s="109">
        <v>3.6700000000000003E-2</v>
      </c>
      <c r="J2709" s="109">
        <v>3.7600000000000001E-2</v>
      </c>
      <c r="K2709" s="109">
        <v>3.9100000000000003E-2</v>
      </c>
      <c r="L2709" s="109">
        <v>4.3299999999999998E-2</v>
      </c>
      <c r="M2709" s="109">
        <v>3.9600000000000003E-2</v>
      </c>
      <c r="N2709" s="109"/>
      <c r="O2709" s="210">
        <f t="shared" si="84"/>
        <v>42979</v>
      </c>
      <c r="Q2709" s="206">
        <f t="shared" si="85"/>
        <v>2.0000000000000573E-4</v>
      </c>
    </row>
    <row r="2710" spans="1:17">
      <c r="A2710" s="106">
        <v>42992</v>
      </c>
      <c r="B2710" t="s">
        <v>72</v>
      </c>
      <c r="C2710" s="109">
        <v>3.73E-2</v>
      </c>
      <c r="D2710" s="109">
        <v>3.8699999999999998E-2</v>
      </c>
      <c r="E2710" s="109">
        <v>4.24E-2</v>
      </c>
      <c r="F2710" s="109">
        <v>3.95E-2</v>
      </c>
      <c r="G2710" s="208">
        <v>0</v>
      </c>
      <c r="H2710" s="109"/>
      <c r="I2710" s="109">
        <v>3.6499999999999998E-2</v>
      </c>
      <c r="J2710" s="109">
        <v>3.7499999999999999E-2</v>
      </c>
      <c r="K2710" s="109">
        <v>3.8899999999999997E-2</v>
      </c>
      <c r="L2710" s="109">
        <v>4.3099999999999999E-2</v>
      </c>
      <c r="M2710" s="109">
        <v>3.9399999999999998E-2</v>
      </c>
      <c r="N2710" s="109"/>
      <c r="O2710" s="210">
        <f t="shared" si="84"/>
        <v>42979</v>
      </c>
      <c r="Q2710" s="206">
        <f t="shared" si="85"/>
        <v>1.9999999999999879E-4</v>
      </c>
    </row>
    <row r="2711" spans="1:17">
      <c r="A2711" s="106">
        <v>42993</v>
      </c>
      <c r="B2711" t="s">
        <v>72</v>
      </c>
      <c r="C2711" s="109">
        <v>3.7199999999999997E-2</v>
      </c>
      <c r="D2711" s="109">
        <v>3.8600000000000002E-2</v>
      </c>
      <c r="E2711" s="109">
        <v>4.2299999999999997E-2</v>
      </c>
      <c r="F2711" s="109">
        <v>3.9399999999999998E-2</v>
      </c>
      <c r="G2711" s="208">
        <v>0</v>
      </c>
      <c r="H2711" s="109"/>
      <c r="I2711" s="109">
        <v>3.6299999999999999E-2</v>
      </c>
      <c r="J2711" s="109">
        <v>3.7400000000000003E-2</v>
      </c>
      <c r="K2711" s="109">
        <v>3.8800000000000001E-2</v>
      </c>
      <c r="L2711" s="109">
        <v>4.2999999999999997E-2</v>
      </c>
      <c r="M2711" s="109">
        <v>3.9300000000000002E-2</v>
      </c>
      <c r="N2711" s="109"/>
      <c r="O2711" s="210">
        <f t="shared" si="84"/>
        <v>42979</v>
      </c>
      <c r="Q2711" s="206">
        <f t="shared" si="85"/>
        <v>1.9999999999999879E-4</v>
      </c>
    </row>
    <row r="2712" spans="1:17">
      <c r="A2712" s="106">
        <v>42996</v>
      </c>
      <c r="B2712" t="s">
        <v>72</v>
      </c>
      <c r="C2712" s="109">
        <v>3.7499999999999999E-2</v>
      </c>
      <c r="D2712" s="109">
        <v>3.9E-2</v>
      </c>
      <c r="E2712" s="109">
        <v>4.2599999999999999E-2</v>
      </c>
      <c r="F2712" s="109">
        <v>3.9699999999999999E-2</v>
      </c>
      <c r="G2712" s="208">
        <v>0</v>
      </c>
      <c r="H2712" s="109"/>
      <c r="I2712" s="109">
        <v>3.6700000000000003E-2</v>
      </c>
      <c r="J2712" s="109">
        <v>3.7699999999999997E-2</v>
      </c>
      <c r="K2712" s="109">
        <v>3.9100000000000003E-2</v>
      </c>
      <c r="L2712" s="109">
        <v>4.3299999999999998E-2</v>
      </c>
      <c r="M2712" s="109">
        <v>3.9600000000000003E-2</v>
      </c>
      <c r="N2712" s="109"/>
      <c r="O2712" s="210">
        <f t="shared" si="84"/>
        <v>42979</v>
      </c>
      <c r="Q2712" s="206">
        <f t="shared" si="85"/>
        <v>1.0000000000000286E-4</v>
      </c>
    </row>
    <row r="2713" spans="1:17">
      <c r="A2713" s="106">
        <v>42997</v>
      </c>
      <c r="B2713" t="s">
        <v>72</v>
      </c>
      <c r="C2713" s="109">
        <v>3.7499999999999999E-2</v>
      </c>
      <c r="D2713" s="109">
        <v>3.9E-2</v>
      </c>
      <c r="E2713" s="109">
        <v>4.2700000000000002E-2</v>
      </c>
      <c r="F2713" s="109">
        <v>3.9699999999999999E-2</v>
      </c>
      <c r="G2713" s="208">
        <v>0</v>
      </c>
      <c r="H2713" s="109"/>
      <c r="I2713" s="109">
        <v>3.6700000000000003E-2</v>
      </c>
      <c r="J2713" s="109">
        <v>3.7699999999999997E-2</v>
      </c>
      <c r="K2713" s="109">
        <v>3.9100000000000003E-2</v>
      </c>
      <c r="L2713" s="109">
        <v>4.3299999999999998E-2</v>
      </c>
      <c r="M2713" s="109">
        <v>3.9600000000000003E-2</v>
      </c>
      <c r="N2713" s="109"/>
      <c r="O2713" s="210">
        <f t="shared" si="84"/>
        <v>42979</v>
      </c>
      <c r="Q2713" s="206">
        <f t="shared" si="85"/>
        <v>1.0000000000000286E-4</v>
      </c>
    </row>
  </sheetData>
  <mergeCells count="2">
    <mergeCell ref="B1:F1"/>
    <mergeCell ref="I1:M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U18"/>
  <sheetViews>
    <sheetView workbookViewId="0"/>
  </sheetViews>
  <sheetFormatPr defaultRowHeight="14.25"/>
  <cols>
    <col min="1" max="1" width="10.625" bestFit="1" customWidth="1"/>
    <col min="4" max="4" width="9.875" bestFit="1" customWidth="1"/>
  </cols>
  <sheetData>
    <row r="2" spans="1:21" ht="15" thickBot="1">
      <c r="A2" s="124" t="s">
        <v>66</v>
      </c>
      <c r="H2" t="s">
        <v>78</v>
      </c>
      <c r="O2" s="110"/>
      <c r="P2" s="110"/>
      <c r="Q2" s="110"/>
      <c r="R2" s="110"/>
      <c r="S2" s="110"/>
      <c r="T2" s="110"/>
      <c r="U2" s="110"/>
    </row>
    <row r="3" spans="1:21" ht="15">
      <c r="H3" s="123" t="s">
        <v>77</v>
      </c>
      <c r="I3" s="122"/>
      <c r="J3" s="121" t="s">
        <v>162</v>
      </c>
      <c r="K3" s="121" t="s">
        <v>76</v>
      </c>
      <c r="L3" s="121" t="s">
        <v>75</v>
      </c>
      <c r="M3" s="120"/>
      <c r="O3" s="119"/>
      <c r="P3" s="110"/>
      <c r="Q3" s="117"/>
      <c r="R3" s="118"/>
      <c r="S3" s="118"/>
      <c r="T3" s="117"/>
      <c r="U3" s="110"/>
    </row>
    <row r="4" spans="1:21" ht="15.75" thickBot="1">
      <c r="A4" s="116" t="s">
        <v>54</v>
      </c>
      <c r="B4" s="116" t="s">
        <v>74</v>
      </c>
      <c r="D4" s="116"/>
      <c r="E4" s="116"/>
      <c r="H4" s="115" t="s">
        <v>73</v>
      </c>
      <c r="I4" s="114">
        <v>2</v>
      </c>
      <c r="J4" s="114">
        <v>3</v>
      </c>
      <c r="K4" s="114">
        <v>4</v>
      </c>
      <c r="L4" s="114">
        <v>5</v>
      </c>
      <c r="M4" s="113">
        <v>6</v>
      </c>
      <c r="O4" s="111"/>
      <c r="P4" s="111"/>
      <c r="Q4" s="111"/>
      <c r="R4" s="111"/>
      <c r="S4" s="111"/>
      <c r="T4" s="111"/>
      <c r="U4" s="110"/>
    </row>
    <row r="5" spans="1:21">
      <c r="H5" s="112"/>
      <c r="I5" s="112"/>
      <c r="J5" s="112"/>
      <c r="K5" s="112"/>
      <c r="L5" s="112"/>
      <c r="M5" s="112"/>
      <c r="O5" s="111"/>
      <c r="P5" s="111"/>
      <c r="Q5" s="111"/>
      <c r="R5" s="111"/>
      <c r="S5" s="111"/>
      <c r="T5" s="111"/>
      <c r="U5" s="110"/>
    </row>
    <row r="6" spans="1:21">
      <c r="A6" s="106">
        <f t="shared" ref="A6:A18" si="0">H6</f>
        <v>43000</v>
      </c>
      <c r="B6" s="109">
        <f t="shared" ref="B6:B18" ca="1" si="1">VLOOKUP(A6,Treas30Yr,2)/100</f>
        <v>2.7999999999999997E-2</v>
      </c>
      <c r="D6" s="106"/>
      <c r="E6" s="109"/>
      <c r="H6" s="190">
        <v>43000</v>
      </c>
      <c r="I6" s="191" t="s">
        <v>72</v>
      </c>
      <c r="J6" s="191">
        <v>3.7199999999999997E-2</v>
      </c>
      <c r="K6" s="191">
        <v>3.8800000000000001E-2</v>
      </c>
      <c r="L6" s="191">
        <v>4.2500000000000003E-2</v>
      </c>
      <c r="M6" s="191">
        <v>3.95E-2</v>
      </c>
      <c r="O6" s="88"/>
      <c r="P6" s="89"/>
      <c r="Q6" s="89"/>
      <c r="R6" s="89"/>
      <c r="S6" s="89"/>
      <c r="T6" s="89"/>
    </row>
    <row r="7" spans="1:21">
      <c r="A7" s="106">
        <f t="shared" si="0"/>
        <v>42993</v>
      </c>
      <c r="B7" s="109">
        <f t="shared" ca="1" si="1"/>
        <v>2.7699999999999999E-2</v>
      </c>
      <c r="D7" s="106"/>
      <c r="E7" s="109"/>
      <c r="H7" s="192">
        <v>42993</v>
      </c>
      <c r="I7" s="191" t="s">
        <v>72</v>
      </c>
      <c r="J7" s="191">
        <v>3.7199999999999997E-2</v>
      </c>
      <c r="K7" s="191">
        <v>3.8600000000000002E-2</v>
      </c>
      <c r="L7" s="191">
        <v>4.2299999999999997E-2</v>
      </c>
      <c r="M7" s="191">
        <v>3.9399999999999998E-2</v>
      </c>
      <c r="O7" s="88"/>
      <c r="P7" s="89"/>
      <c r="Q7" s="89"/>
      <c r="R7" s="89"/>
      <c r="S7" s="89"/>
      <c r="T7" s="89"/>
    </row>
    <row r="8" spans="1:21">
      <c r="A8" s="106">
        <f t="shared" si="0"/>
        <v>42986</v>
      </c>
      <c r="B8" s="109">
        <f t="shared" ca="1" si="1"/>
        <v>2.6699999999999998E-2</v>
      </c>
      <c r="D8" s="106"/>
      <c r="E8" s="109"/>
      <c r="H8" s="192">
        <v>42986</v>
      </c>
      <c r="I8" s="191" t="s">
        <v>72</v>
      </c>
      <c r="J8" s="191">
        <v>3.61E-2</v>
      </c>
      <c r="K8" s="191">
        <v>3.78E-2</v>
      </c>
      <c r="L8" s="191">
        <v>4.1500000000000002E-2</v>
      </c>
      <c r="M8" s="191">
        <v>3.85E-2</v>
      </c>
      <c r="O8" s="88"/>
      <c r="P8" s="89"/>
      <c r="Q8" s="89"/>
      <c r="R8" s="89"/>
      <c r="S8" s="89"/>
      <c r="T8" s="89"/>
    </row>
    <row r="9" spans="1:21">
      <c r="A9" s="106">
        <f t="shared" si="0"/>
        <v>42979</v>
      </c>
      <c r="B9" s="109">
        <f t="shared" ca="1" si="1"/>
        <v>2.7699999999999999E-2</v>
      </c>
      <c r="D9" s="106"/>
      <c r="E9" s="109"/>
      <c r="H9" s="192">
        <v>42979</v>
      </c>
      <c r="I9" s="191" t="s">
        <v>72</v>
      </c>
      <c r="J9" s="191">
        <v>3.6700000000000003E-2</v>
      </c>
      <c r="K9" s="191">
        <v>3.85E-2</v>
      </c>
      <c r="L9" s="191">
        <v>4.2299999999999997E-2</v>
      </c>
      <c r="M9" s="191">
        <v>3.9199999999999999E-2</v>
      </c>
      <c r="O9" s="88"/>
      <c r="P9" s="89"/>
      <c r="Q9" s="89"/>
      <c r="R9" s="89"/>
      <c r="S9" s="89"/>
      <c r="T9" s="89"/>
    </row>
    <row r="10" spans="1:21">
      <c r="A10" s="106">
        <f t="shared" si="0"/>
        <v>42972</v>
      </c>
      <c r="B10" s="109">
        <f t="shared" ca="1" si="1"/>
        <v>2.75E-2</v>
      </c>
      <c r="D10" s="106"/>
      <c r="E10" s="109"/>
      <c r="H10" s="192">
        <v>42972</v>
      </c>
      <c r="I10" s="191" t="s">
        <v>72</v>
      </c>
      <c r="J10" s="191">
        <v>3.6499999999999998E-2</v>
      </c>
      <c r="K10" s="191">
        <v>3.8300000000000001E-2</v>
      </c>
      <c r="L10" s="191">
        <v>4.2000000000000003E-2</v>
      </c>
      <c r="M10" s="191">
        <v>3.8899999999999997E-2</v>
      </c>
      <c r="O10" s="88"/>
      <c r="P10" s="89"/>
      <c r="Q10" s="89"/>
      <c r="R10" s="89"/>
      <c r="S10" s="89"/>
      <c r="T10" s="89"/>
    </row>
    <row r="11" spans="1:21">
      <c r="A11" s="106">
        <f t="shared" si="0"/>
        <v>42965</v>
      </c>
      <c r="B11" s="109">
        <f t="shared" ca="1" si="1"/>
        <v>2.7799999999999998E-2</v>
      </c>
      <c r="D11" s="106"/>
      <c r="E11" s="109"/>
      <c r="H11" s="192">
        <v>42965</v>
      </c>
      <c r="I11" s="191" t="s">
        <v>72</v>
      </c>
      <c r="J11" s="191">
        <v>3.6499999999999998E-2</v>
      </c>
      <c r="K11" s="191">
        <v>3.85E-2</v>
      </c>
      <c r="L11" s="191">
        <v>4.2200000000000001E-2</v>
      </c>
      <c r="M11" s="191">
        <v>3.9100000000000003E-2</v>
      </c>
      <c r="O11" s="88"/>
      <c r="P11" s="89"/>
      <c r="Q11" s="89"/>
      <c r="R11" s="89"/>
      <c r="S11" s="89"/>
      <c r="T11" s="89"/>
    </row>
    <row r="12" spans="1:21">
      <c r="A12" s="106">
        <f t="shared" si="0"/>
        <v>42958</v>
      </c>
      <c r="B12" s="109">
        <f t="shared" ca="1" si="1"/>
        <v>2.7900000000000001E-2</v>
      </c>
      <c r="D12" s="106"/>
      <c r="E12" s="109"/>
      <c r="H12" s="192">
        <v>42958</v>
      </c>
      <c r="I12" s="191" t="s">
        <v>72</v>
      </c>
      <c r="J12" s="191">
        <v>3.6499999999999998E-2</v>
      </c>
      <c r="K12" s="191">
        <v>3.8600000000000002E-2</v>
      </c>
      <c r="L12" s="191">
        <v>4.2200000000000001E-2</v>
      </c>
      <c r="M12" s="191">
        <v>3.9100000000000003E-2</v>
      </c>
      <c r="O12" s="88"/>
      <c r="P12" s="89"/>
      <c r="Q12" s="89"/>
      <c r="R12" s="89"/>
      <c r="S12" s="89"/>
      <c r="T12" s="89"/>
    </row>
    <row r="13" spans="1:21">
      <c r="A13" s="106">
        <f t="shared" si="0"/>
        <v>42951</v>
      </c>
      <c r="B13" s="109">
        <f t="shared" ca="1" si="1"/>
        <v>2.8399999999999998E-2</v>
      </c>
      <c r="D13" s="106"/>
      <c r="E13" s="109"/>
      <c r="H13" s="192">
        <v>42951</v>
      </c>
      <c r="I13" s="191" t="s">
        <v>72</v>
      </c>
      <c r="J13" s="191">
        <v>3.7100000000000001E-2</v>
      </c>
      <c r="K13" s="191">
        <v>3.9E-2</v>
      </c>
      <c r="L13" s="191">
        <v>4.2700000000000002E-2</v>
      </c>
      <c r="M13" s="191">
        <v>3.9600000000000003E-2</v>
      </c>
      <c r="O13" s="88"/>
      <c r="P13" s="89"/>
      <c r="Q13" s="89"/>
      <c r="R13" s="89"/>
      <c r="S13" s="89"/>
      <c r="T13" s="89"/>
    </row>
    <row r="14" spans="1:21">
      <c r="A14" s="106">
        <f t="shared" si="0"/>
        <v>42944</v>
      </c>
      <c r="B14" s="109">
        <f t="shared" ca="1" si="1"/>
        <v>2.8900000000000002E-2</v>
      </c>
      <c r="D14" s="106"/>
      <c r="E14" s="109"/>
      <c r="H14" s="192">
        <v>42944</v>
      </c>
      <c r="I14" s="191" t="s">
        <v>72</v>
      </c>
      <c r="J14" s="191">
        <v>3.7900000000000003E-2</v>
      </c>
      <c r="K14" s="191">
        <v>3.9699999999999999E-2</v>
      </c>
      <c r="L14" s="191">
        <v>4.3200000000000002E-2</v>
      </c>
      <c r="M14" s="191">
        <v>4.0300000000000002E-2</v>
      </c>
      <c r="O14" s="88"/>
      <c r="P14" s="89"/>
      <c r="Q14" s="89"/>
      <c r="R14" s="89"/>
      <c r="S14" s="89"/>
      <c r="T14" s="89"/>
    </row>
    <row r="15" spans="1:21">
      <c r="A15" s="106">
        <f t="shared" si="0"/>
        <v>42937</v>
      </c>
      <c r="B15" s="109">
        <f t="shared" ca="1" si="1"/>
        <v>2.81E-2</v>
      </c>
      <c r="D15" s="106"/>
      <c r="E15" s="109"/>
      <c r="H15" s="192">
        <v>42937</v>
      </c>
      <c r="I15" s="191" t="s">
        <v>72</v>
      </c>
      <c r="J15" s="191">
        <v>3.7199999999999997E-2</v>
      </c>
      <c r="K15" s="191">
        <v>3.9100000000000003E-2</v>
      </c>
      <c r="L15" s="191">
        <v>4.2700000000000002E-2</v>
      </c>
      <c r="M15" s="191">
        <v>3.9699999999999999E-2</v>
      </c>
      <c r="O15" s="88"/>
      <c r="P15" s="89"/>
      <c r="Q15" s="89"/>
      <c r="R15" s="89"/>
      <c r="S15" s="89"/>
      <c r="T15" s="89"/>
    </row>
    <row r="16" spans="1:21">
      <c r="A16" s="106">
        <f t="shared" si="0"/>
        <v>42930</v>
      </c>
      <c r="B16" s="109">
        <f t="shared" ca="1" si="1"/>
        <v>2.9100000000000001E-2</v>
      </c>
      <c r="D16" s="106"/>
      <c r="E16" s="109"/>
      <c r="H16" s="192">
        <v>42930</v>
      </c>
      <c r="I16" s="191" t="s">
        <v>72</v>
      </c>
      <c r="J16" s="191">
        <v>3.8399999999999997E-2</v>
      </c>
      <c r="K16" s="191">
        <v>4.02E-2</v>
      </c>
      <c r="L16" s="191">
        <v>4.3999999999999997E-2</v>
      </c>
      <c r="M16" s="191">
        <v>4.0899999999999999E-2</v>
      </c>
      <c r="O16" s="88"/>
      <c r="P16" s="89"/>
      <c r="Q16" s="89"/>
      <c r="R16" s="89"/>
      <c r="S16" s="89"/>
      <c r="T16" s="89"/>
    </row>
    <row r="17" spans="1:20">
      <c r="A17" s="106">
        <f t="shared" si="0"/>
        <v>42923</v>
      </c>
      <c r="B17" s="109">
        <f t="shared" ca="1" si="1"/>
        <v>2.9300000000000003E-2</v>
      </c>
      <c r="D17" s="106"/>
      <c r="E17" s="109"/>
      <c r="H17" s="192">
        <v>42923</v>
      </c>
      <c r="I17" s="191" t="s">
        <v>72</v>
      </c>
      <c r="J17" s="191">
        <v>3.8899999999999997E-2</v>
      </c>
      <c r="K17" s="191">
        <v>4.0599999999999997E-2</v>
      </c>
      <c r="L17" s="191">
        <v>4.4400000000000002E-2</v>
      </c>
      <c r="M17" s="191">
        <v>4.1300000000000003E-2</v>
      </c>
      <c r="O17" s="88"/>
      <c r="P17" s="89"/>
      <c r="Q17" s="89"/>
      <c r="R17" s="89"/>
      <c r="S17" s="89"/>
      <c r="T17" s="89"/>
    </row>
    <row r="18" spans="1:20" ht="15" thickBot="1">
      <c r="A18" s="106">
        <f t="shared" si="0"/>
        <v>42916</v>
      </c>
      <c r="B18" s="109">
        <f t="shared" ca="1" si="1"/>
        <v>2.8399999999999998E-2</v>
      </c>
      <c r="D18" s="106"/>
      <c r="E18" s="109"/>
      <c r="H18" s="193">
        <v>42916</v>
      </c>
      <c r="I18" s="194" t="s">
        <v>72</v>
      </c>
      <c r="J18" s="194">
        <v>3.8100000000000002E-2</v>
      </c>
      <c r="K18" s="194">
        <v>3.9800000000000002E-2</v>
      </c>
      <c r="L18" s="194">
        <v>4.36E-2</v>
      </c>
      <c r="M18" s="194">
        <v>4.0500000000000001E-2</v>
      </c>
      <c r="O18" s="88"/>
      <c r="P18" s="89"/>
      <c r="Q18" s="89"/>
      <c r="R18" s="89"/>
      <c r="S18" s="89"/>
      <c r="T18" s="89"/>
    </row>
  </sheetData>
  <pageMargins left="0.7" right="0.7" top="0.75" bottom="0.75" header="0.3" footer="0.3"/>
  <pageSetup scale="94" orientation="landscape" r:id="rId1"/>
  <headerFooter>
    <oddHeader>&amp;R&amp;Z&amp;F - &amp;A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AJ772"/>
  <sheetViews>
    <sheetView zoomScaleNormal="100" workbookViewId="0">
      <pane ySplit="7" topLeftCell="A8" activePane="bottomLeft" state="frozen"/>
      <selection sqref="A1:H1"/>
      <selection pane="bottomLeft"/>
    </sheetView>
  </sheetViews>
  <sheetFormatPr defaultColWidth="12" defaultRowHeight="14.25"/>
  <cols>
    <col min="1" max="1" width="12" customWidth="1"/>
    <col min="2" max="2" width="12" style="103"/>
    <col min="3" max="4" width="12" style="102"/>
    <col min="6" max="7" width="12" customWidth="1"/>
    <col min="8" max="8" width="12" style="103" customWidth="1"/>
    <col min="9" max="11" width="12" style="102" customWidth="1"/>
    <col min="12" max="12" width="4.875" bestFit="1" customWidth="1"/>
    <col min="19" max="19" width="7.25" customWidth="1"/>
    <col min="20" max="20" width="4.875" bestFit="1" customWidth="1"/>
    <col min="30" max="31" width="12" customWidth="1"/>
  </cols>
  <sheetData>
    <row r="1" spans="1:36" ht="15">
      <c r="B1" s="147" t="s">
        <v>100</v>
      </c>
      <c r="C1" s="146"/>
      <c r="E1" s="149" t="s">
        <v>99</v>
      </c>
      <c r="F1" s="148"/>
      <c r="G1" s="148"/>
      <c r="H1" s="147" t="s">
        <v>98</v>
      </c>
      <c r="I1" s="146"/>
      <c r="J1"/>
      <c r="K1"/>
      <c r="O1" s="145"/>
      <c r="P1" s="144" t="s">
        <v>97</v>
      </c>
      <c r="Q1" s="143" t="s">
        <v>132</v>
      </c>
      <c r="AC1" s="140"/>
      <c r="AD1" s="134"/>
      <c r="AE1" s="140"/>
      <c r="AF1" s="140"/>
      <c r="AG1" s="140"/>
      <c r="AH1" s="140"/>
      <c r="AI1" s="140"/>
      <c r="AJ1" s="140"/>
    </row>
    <row r="2" spans="1:36" ht="15">
      <c r="B2" s="103" t="s">
        <v>70</v>
      </c>
      <c r="C2" s="102" t="s">
        <v>69</v>
      </c>
      <c r="H2" s="103" t="s">
        <v>70</v>
      </c>
      <c r="I2" s="102" t="s">
        <v>69</v>
      </c>
      <c r="N2" t="s">
        <v>96</v>
      </c>
      <c r="V2" t="s">
        <v>95</v>
      </c>
      <c r="AC2" s="140"/>
      <c r="AD2" s="140"/>
      <c r="AE2" s="141"/>
      <c r="AF2" s="140"/>
      <c r="AG2" s="140"/>
      <c r="AH2" s="140"/>
      <c r="AI2" s="140"/>
      <c r="AJ2" s="140"/>
    </row>
    <row r="3" spans="1:36" ht="15">
      <c r="B3" s="103" t="s">
        <v>94</v>
      </c>
      <c r="C3" s="102" t="s">
        <v>93</v>
      </c>
      <c r="H3" s="103" t="s">
        <v>94</v>
      </c>
      <c r="I3" s="102" t="s">
        <v>93</v>
      </c>
      <c r="M3" t="s">
        <v>92</v>
      </c>
      <c r="N3" s="142" t="s">
        <v>91</v>
      </c>
      <c r="V3" t="s">
        <v>90</v>
      </c>
      <c r="AC3" s="135"/>
      <c r="AD3" s="140"/>
      <c r="AE3" s="140"/>
      <c r="AF3" s="141"/>
      <c r="AG3" s="140"/>
      <c r="AH3" s="140"/>
      <c r="AI3" s="134"/>
      <c r="AJ3" s="134"/>
    </row>
    <row r="4" spans="1:36">
      <c r="B4" s="103">
        <v>29221</v>
      </c>
      <c r="C4" s="102" t="s">
        <v>154</v>
      </c>
      <c r="H4" s="103">
        <v>29221</v>
      </c>
      <c r="I4" s="102" t="s">
        <v>155</v>
      </c>
      <c r="N4" t="s">
        <v>89</v>
      </c>
      <c r="V4" t="s">
        <v>87</v>
      </c>
    </row>
    <row r="5" spans="1:36">
      <c r="B5" s="108" t="s">
        <v>66</v>
      </c>
      <c r="C5" s="139"/>
      <c r="D5" s="139"/>
      <c r="E5" s="138"/>
      <c r="F5" s="138"/>
      <c r="H5" s="108" t="s">
        <v>88</v>
      </c>
      <c r="N5" t="s">
        <v>87</v>
      </c>
    </row>
    <row r="6" spans="1:36" ht="15">
      <c r="B6" s="103" t="s">
        <v>65</v>
      </c>
      <c r="D6" s="137"/>
      <c r="E6" s="136"/>
      <c r="F6" s="136"/>
      <c r="H6" s="103" t="s">
        <v>65</v>
      </c>
      <c r="N6" s="130"/>
      <c r="O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5" t="s">
        <v>86</v>
      </c>
      <c r="AD6" s="134" t="s">
        <v>85</v>
      </c>
      <c r="AE6" s="134" t="s">
        <v>84</v>
      </c>
    </row>
    <row r="7" spans="1:36" ht="15">
      <c r="A7" s="133"/>
      <c r="B7" s="132" t="s">
        <v>64</v>
      </c>
      <c r="C7" s="131" t="s">
        <v>63</v>
      </c>
      <c r="D7" s="131"/>
      <c r="E7" s="133"/>
      <c r="F7" s="133"/>
      <c r="G7" s="133"/>
      <c r="H7" s="132" t="s">
        <v>64</v>
      </c>
      <c r="I7" s="131" t="s">
        <v>63</v>
      </c>
      <c r="J7" s="131"/>
      <c r="K7" s="131"/>
      <c r="N7" s="130" t="s">
        <v>83</v>
      </c>
      <c r="O7" s="130" t="s">
        <v>82</v>
      </c>
      <c r="P7" s="130" t="s">
        <v>76</v>
      </c>
      <c r="Q7" s="130" t="s">
        <v>75</v>
      </c>
      <c r="R7" s="130" t="s">
        <v>81</v>
      </c>
      <c r="S7" s="130"/>
      <c r="T7" s="130"/>
      <c r="U7" s="130"/>
      <c r="V7" s="130" t="s">
        <v>83</v>
      </c>
      <c r="W7" s="130" t="s">
        <v>82</v>
      </c>
      <c r="X7" s="130" t="s">
        <v>76</v>
      </c>
      <c r="Y7" s="130" t="s">
        <v>75</v>
      </c>
      <c r="Z7" s="130" t="s">
        <v>81</v>
      </c>
      <c r="AA7" s="130"/>
      <c r="AB7" s="130"/>
      <c r="AD7" s="129" t="s">
        <v>80</v>
      </c>
      <c r="AE7" s="129" t="s">
        <v>79</v>
      </c>
    </row>
    <row r="8" spans="1:36">
      <c r="A8">
        <f t="shared" ref="A8:A71" si="0">YEAR(B8)</f>
        <v>1980</v>
      </c>
      <c r="B8" s="103">
        <v>29221</v>
      </c>
      <c r="C8" s="102">
        <v>10.6</v>
      </c>
      <c r="D8" s="109">
        <f t="shared" ref="D8:D71" si="1">IF(ISNUMBER(C8),C8/100,"")</f>
        <v>0.106</v>
      </c>
      <c r="G8">
        <f t="shared" ref="G8:G71" si="2">YEAR(H8)</f>
        <v>1980</v>
      </c>
      <c r="H8" s="103">
        <v>29221</v>
      </c>
      <c r="I8" s="102">
        <v>10.65</v>
      </c>
      <c r="J8" s="109">
        <f t="shared" ref="J8:J71" si="3">IF(ISNUMBER(I8),I8/100,"")</f>
        <v>0.1065</v>
      </c>
      <c r="L8">
        <f t="shared" ref="L8:L71" si="4">TRUNC(YEAR(M8))</f>
        <v>1980</v>
      </c>
      <c r="M8" s="103">
        <v>29221</v>
      </c>
      <c r="O8" s="125"/>
      <c r="P8" s="125"/>
      <c r="Q8" s="125"/>
      <c r="R8" s="125"/>
      <c r="S8" s="125"/>
      <c r="T8">
        <f t="shared" ref="T8:T71" si="5">L8</f>
        <v>1980</v>
      </c>
      <c r="U8" s="103">
        <f t="shared" ref="U8:U71" si="6">M8</f>
        <v>29221</v>
      </c>
      <c r="V8" s="125">
        <v>0.1109</v>
      </c>
      <c r="W8" s="125"/>
      <c r="X8" s="125"/>
      <c r="Y8" s="125">
        <v>0.1242</v>
      </c>
      <c r="Z8" s="125"/>
    </row>
    <row r="9" spans="1:36">
      <c r="A9">
        <f t="shared" si="0"/>
        <v>1980</v>
      </c>
      <c r="B9" s="103">
        <v>29252</v>
      </c>
      <c r="C9" s="102">
        <v>12.13</v>
      </c>
      <c r="D9" s="109">
        <f t="shared" si="1"/>
        <v>0.12130000000000001</v>
      </c>
      <c r="G9">
        <f t="shared" si="2"/>
        <v>1980</v>
      </c>
      <c r="H9" s="103">
        <v>29252</v>
      </c>
      <c r="I9" s="102">
        <v>12.21</v>
      </c>
      <c r="J9" s="109">
        <f t="shared" si="3"/>
        <v>0.12210000000000001</v>
      </c>
      <c r="L9">
        <f t="shared" si="4"/>
        <v>1980</v>
      </c>
      <c r="M9" s="103">
        <v>29252</v>
      </c>
      <c r="O9" s="125"/>
      <c r="P9" s="125"/>
      <c r="Q9" s="125"/>
      <c r="R9" s="125"/>
      <c r="S9" s="125"/>
      <c r="T9">
        <f t="shared" si="5"/>
        <v>1980</v>
      </c>
      <c r="U9" s="103">
        <f t="shared" si="6"/>
        <v>29252</v>
      </c>
      <c r="V9" s="125">
        <v>0.12380000000000001</v>
      </c>
      <c r="W9" s="125"/>
      <c r="X9" s="125"/>
      <c r="Y9" s="125">
        <v>0.13570000000000002</v>
      </c>
      <c r="Z9" s="125"/>
    </row>
    <row r="10" spans="1:36">
      <c r="A10">
        <f t="shared" si="0"/>
        <v>1980</v>
      </c>
      <c r="B10" s="103">
        <v>29281</v>
      </c>
      <c r="C10" s="102">
        <v>12.34</v>
      </c>
      <c r="D10" s="109">
        <f t="shared" si="1"/>
        <v>0.1234</v>
      </c>
      <c r="G10">
        <f t="shared" si="2"/>
        <v>1980</v>
      </c>
      <c r="H10" s="103">
        <v>29281</v>
      </c>
      <c r="I10" s="102">
        <v>12.49</v>
      </c>
      <c r="J10" s="109">
        <f t="shared" si="3"/>
        <v>0.1249</v>
      </c>
      <c r="L10">
        <f t="shared" si="4"/>
        <v>1980</v>
      </c>
      <c r="M10" s="103">
        <v>29281</v>
      </c>
      <c r="O10" s="125"/>
      <c r="P10" s="125"/>
      <c r="Q10" s="125"/>
      <c r="R10" s="125"/>
      <c r="S10" s="125"/>
      <c r="T10">
        <f t="shared" si="5"/>
        <v>1980</v>
      </c>
      <c r="U10" s="103">
        <f t="shared" si="6"/>
        <v>29281</v>
      </c>
      <c r="V10" s="125">
        <v>0.12960000000000002</v>
      </c>
      <c r="W10" s="125"/>
      <c r="X10" s="125"/>
      <c r="Y10" s="125">
        <v>0.14449999999999999</v>
      </c>
      <c r="Z10" s="125"/>
    </row>
    <row r="11" spans="1:36">
      <c r="A11">
        <f t="shared" si="0"/>
        <v>1980</v>
      </c>
      <c r="B11" s="103">
        <v>29312</v>
      </c>
      <c r="C11" s="102">
        <v>11.4</v>
      </c>
      <c r="D11" s="109">
        <f t="shared" si="1"/>
        <v>0.114</v>
      </c>
      <c r="G11">
        <f t="shared" si="2"/>
        <v>1980</v>
      </c>
      <c r="H11" s="103">
        <v>29312</v>
      </c>
      <c r="I11" s="102">
        <v>11.42</v>
      </c>
      <c r="J11" s="109">
        <f t="shared" si="3"/>
        <v>0.1142</v>
      </c>
      <c r="L11">
        <f t="shared" si="4"/>
        <v>1980</v>
      </c>
      <c r="M11" s="103">
        <v>29312</v>
      </c>
      <c r="O11" s="125"/>
      <c r="P11" s="125"/>
      <c r="Q11" s="125"/>
      <c r="R11" s="125"/>
      <c r="S11" s="125"/>
      <c r="T11">
        <f t="shared" si="5"/>
        <v>1980</v>
      </c>
      <c r="U11" s="103">
        <f t="shared" si="6"/>
        <v>29312</v>
      </c>
      <c r="V11" s="125">
        <v>0.12039999999999999</v>
      </c>
      <c r="W11" s="125"/>
      <c r="X11" s="125"/>
      <c r="Y11" s="125">
        <v>0.1419</v>
      </c>
      <c r="Z11" s="125"/>
    </row>
    <row r="12" spans="1:36">
      <c r="A12">
        <f t="shared" si="0"/>
        <v>1980</v>
      </c>
      <c r="B12" s="103">
        <v>29342</v>
      </c>
      <c r="C12" s="102">
        <v>10.36</v>
      </c>
      <c r="D12" s="109">
        <f t="shared" si="1"/>
        <v>0.1036</v>
      </c>
      <c r="G12">
        <f t="shared" si="2"/>
        <v>1980</v>
      </c>
      <c r="H12" s="103">
        <v>29342</v>
      </c>
      <c r="I12" s="102">
        <v>10.44</v>
      </c>
      <c r="J12" s="109">
        <f t="shared" si="3"/>
        <v>0.10439999999999999</v>
      </c>
      <c r="L12">
        <f t="shared" si="4"/>
        <v>1980</v>
      </c>
      <c r="M12" s="103">
        <v>29342</v>
      </c>
      <c r="O12" s="125"/>
      <c r="P12" s="125"/>
      <c r="Q12" s="125"/>
      <c r="R12" s="125"/>
      <c r="S12" s="125"/>
      <c r="T12">
        <f t="shared" si="5"/>
        <v>1980</v>
      </c>
      <c r="U12" s="103">
        <f t="shared" si="6"/>
        <v>29342</v>
      </c>
      <c r="V12" s="125">
        <v>0.1099</v>
      </c>
      <c r="W12" s="125"/>
      <c r="X12" s="125"/>
      <c r="Y12" s="125">
        <v>0.13170000000000001</v>
      </c>
      <c r="Z12" s="125"/>
    </row>
    <row r="13" spans="1:36">
      <c r="A13">
        <f t="shared" si="0"/>
        <v>1980</v>
      </c>
      <c r="B13" s="103">
        <v>29373</v>
      </c>
      <c r="C13" s="102">
        <v>9.81</v>
      </c>
      <c r="D13" s="109">
        <f t="shared" si="1"/>
        <v>9.8100000000000007E-2</v>
      </c>
      <c r="G13">
        <f t="shared" si="2"/>
        <v>1980</v>
      </c>
      <c r="H13" s="103">
        <v>29373</v>
      </c>
      <c r="I13" s="102">
        <v>9.89</v>
      </c>
      <c r="J13" s="109">
        <f t="shared" si="3"/>
        <v>9.8900000000000002E-2</v>
      </c>
      <c r="L13">
        <f t="shared" si="4"/>
        <v>1980</v>
      </c>
      <c r="M13" s="103">
        <v>29373</v>
      </c>
      <c r="O13" s="125"/>
      <c r="P13" s="125"/>
      <c r="Q13" s="125"/>
      <c r="R13" s="125"/>
      <c r="S13" s="125"/>
      <c r="T13">
        <f t="shared" si="5"/>
        <v>1980</v>
      </c>
      <c r="U13" s="103">
        <f t="shared" si="6"/>
        <v>29373</v>
      </c>
      <c r="V13" s="125">
        <v>0.10580000000000001</v>
      </c>
      <c r="W13" s="125"/>
      <c r="X13" s="125"/>
      <c r="Y13" s="125">
        <v>0.12710000000000002</v>
      </c>
      <c r="Z13" s="125"/>
    </row>
    <row r="14" spans="1:36">
      <c r="A14">
        <f t="shared" si="0"/>
        <v>1980</v>
      </c>
      <c r="B14" s="103">
        <v>29403</v>
      </c>
      <c r="C14" s="102">
        <v>10.24</v>
      </c>
      <c r="D14" s="109">
        <f t="shared" si="1"/>
        <v>0.1024</v>
      </c>
      <c r="G14">
        <f t="shared" si="2"/>
        <v>1980</v>
      </c>
      <c r="H14" s="103">
        <v>29403</v>
      </c>
      <c r="I14" s="102">
        <v>10.32</v>
      </c>
      <c r="J14" s="109">
        <f t="shared" si="3"/>
        <v>0.1032</v>
      </c>
      <c r="L14">
        <f t="shared" si="4"/>
        <v>1980</v>
      </c>
      <c r="M14" s="103">
        <v>29403</v>
      </c>
      <c r="O14" s="125"/>
      <c r="P14" s="125"/>
      <c r="Q14" s="125"/>
      <c r="R14" s="125"/>
      <c r="S14" s="125"/>
      <c r="T14">
        <f t="shared" si="5"/>
        <v>1980</v>
      </c>
      <c r="U14" s="103">
        <f t="shared" si="6"/>
        <v>29403</v>
      </c>
      <c r="V14" s="125">
        <v>0.11070000000000001</v>
      </c>
      <c r="W14" s="125"/>
      <c r="X14" s="125"/>
      <c r="Y14" s="125">
        <v>0.1265</v>
      </c>
      <c r="Z14" s="125"/>
    </row>
    <row r="15" spans="1:36">
      <c r="A15">
        <f t="shared" si="0"/>
        <v>1980</v>
      </c>
      <c r="B15" s="103">
        <v>29434</v>
      </c>
      <c r="C15" s="102">
        <v>11</v>
      </c>
      <c r="D15" s="109">
        <f t="shared" si="1"/>
        <v>0.11</v>
      </c>
      <c r="G15">
        <f t="shared" si="2"/>
        <v>1980</v>
      </c>
      <c r="H15" s="103">
        <v>29434</v>
      </c>
      <c r="I15" s="102">
        <v>11.07</v>
      </c>
      <c r="J15" s="109">
        <f t="shared" si="3"/>
        <v>0.11070000000000001</v>
      </c>
      <c r="L15">
        <f t="shared" si="4"/>
        <v>1980</v>
      </c>
      <c r="M15" s="103">
        <v>29434</v>
      </c>
      <c r="O15" s="125"/>
      <c r="P15" s="125"/>
      <c r="Q15" s="125"/>
      <c r="R15" s="125"/>
      <c r="S15" s="125"/>
      <c r="T15">
        <f t="shared" si="5"/>
        <v>1980</v>
      </c>
      <c r="U15" s="103">
        <f t="shared" si="6"/>
        <v>29434</v>
      </c>
      <c r="V15" s="125">
        <v>0.1164</v>
      </c>
      <c r="W15" s="125"/>
      <c r="X15" s="125"/>
      <c r="Y15" s="125">
        <v>0.13150000000000001</v>
      </c>
      <c r="Z15" s="125"/>
    </row>
    <row r="16" spans="1:36">
      <c r="A16">
        <f t="shared" si="0"/>
        <v>1980</v>
      </c>
      <c r="B16" s="103">
        <v>29465</v>
      </c>
      <c r="C16" s="102">
        <v>11.34</v>
      </c>
      <c r="D16" s="109">
        <f t="shared" si="1"/>
        <v>0.1134</v>
      </c>
      <c r="G16">
        <f t="shared" si="2"/>
        <v>1980</v>
      </c>
      <c r="H16" s="103">
        <v>29465</v>
      </c>
      <c r="I16" s="102">
        <v>11.47</v>
      </c>
      <c r="J16" s="109">
        <f t="shared" si="3"/>
        <v>0.11470000000000001</v>
      </c>
      <c r="L16">
        <f t="shared" si="4"/>
        <v>1980</v>
      </c>
      <c r="M16" s="103">
        <v>29465</v>
      </c>
      <c r="O16" s="125"/>
      <c r="P16" s="125"/>
      <c r="Q16" s="125"/>
      <c r="R16" s="125"/>
      <c r="S16" s="125"/>
      <c r="T16">
        <f t="shared" si="5"/>
        <v>1980</v>
      </c>
      <c r="U16" s="103">
        <f t="shared" si="6"/>
        <v>29465</v>
      </c>
      <c r="V16" s="125">
        <v>0.1202</v>
      </c>
      <c r="W16" s="125"/>
      <c r="X16" s="125"/>
      <c r="Y16" s="125">
        <v>0.13699999999999998</v>
      </c>
      <c r="Z16" s="125"/>
    </row>
    <row r="17" spans="1:26">
      <c r="A17">
        <f t="shared" si="0"/>
        <v>1980</v>
      </c>
      <c r="B17" s="103">
        <v>29495</v>
      </c>
      <c r="C17" s="102">
        <v>11.59</v>
      </c>
      <c r="D17" s="109">
        <f t="shared" si="1"/>
        <v>0.1159</v>
      </c>
      <c r="G17">
        <f t="shared" si="2"/>
        <v>1980</v>
      </c>
      <c r="H17" s="103">
        <v>29495</v>
      </c>
      <c r="I17" s="102">
        <v>11.75</v>
      </c>
      <c r="J17" s="109">
        <f t="shared" si="3"/>
        <v>0.11749999999999999</v>
      </c>
      <c r="L17">
        <f t="shared" si="4"/>
        <v>1980</v>
      </c>
      <c r="M17" s="103">
        <v>29495</v>
      </c>
      <c r="O17" s="125"/>
      <c r="P17" s="125"/>
      <c r="Q17" s="125"/>
      <c r="R17" s="125"/>
      <c r="S17" s="125"/>
      <c r="T17">
        <f t="shared" si="5"/>
        <v>1980</v>
      </c>
      <c r="U17" s="103">
        <f t="shared" si="6"/>
        <v>29495</v>
      </c>
      <c r="V17" s="125">
        <v>0.1231</v>
      </c>
      <c r="W17" s="125"/>
      <c r="X17" s="125"/>
      <c r="Y17" s="125">
        <v>0.14230000000000001</v>
      </c>
      <c r="Z17" s="125"/>
    </row>
    <row r="18" spans="1:26">
      <c r="A18">
        <f t="shared" si="0"/>
        <v>1980</v>
      </c>
      <c r="B18" s="103">
        <v>29526</v>
      </c>
      <c r="C18" s="102">
        <v>12.37</v>
      </c>
      <c r="D18" s="109">
        <f t="shared" si="1"/>
        <v>0.12369999999999999</v>
      </c>
      <c r="G18">
        <f t="shared" si="2"/>
        <v>1980</v>
      </c>
      <c r="H18" s="103">
        <v>29526</v>
      </c>
      <c r="I18" s="102">
        <v>12.44</v>
      </c>
      <c r="J18" s="109">
        <f t="shared" si="3"/>
        <v>0.1244</v>
      </c>
      <c r="L18">
        <f t="shared" si="4"/>
        <v>1980</v>
      </c>
      <c r="M18" s="103">
        <v>29526</v>
      </c>
      <c r="O18" s="125"/>
      <c r="P18" s="125"/>
      <c r="Q18" s="125"/>
      <c r="R18" s="125"/>
      <c r="S18" s="125"/>
      <c r="T18">
        <f t="shared" si="5"/>
        <v>1980</v>
      </c>
      <c r="U18" s="103">
        <f t="shared" si="6"/>
        <v>29526</v>
      </c>
      <c r="V18" s="125">
        <v>0.12970000000000001</v>
      </c>
      <c r="W18" s="125"/>
      <c r="X18" s="125"/>
      <c r="Y18" s="125">
        <v>0.1464</v>
      </c>
      <c r="Z18" s="125"/>
    </row>
    <row r="19" spans="1:26">
      <c r="A19">
        <f t="shared" si="0"/>
        <v>1980</v>
      </c>
      <c r="B19" s="103">
        <v>29556</v>
      </c>
      <c r="C19" s="102">
        <v>12.4</v>
      </c>
      <c r="D19" s="109">
        <f t="shared" si="1"/>
        <v>0.124</v>
      </c>
      <c r="G19">
        <f t="shared" si="2"/>
        <v>1980</v>
      </c>
      <c r="H19" s="103">
        <v>29556</v>
      </c>
      <c r="I19" s="102">
        <v>12.49</v>
      </c>
      <c r="J19" s="109">
        <f t="shared" si="3"/>
        <v>0.1249</v>
      </c>
      <c r="L19">
        <f t="shared" si="4"/>
        <v>1980</v>
      </c>
      <c r="M19" s="103">
        <v>29556</v>
      </c>
      <c r="O19" s="125"/>
      <c r="P19" s="125"/>
      <c r="Q19" s="125"/>
      <c r="R19" s="125"/>
      <c r="S19" s="125"/>
      <c r="T19">
        <f t="shared" si="5"/>
        <v>1980</v>
      </c>
      <c r="U19" s="103">
        <f t="shared" si="6"/>
        <v>29556</v>
      </c>
      <c r="V19" s="125">
        <v>0.1321</v>
      </c>
      <c r="W19" s="125"/>
      <c r="X19" s="125"/>
      <c r="Y19" s="125">
        <v>0.15140000000000001</v>
      </c>
      <c r="Z19" s="125"/>
    </row>
    <row r="20" spans="1:26">
      <c r="A20">
        <f t="shared" si="0"/>
        <v>1981</v>
      </c>
      <c r="B20" s="103">
        <v>29587</v>
      </c>
      <c r="C20" s="102">
        <v>12.14</v>
      </c>
      <c r="D20" s="109">
        <f t="shared" si="1"/>
        <v>0.12140000000000001</v>
      </c>
      <c r="G20">
        <f t="shared" si="2"/>
        <v>1981</v>
      </c>
      <c r="H20" s="103">
        <v>29587</v>
      </c>
      <c r="I20" s="102">
        <v>12.29</v>
      </c>
      <c r="J20" s="109">
        <f t="shared" si="3"/>
        <v>0.1229</v>
      </c>
      <c r="L20">
        <f t="shared" si="4"/>
        <v>1981</v>
      </c>
      <c r="M20" s="103">
        <v>29587</v>
      </c>
      <c r="O20" s="125"/>
      <c r="P20" s="125"/>
      <c r="Q20" s="125"/>
      <c r="R20" s="125"/>
      <c r="S20" s="125"/>
      <c r="T20">
        <f t="shared" si="5"/>
        <v>1981</v>
      </c>
      <c r="U20" s="103">
        <f t="shared" si="6"/>
        <v>29587</v>
      </c>
      <c r="V20" s="125">
        <v>0.12809999999999999</v>
      </c>
      <c r="W20" s="125"/>
      <c r="X20" s="125"/>
      <c r="Y20" s="125">
        <v>0.15029999999999999</v>
      </c>
      <c r="Z20" s="125"/>
    </row>
    <row r="21" spans="1:26">
      <c r="A21">
        <f t="shared" si="0"/>
        <v>1981</v>
      </c>
      <c r="B21" s="103">
        <v>29618</v>
      </c>
      <c r="C21" s="102">
        <v>12.8</v>
      </c>
      <c r="D21" s="109">
        <f t="shared" si="1"/>
        <v>0.128</v>
      </c>
      <c r="G21">
        <f t="shared" si="2"/>
        <v>1981</v>
      </c>
      <c r="H21" s="103">
        <v>29618</v>
      </c>
      <c r="I21" s="102">
        <v>12.98</v>
      </c>
      <c r="J21" s="109">
        <f t="shared" si="3"/>
        <v>0.1298</v>
      </c>
      <c r="L21">
        <f t="shared" si="4"/>
        <v>1981</v>
      </c>
      <c r="M21" s="103">
        <v>29618</v>
      </c>
      <c r="O21" s="125"/>
      <c r="P21" s="125"/>
      <c r="Q21" s="125"/>
      <c r="R21" s="125"/>
      <c r="S21" s="125"/>
      <c r="T21">
        <f t="shared" si="5"/>
        <v>1981</v>
      </c>
      <c r="U21" s="103">
        <f t="shared" si="6"/>
        <v>29618</v>
      </c>
      <c r="V21" s="125">
        <v>0.13350000000000001</v>
      </c>
      <c r="W21" s="125"/>
      <c r="X21" s="125"/>
      <c r="Y21" s="125">
        <v>0.1537</v>
      </c>
      <c r="Z21" s="125"/>
    </row>
    <row r="22" spans="1:26">
      <c r="A22">
        <f t="shared" si="0"/>
        <v>1981</v>
      </c>
      <c r="B22" s="103">
        <v>29646</v>
      </c>
      <c r="C22" s="102">
        <v>12.69</v>
      </c>
      <c r="D22" s="109">
        <f t="shared" si="1"/>
        <v>0.12689999999999999</v>
      </c>
      <c r="G22">
        <f t="shared" si="2"/>
        <v>1981</v>
      </c>
      <c r="H22" s="103">
        <v>29646</v>
      </c>
      <c r="I22" s="102">
        <v>12.94</v>
      </c>
      <c r="J22" s="109">
        <f t="shared" si="3"/>
        <v>0.12939999999999999</v>
      </c>
      <c r="L22">
        <f t="shared" si="4"/>
        <v>1981</v>
      </c>
      <c r="M22" s="103">
        <v>29646</v>
      </c>
      <c r="O22" s="125"/>
      <c r="P22" s="125"/>
      <c r="Q22" s="125"/>
      <c r="R22" s="125"/>
      <c r="S22" s="125"/>
      <c r="T22">
        <f t="shared" si="5"/>
        <v>1981</v>
      </c>
      <c r="U22" s="103">
        <f t="shared" si="6"/>
        <v>29646</v>
      </c>
      <c r="V22" s="125">
        <v>0.1333</v>
      </c>
      <c r="W22" s="125"/>
      <c r="X22" s="125"/>
      <c r="Y22" s="125">
        <v>0.15340000000000001</v>
      </c>
      <c r="Z22" s="125"/>
    </row>
    <row r="23" spans="1:26">
      <c r="A23">
        <f t="shared" si="0"/>
        <v>1981</v>
      </c>
      <c r="B23" s="103">
        <v>29677</v>
      </c>
      <c r="C23" s="102">
        <v>13.2</v>
      </c>
      <c r="D23" s="109">
        <f t="shared" si="1"/>
        <v>0.13200000000000001</v>
      </c>
      <c r="G23">
        <f t="shared" si="2"/>
        <v>1981</v>
      </c>
      <c r="H23" s="103">
        <v>29677</v>
      </c>
      <c r="I23" s="102">
        <v>13.46</v>
      </c>
      <c r="J23" s="109">
        <f t="shared" si="3"/>
        <v>0.1346</v>
      </c>
      <c r="L23">
        <f t="shared" si="4"/>
        <v>1981</v>
      </c>
      <c r="M23" s="103">
        <v>29677</v>
      </c>
      <c r="O23" s="125"/>
      <c r="P23" s="125"/>
      <c r="Q23" s="125"/>
      <c r="R23" s="125"/>
      <c r="S23" s="125"/>
      <c r="T23">
        <f t="shared" si="5"/>
        <v>1981</v>
      </c>
      <c r="U23" s="103">
        <f t="shared" si="6"/>
        <v>29677</v>
      </c>
      <c r="V23" s="125">
        <v>0.13880000000000001</v>
      </c>
      <c r="W23" s="125"/>
      <c r="X23" s="125"/>
      <c r="Y23" s="125">
        <v>0.15560000000000002</v>
      </c>
      <c r="Z23" s="125"/>
    </row>
    <row r="24" spans="1:26">
      <c r="A24">
        <f t="shared" si="0"/>
        <v>1981</v>
      </c>
      <c r="B24" s="103">
        <v>29707</v>
      </c>
      <c r="C24" s="102">
        <v>13.6</v>
      </c>
      <c r="D24" s="109">
        <f t="shared" si="1"/>
        <v>0.13600000000000001</v>
      </c>
      <c r="G24">
        <f t="shared" si="2"/>
        <v>1981</v>
      </c>
      <c r="H24" s="103">
        <v>29707</v>
      </c>
      <c r="I24" s="102">
        <v>13.82</v>
      </c>
      <c r="J24" s="109">
        <f t="shared" si="3"/>
        <v>0.13819999999999999</v>
      </c>
      <c r="L24">
        <f t="shared" si="4"/>
        <v>1981</v>
      </c>
      <c r="M24" s="103">
        <v>29707</v>
      </c>
      <c r="O24" s="125"/>
      <c r="P24" s="125"/>
      <c r="Q24" s="125"/>
      <c r="R24" s="125"/>
      <c r="S24" s="125"/>
      <c r="T24">
        <f t="shared" si="5"/>
        <v>1981</v>
      </c>
      <c r="U24" s="103">
        <f t="shared" si="6"/>
        <v>29707</v>
      </c>
      <c r="V24" s="125">
        <v>0.14319999999999999</v>
      </c>
      <c r="W24" s="125"/>
      <c r="X24" s="125"/>
      <c r="Y24" s="125">
        <v>0.1595</v>
      </c>
      <c r="Z24" s="125"/>
    </row>
    <row r="25" spans="1:26">
      <c r="A25">
        <f t="shared" si="0"/>
        <v>1981</v>
      </c>
      <c r="B25" s="103">
        <v>29738</v>
      </c>
      <c r="C25" s="102">
        <v>12.96</v>
      </c>
      <c r="D25" s="109">
        <f t="shared" si="1"/>
        <v>0.12960000000000002</v>
      </c>
      <c r="G25">
        <f t="shared" si="2"/>
        <v>1981</v>
      </c>
      <c r="H25" s="103">
        <v>29738</v>
      </c>
      <c r="I25" s="102">
        <v>13.2</v>
      </c>
      <c r="J25" s="109">
        <f t="shared" si="3"/>
        <v>0.13200000000000001</v>
      </c>
      <c r="L25">
        <f t="shared" si="4"/>
        <v>1981</v>
      </c>
      <c r="M25" s="103">
        <v>29738</v>
      </c>
      <c r="O25" s="125"/>
      <c r="P25" s="125"/>
      <c r="Q25" s="125"/>
      <c r="R25" s="125"/>
      <c r="S25" s="125"/>
      <c r="T25">
        <f t="shared" si="5"/>
        <v>1981</v>
      </c>
      <c r="U25" s="103">
        <f t="shared" si="6"/>
        <v>29738</v>
      </c>
      <c r="V25" s="125">
        <v>0.13750000000000001</v>
      </c>
      <c r="W25" s="125"/>
      <c r="X25" s="125"/>
      <c r="Y25" s="125">
        <v>0.158</v>
      </c>
      <c r="Z25" s="125"/>
    </row>
    <row r="26" spans="1:26">
      <c r="A26">
        <f t="shared" si="0"/>
        <v>1981</v>
      </c>
      <c r="B26" s="103">
        <v>29768</v>
      </c>
      <c r="C26" s="102">
        <v>13.59</v>
      </c>
      <c r="D26" s="109">
        <f t="shared" si="1"/>
        <v>0.13589999999999999</v>
      </c>
      <c r="G26">
        <f t="shared" si="2"/>
        <v>1981</v>
      </c>
      <c r="H26" s="103">
        <v>29768</v>
      </c>
      <c r="I26" s="102">
        <v>13.92</v>
      </c>
      <c r="J26" s="109">
        <f t="shared" si="3"/>
        <v>0.13919999999999999</v>
      </c>
      <c r="L26">
        <f t="shared" si="4"/>
        <v>1981</v>
      </c>
      <c r="M26" s="103">
        <v>29768</v>
      </c>
      <c r="O26" s="125"/>
      <c r="P26" s="125"/>
      <c r="Q26" s="125"/>
      <c r="R26" s="125"/>
      <c r="S26" s="125"/>
      <c r="T26">
        <f t="shared" si="5"/>
        <v>1981</v>
      </c>
      <c r="U26" s="103">
        <f t="shared" si="6"/>
        <v>29768</v>
      </c>
      <c r="V26" s="125">
        <v>0.14380000000000001</v>
      </c>
      <c r="W26" s="125"/>
      <c r="X26" s="125"/>
      <c r="Y26" s="125">
        <v>0.16170000000000001</v>
      </c>
      <c r="Z26" s="125"/>
    </row>
    <row r="27" spans="1:26">
      <c r="A27">
        <f t="shared" si="0"/>
        <v>1981</v>
      </c>
      <c r="B27" s="103">
        <v>29799</v>
      </c>
      <c r="C27" s="102">
        <v>14.17</v>
      </c>
      <c r="D27" s="109">
        <f t="shared" si="1"/>
        <v>0.14169999999999999</v>
      </c>
      <c r="G27">
        <f t="shared" si="2"/>
        <v>1981</v>
      </c>
      <c r="H27" s="103">
        <v>29799</v>
      </c>
      <c r="I27" s="102">
        <v>14.52</v>
      </c>
      <c r="J27" s="109">
        <f t="shared" si="3"/>
        <v>0.1452</v>
      </c>
      <c r="L27">
        <f t="shared" si="4"/>
        <v>1981</v>
      </c>
      <c r="M27" s="103">
        <v>29799</v>
      </c>
      <c r="O27" s="125"/>
      <c r="P27" s="125"/>
      <c r="Q27" s="125"/>
      <c r="R27" s="125"/>
      <c r="S27" s="125"/>
      <c r="T27">
        <f t="shared" si="5"/>
        <v>1981</v>
      </c>
      <c r="U27" s="103">
        <f t="shared" si="6"/>
        <v>29799</v>
      </c>
      <c r="V27" s="125">
        <v>0.1489</v>
      </c>
      <c r="W27" s="125"/>
      <c r="X27" s="125"/>
      <c r="Y27" s="125">
        <v>0.16339999999999999</v>
      </c>
      <c r="Z27" s="125"/>
    </row>
    <row r="28" spans="1:26">
      <c r="A28">
        <f t="shared" si="0"/>
        <v>1981</v>
      </c>
      <c r="B28" s="103">
        <v>29830</v>
      </c>
      <c r="C28" s="102">
        <v>14.67</v>
      </c>
      <c r="D28" s="109">
        <f t="shared" si="1"/>
        <v>0.1467</v>
      </c>
      <c r="G28">
        <f t="shared" si="2"/>
        <v>1981</v>
      </c>
      <c r="H28" s="103">
        <v>29830</v>
      </c>
      <c r="I28" s="102">
        <v>15.07</v>
      </c>
      <c r="J28" s="109">
        <f t="shared" si="3"/>
        <v>0.1507</v>
      </c>
      <c r="L28">
        <f t="shared" si="4"/>
        <v>1981</v>
      </c>
      <c r="M28" s="103">
        <v>29830</v>
      </c>
      <c r="O28" s="125"/>
      <c r="P28" s="125"/>
      <c r="Q28" s="125"/>
      <c r="R28" s="125"/>
      <c r="S28" s="125"/>
      <c r="T28">
        <f t="shared" si="5"/>
        <v>1981</v>
      </c>
      <c r="U28" s="103">
        <f t="shared" si="6"/>
        <v>29830</v>
      </c>
      <c r="V28" s="125">
        <v>0.15490000000000001</v>
      </c>
      <c r="W28" s="125"/>
      <c r="X28" s="125"/>
      <c r="Y28" s="125">
        <v>0.16920000000000002</v>
      </c>
      <c r="Z28" s="125"/>
    </row>
    <row r="29" spans="1:26">
      <c r="A29">
        <f t="shared" si="0"/>
        <v>1981</v>
      </c>
      <c r="B29" s="103">
        <v>29860</v>
      </c>
      <c r="C29" s="102">
        <v>14.68</v>
      </c>
      <c r="D29" s="109">
        <f t="shared" si="1"/>
        <v>0.14679999999999999</v>
      </c>
      <c r="G29">
        <f t="shared" si="2"/>
        <v>1981</v>
      </c>
      <c r="H29" s="103">
        <v>29860</v>
      </c>
      <c r="I29" s="102">
        <v>15.13</v>
      </c>
      <c r="J29" s="109">
        <f t="shared" si="3"/>
        <v>0.15130000000000002</v>
      </c>
      <c r="L29">
        <f t="shared" si="4"/>
        <v>1981</v>
      </c>
      <c r="M29" s="103">
        <v>29860</v>
      </c>
      <c r="O29" s="125"/>
      <c r="P29" s="125"/>
      <c r="Q29" s="125"/>
      <c r="R29" s="125"/>
      <c r="S29" s="125"/>
      <c r="T29">
        <f t="shared" si="5"/>
        <v>1981</v>
      </c>
      <c r="U29" s="103">
        <f t="shared" si="6"/>
        <v>29860</v>
      </c>
      <c r="V29" s="125">
        <v>0.154</v>
      </c>
      <c r="W29" s="125"/>
      <c r="X29" s="125"/>
      <c r="Y29" s="125">
        <v>0.1711</v>
      </c>
      <c r="Z29" s="125"/>
    </row>
    <row r="30" spans="1:26">
      <c r="A30">
        <f t="shared" si="0"/>
        <v>1981</v>
      </c>
      <c r="B30" s="103">
        <v>29891</v>
      </c>
      <c r="C30" s="102">
        <v>13.35</v>
      </c>
      <c r="D30" s="109">
        <f t="shared" si="1"/>
        <v>0.13350000000000001</v>
      </c>
      <c r="G30">
        <f t="shared" si="2"/>
        <v>1981</v>
      </c>
      <c r="H30" s="103">
        <v>29891</v>
      </c>
      <c r="I30" s="102">
        <v>13.56</v>
      </c>
      <c r="J30" s="109">
        <f t="shared" si="3"/>
        <v>0.1356</v>
      </c>
      <c r="L30">
        <f t="shared" si="4"/>
        <v>1981</v>
      </c>
      <c r="M30" s="103">
        <v>29891</v>
      </c>
      <c r="O30" s="125"/>
      <c r="P30" s="125"/>
      <c r="Q30" s="125"/>
      <c r="R30" s="125"/>
      <c r="S30" s="125"/>
      <c r="T30">
        <f t="shared" si="5"/>
        <v>1981</v>
      </c>
      <c r="U30" s="103">
        <f t="shared" si="6"/>
        <v>29891</v>
      </c>
      <c r="V30" s="125">
        <v>0.14219999999999999</v>
      </c>
      <c r="W30" s="125"/>
      <c r="X30" s="125"/>
      <c r="Y30" s="125">
        <v>0.16390000000000002</v>
      </c>
      <c r="Z30" s="125"/>
    </row>
    <row r="31" spans="1:26">
      <c r="A31">
        <f t="shared" si="0"/>
        <v>1981</v>
      </c>
      <c r="B31" s="103">
        <v>29921</v>
      </c>
      <c r="C31" s="102">
        <v>13.45</v>
      </c>
      <c r="D31" s="109">
        <f t="shared" si="1"/>
        <v>0.13449999999999998</v>
      </c>
      <c r="G31">
        <f t="shared" si="2"/>
        <v>1981</v>
      </c>
      <c r="H31" s="103">
        <v>29921</v>
      </c>
      <c r="I31" s="102">
        <v>13.73</v>
      </c>
      <c r="J31" s="109">
        <f t="shared" si="3"/>
        <v>0.13730000000000001</v>
      </c>
      <c r="L31">
        <f t="shared" si="4"/>
        <v>1981</v>
      </c>
      <c r="M31" s="103">
        <v>29921</v>
      </c>
      <c r="O31" s="125"/>
      <c r="P31" s="125"/>
      <c r="Q31" s="125"/>
      <c r="R31" s="125"/>
      <c r="S31" s="125"/>
      <c r="T31">
        <f t="shared" si="5"/>
        <v>1981</v>
      </c>
      <c r="U31" s="103">
        <f t="shared" si="6"/>
        <v>29921</v>
      </c>
      <c r="V31" s="125">
        <v>0.14230000000000001</v>
      </c>
      <c r="W31" s="125"/>
      <c r="X31" s="125"/>
      <c r="Y31" s="125">
        <v>0.16550000000000001</v>
      </c>
      <c r="Z31" s="125"/>
    </row>
    <row r="32" spans="1:26">
      <c r="A32">
        <f t="shared" si="0"/>
        <v>1982</v>
      </c>
      <c r="B32" s="103">
        <v>29952</v>
      </c>
      <c r="C32" s="102">
        <v>14.22</v>
      </c>
      <c r="D32" s="109">
        <f t="shared" si="1"/>
        <v>0.14219999999999999</v>
      </c>
      <c r="G32">
        <f t="shared" si="2"/>
        <v>1982</v>
      </c>
      <c r="H32" s="103">
        <v>29952</v>
      </c>
      <c r="I32" s="102">
        <v>14.57</v>
      </c>
      <c r="J32" s="109">
        <f t="shared" si="3"/>
        <v>0.1457</v>
      </c>
      <c r="L32">
        <f t="shared" si="4"/>
        <v>1982</v>
      </c>
      <c r="M32" s="103">
        <v>29952</v>
      </c>
      <c r="O32" s="125"/>
      <c r="P32" s="125"/>
      <c r="Q32" s="125"/>
      <c r="R32" s="125"/>
      <c r="S32" s="125"/>
      <c r="T32">
        <f t="shared" si="5"/>
        <v>1982</v>
      </c>
      <c r="U32" s="103">
        <f t="shared" si="6"/>
        <v>29952</v>
      </c>
      <c r="V32" s="125">
        <v>0.15179999999999999</v>
      </c>
      <c r="W32" s="125"/>
      <c r="X32" s="125"/>
      <c r="Y32" s="125">
        <v>0.17100000000000001</v>
      </c>
      <c r="Z32" s="125"/>
    </row>
    <row r="33" spans="1:26">
      <c r="A33">
        <f t="shared" si="0"/>
        <v>1982</v>
      </c>
      <c r="B33" s="103">
        <v>29983</v>
      </c>
      <c r="C33" s="102">
        <v>14.22</v>
      </c>
      <c r="D33" s="109">
        <f t="shared" si="1"/>
        <v>0.14219999999999999</v>
      </c>
      <c r="G33">
        <f t="shared" si="2"/>
        <v>1982</v>
      </c>
      <c r="H33" s="103">
        <v>29983</v>
      </c>
      <c r="I33" s="102">
        <v>14.48</v>
      </c>
      <c r="J33" s="109">
        <f t="shared" si="3"/>
        <v>0.14480000000000001</v>
      </c>
      <c r="L33">
        <f t="shared" si="4"/>
        <v>1982</v>
      </c>
      <c r="M33" s="103">
        <v>29983</v>
      </c>
      <c r="O33" s="125"/>
      <c r="P33" s="125"/>
      <c r="Q33" s="125"/>
      <c r="R33" s="125"/>
      <c r="S33" s="125"/>
      <c r="T33">
        <f t="shared" si="5"/>
        <v>1982</v>
      </c>
      <c r="U33" s="103">
        <f t="shared" si="6"/>
        <v>29983</v>
      </c>
      <c r="V33" s="125">
        <v>0.1527</v>
      </c>
      <c r="W33" s="125"/>
      <c r="X33" s="125"/>
      <c r="Y33" s="125">
        <v>0.17180000000000001</v>
      </c>
      <c r="Z33" s="125"/>
    </row>
    <row r="34" spans="1:26">
      <c r="A34">
        <f t="shared" si="0"/>
        <v>1982</v>
      </c>
      <c r="B34" s="103">
        <v>30011</v>
      </c>
      <c r="C34" s="102">
        <v>13.53</v>
      </c>
      <c r="D34" s="109">
        <f t="shared" si="1"/>
        <v>0.1353</v>
      </c>
      <c r="G34">
        <f t="shared" si="2"/>
        <v>1982</v>
      </c>
      <c r="H34" s="103">
        <v>30011</v>
      </c>
      <c r="I34" s="102">
        <v>13.75</v>
      </c>
      <c r="J34" s="109">
        <f t="shared" si="3"/>
        <v>0.13750000000000001</v>
      </c>
      <c r="L34">
        <f t="shared" si="4"/>
        <v>1982</v>
      </c>
      <c r="M34" s="103">
        <v>30011</v>
      </c>
      <c r="O34" s="125"/>
      <c r="P34" s="125"/>
      <c r="Q34" s="125"/>
      <c r="R34" s="125"/>
      <c r="S34" s="125"/>
      <c r="T34">
        <f t="shared" si="5"/>
        <v>1982</v>
      </c>
      <c r="U34" s="103">
        <f t="shared" si="6"/>
        <v>30011</v>
      </c>
      <c r="V34" s="125">
        <v>0.14580000000000001</v>
      </c>
      <c r="W34" s="125"/>
      <c r="X34" s="125"/>
      <c r="Y34" s="125">
        <v>0.16820000000000002</v>
      </c>
      <c r="Z34" s="125"/>
    </row>
    <row r="35" spans="1:26">
      <c r="A35">
        <f t="shared" si="0"/>
        <v>1982</v>
      </c>
      <c r="B35" s="103">
        <v>30042</v>
      </c>
      <c r="C35" s="102">
        <v>13.37</v>
      </c>
      <c r="D35" s="109">
        <f t="shared" si="1"/>
        <v>0.13369999999999999</v>
      </c>
      <c r="G35">
        <f t="shared" si="2"/>
        <v>1982</v>
      </c>
      <c r="H35" s="103">
        <v>30042</v>
      </c>
      <c r="I35" s="102">
        <v>13.57</v>
      </c>
      <c r="J35" s="109">
        <f t="shared" si="3"/>
        <v>0.13570000000000002</v>
      </c>
      <c r="L35">
        <f t="shared" si="4"/>
        <v>1982</v>
      </c>
      <c r="M35" s="103">
        <v>30042</v>
      </c>
      <c r="O35" s="125"/>
      <c r="P35" s="125"/>
      <c r="Q35" s="125"/>
      <c r="R35" s="125"/>
      <c r="S35" s="125"/>
      <c r="T35">
        <f t="shared" si="5"/>
        <v>1982</v>
      </c>
      <c r="U35" s="103">
        <f t="shared" si="6"/>
        <v>30042</v>
      </c>
      <c r="V35" s="125">
        <v>0.14460000000000001</v>
      </c>
      <c r="W35" s="125"/>
      <c r="X35" s="125"/>
      <c r="Y35" s="125">
        <v>0.1678</v>
      </c>
      <c r="Z35" s="125"/>
    </row>
    <row r="36" spans="1:26">
      <c r="A36">
        <f t="shared" si="0"/>
        <v>1982</v>
      </c>
      <c r="B36" s="103">
        <v>30072</v>
      </c>
      <c r="C36" s="102">
        <v>13.24</v>
      </c>
      <c r="D36" s="109">
        <f t="shared" si="1"/>
        <v>0.13239999999999999</v>
      </c>
      <c r="G36">
        <f t="shared" si="2"/>
        <v>1982</v>
      </c>
      <c r="H36" s="103">
        <v>30072</v>
      </c>
      <c r="I36" s="102">
        <v>13.46</v>
      </c>
      <c r="J36" s="109">
        <f t="shared" si="3"/>
        <v>0.1346</v>
      </c>
      <c r="L36">
        <f t="shared" si="4"/>
        <v>1982</v>
      </c>
      <c r="M36" s="103">
        <v>30072</v>
      </c>
      <c r="O36" s="125"/>
      <c r="P36" s="125"/>
      <c r="Q36" s="125"/>
      <c r="R36" s="125"/>
      <c r="S36" s="125"/>
      <c r="T36">
        <f t="shared" si="5"/>
        <v>1982</v>
      </c>
      <c r="U36" s="103">
        <f t="shared" si="6"/>
        <v>30072</v>
      </c>
      <c r="V36" s="125">
        <v>0.1426</v>
      </c>
      <c r="W36" s="125"/>
      <c r="X36" s="125"/>
      <c r="Y36" s="125">
        <v>0.16639999999999999</v>
      </c>
      <c r="Z36" s="125"/>
    </row>
    <row r="37" spans="1:26">
      <c r="A37">
        <f t="shared" si="0"/>
        <v>1982</v>
      </c>
      <c r="B37" s="103">
        <v>30103</v>
      </c>
      <c r="C37" s="102">
        <v>13.92</v>
      </c>
      <c r="D37" s="109">
        <f t="shared" si="1"/>
        <v>0.13919999999999999</v>
      </c>
      <c r="G37">
        <f t="shared" si="2"/>
        <v>1982</v>
      </c>
      <c r="H37" s="103">
        <v>30103</v>
      </c>
      <c r="I37" s="102">
        <v>14.18</v>
      </c>
      <c r="J37" s="109">
        <f t="shared" si="3"/>
        <v>0.14180000000000001</v>
      </c>
      <c r="L37">
        <f t="shared" si="4"/>
        <v>1982</v>
      </c>
      <c r="M37" s="103">
        <v>30103</v>
      </c>
      <c r="O37" s="125"/>
      <c r="P37" s="125"/>
      <c r="Q37" s="125"/>
      <c r="R37" s="125"/>
      <c r="S37" s="125"/>
      <c r="T37">
        <f t="shared" si="5"/>
        <v>1982</v>
      </c>
      <c r="U37" s="103">
        <f t="shared" si="6"/>
        <v>30103</v>
      </c>
      <c r="V37" s="125">
        <v>0.14810000000000001</v>
      </c>
      <c r="W37" s="125"/>
      <c r="X37" s="125"/>
      <c r="Y37" s="125">
        <v>0.16920000000000002</v>
      </c>
      <c r="Z37" s="125"/>
    </row>
    <row r="38" spans="1:26">
      <c r="A38">
        <f t="shared" si="0"/>
        <v>1982</v>
      </c>
      <c r="B38" s="103">
        <v>30133</v>
      </c>
      <c r="C38" s="102">
        <v>13.55</v>
      </c>
      <c r="D38" s="109">
        <f t="shared" si="1"/>
        <v>0.13550000000000001</v>
      </c>
      <c r="G38">
        <f t="shared" si="2"/>
        <v>1982</v>
      </c>
      <c r="H38" s="103">
        <v>30133</v>
      </c>
      <c r="I38" s="102">
        <v>13.76</v>
      </c>
      <c r="J38" s="109">
        <f t="shared" si="3"/>
        <v>0.1376</v>
      </c>
      <c r="L38">
        <f t="shared" si="4"/>
        <v>1982</v>
      </c>
      <c r="M38" s="103">
        <v>30133</v>
      </c>
      <c r="O38" s="125"/>
      <c r="P38" s="125"/>
      <c r="Q38" s="125"/>
      <c r="R38" s="125"/>
      <c r="S38" s="125"/>
      <c r="T38">
        <f t="shared" si="5"/>
        <v>1982</v>
      </c>
      <c r="U38" s="103">
        <f t="shared" si="6"/>
        <v>30133</v>
      </c>
      <c r="V38" s="125">
        <v>0.14610000000000001</v>
      </c>
      <c r="W38" s="125"/>
      <c r="X38" s="125"/>
      <c r="Y38" s="125">
        <v>0.16800000000000001</v>
      </c>
      <c r="Z38" s="125"/>
    </row>
    <row r="39" spans="1:26">
      <c r="A39">
        <f t="shared" si="0"/>
        <v>1982</v>
      </c>
      <c r="B39" s="103">
        <v>30164</v>
      </c>
      <c r="C39" s="102">
        <v>12.77</v>
      </c>
      <c r="D39" s="109">
        <f t="shared" si="1"/>
        <v>0.12770000000000001</v>
      </c>
      <c r="G39">
        <f t="shared" si="2"/>
        <v>1982</v>
      </c>
      <c r="H39" s="103">
        <v>30164</v>
      </c>
      <c r="I39" s="102">
        <v>12.91</v>
      </c>
      <c r="J39" s="109">
        <f t="shared" si="3"/>
        <v>0.12909999999999999</v>
      </c>
      <c r="L39">
        <f t="shared" si="4"/>
        <v>1982</v>
      </c>
      <c r="M39" s="103">
        <v>30164</v>
      </c>
      <c r="O39" s="125"/>
      <c r="P39" s="125"/>
      <c r="Q39" s="125"/>
      <c r="R39" s="125"/>
      <c r="S39" s="125"/>
      <c r="T39">
        <f t="shared" si="5"/>
        <v>1982</v>
      </c>
      <c r="U39" s="103">
        <f t="shared" si="6"/>
        <v>30164</v>
      </c>
      <c r="V39" s="125">
        <v>0.1371</v>
      </c>
      <c r="W39" s="125"/>
      <c r="X39" s="125"/>
      <c r="Y39" s="125">
        <v>0.16320000000000001</v>
      </c>
      <c r="Z39" s="125"/>
    </row>
    <row r="40" spans="1:26">
      <c r="A40">
        <f t="shared" si="0"/>
        <v>1982</v>
      </c>
      <c r="B40" s="103">
        <v>30195</v>
      </c>
      <c r="C40" s="102">
        <v>12.07</v>
      </c>
      <c r="D40" s="109">
        <f t="shared" si="1"/>
        <v>0.1207</v>
      </c>
      <c r="G40">
        <f t="shared" si="2"/>
        <v>1982</v>
      </c>
      <c r="H40" s="103">
        <v>30195</v>
      </c>
      <c r="I40" s="102">
        <v>12.16</v>
      </c>
      <c r="J40" s="109">
        <f t="shared" si="3"/>
        <v>0.1216</v>
      </c>
      <c r="L40">
        <f t="shared" si="4"/>
        <v>1982</v>
      </c>
      <c r="M40" s="103">
        <v>30195</v>
      </c>
      <c r="O40" s="125"/>
      <c r="P40" s="125"/>
      <c r="Q40" s="125"/>
      <c r="R40" s="125"/>
      <c r="S40" s="125"/>
      <c r="T40">
        <f t="shared" si="5"/>
        <v>1982</v>
      </c>
      <c r="U40" s="103">
        <f t="shared" si="6"/>
        <v>30195</v>
      </c>
      <c r="V40" s="125">
        <v>0.12939999999999999</v>
      </c>
      <c r="W40" s="125"/>
      <c r="X40" s="125"/>
      <c r="Y40" s="125">
        <v>0.15629999999999999</v>
      </c>
      <c r="Z40" s="125"/>
    </row>
    <row r="41" spans="1:26">
      <c r="A41">
        <f t="shared" si="0"/>
        <v>1982</v>
      </c>
      <c r="B41" s="103">
        <v>30225</v>
      </c>
      <c r="C41" s="102">
        <v>11.17</v>
      </c>
      <c r="D41" s="109">
        <f t="shared" si="1"/>
        <v>0.11169999999999999</v>
      </c>
      <c r="G41">
        <f t="shared" si="2"/>
        <v>1982</v>
      </c>
      <c r="H41" s="103">
        <v>30225</v>
      </c>
      <c r="I41" s="102">
        <v>10.97</v>
      </c>
      <c r="J41" s="109">
        <f t="shared" si="3"/>
        <v>0.10970000000000001</v>
      </c>
      <c r="L41">
        <f t="shared" si="4"/>
        <v>1982</v>
      </c>
      <c r="M41" s="103">
        <v>30225</v>
      </c>
      <c r="O41" s="125"/>
      <c r="P41" s="125"/>
      <c r="Q41" s="125"/>
      <c r="R41" s="125"/>
      <c r="S41" s="125"/>
      <c r="T41">
        <f t="shared" si="5"/>
        <v>1982</v>
      </c>
      <c r="U41" s="103">
        <f t="shared" si="6"/>
        <v>30225</v>
      </c>
      <c r="V41" s="125">
        <v>0.12119999999999999</v>
      </c>
      <c r="W41" s="125"/>
      <c r="X41" s="125"/>
      <c r="Y41" s="125">
        <v>0.14730000000000001</v>
      </c>
      <c r="Z41" s="125"/>
    </row>
    <row r="42" spans="1:26">
      <c r="A42">
        <f t="shared" si="0"/>
        <v>1982</v>
      </c>
      <c r="B42" s="103">
        <v>30256</v>
      </c>
      <c r="C42" s="102">
        <v>10.54</v>
      </c>
      <c r="D42" s="109">
        <f t="shared" si="1"/>
        <v>0.10539999999999999</v>
      </c>
      <c r="G42">
        <f t="shared" si="2"/>
        <v>1982</v>
      </c>
      <c r="H42" s="103">
        <v>30256</v>
      </c>
      <c r="I42" s="102">
        <v>10.57</v>
      </c>
      <c r="J42" s="109">
        <f t="shared" si="3"/>
        <v>0.1057</v>
      </c>
      <c r="L42">
        <f t="shared" si="4"/>
        <v>1982</v>
      </c>
      <c r="M42" s="103">
        <v>30256</v>
      </c>
      <c r="O42" s="125"/>
      <c r="P42" s="125"/>
      <c r="Q42" s="125"/>
      <c r="R42" s="125"/>
      <c r="S42" s="125"/>
      <c r="T42">
        <f t="shared" si="5"/>
        <v>1982</v>
      </c>
      <c r="U42" s="103">
        <f t="shared" si="6"/>
        <v>30256</v>
      </c>
      <c r="V42" s="125">
        <v>0.1168</v>
      </c>
      <c r="W42" s="125"/>
      <c r="X42" s="125"/>
      <c r="Y42" s="125">
        <v>0.14300000000000002</v>
      </c>
      <c r="Z42" s="125"/>
    </row>
    <row r="43" spans="1:26">
      <c r="A43">
        <f t="shared" si="0"/>
        <v>1982</v>
      </c>
      <c r="B43" s="103">
        <v>30286</v>
      </c>
      <c r="C43" s="102">
        <v>10.54</v>
      </c>
      <c r="D43" s="109">
        <f t="shared" si="1"/>
        <v>0.10539999999999999</v>
      </c>
      <c r="G43">
        <f t="shared" si="2"/>
        <v>1982</v>
      </c>
      <c r="H43" s="103">
        <v>30286</v>
      </c>
      <c r="I43" s="102">
        <v>10.62</v>
      </c>
      <c r="J43" s="109">
        <f t="shared" si="3"/>
        <v>0.10619999999999999</v>
      </c>
      <c r="L43">
        <f t="shared" si="4"/>
        <v>1982</v>
      </c>
      <c r="M43" s="103">
        <v>30286</v>
      </c>
      <c r="O43" s="125"/>
      <c r="P43" s="125"/>
      <c r="Q43" s="125"/>
      <c r="R43" s="125"/>
      <c r="S43" s="125"/>
      <c r="T43">
        <f t="shared" si="5"/>
        <v>1982</v>
      </c>
      <c r="U43" s="103">
        <f t="shared" si="6"/>
        <v>30286</v>
      </c>
      <c r="V43" s="125">
        <v>0.1183</v>
      </c>
      <c r="W43" s="125"/>
      <c r="X43" s="125"/>
      <c r="Y43" s="125">
        <v>0.1414</v>
      </c>
      <c r="Z43" s="125"/>
    </row>
    <row r="44" spans="1:26">
      <c r="A44">
        <f t="shared" si="0"/>
        <v>1983</v>
      </c>
      <c r="B44" s="103">
        <v>30317</v>
      </c>
      <c r="C44" s="102">
        <v>10.63</v>
      </c>
      <c r="D44" s="109">
        <f t="shared" si="1"/>
        <v>0.10630000000000001</v>
      </c>
      <c r="G44">
        <f t="shared" si="2"/>
        <v>1983</v>
      </c>
      <c r="H44" s="103">
        <v>30317</v>
      </c>
      <c r="I44" s="102">
        <v>10.78</v>
      </c>
      <c r="J44" s="109">
        <f t="shared" si="3"/>
        <v>0.10779999999999999</v>
      </c>
      <c r="L44">
        <f t="shared" si="4"/>
        <v>1983</v>
      </c>
      <c r="M44" s="103">
        <v>30317</v>
      </c>
      <c r="O44" s="125"/>
      <c r="P44" s="125"/>
      <c r="Q44" s="125"/>
      <c r="R44" s="125"/>
      <c r="S44" s="125"/>
      <c r="T44">
        <f t="shared" si="5"/>
        <v>1983</v>
      </c>
      <c r="U44" s="103">
        <f t="shared" si="6"/>
        <v>30317</v>
      </c>
      <c r="V44" s="125">
        <v>0.11789999999999999</v>
      </c>
      <c r="W44" s="125"/>
      <c r="X44" s="125"/>
      <c r="Y44" s="125">
        <v>0.1394</v>
      </c>
      <c r="Z44" s="125"/>
    </row>
    <row r="45" spans="1:26">
      <c r="A45">
        <f t="shared" si="0"/>
        <v>1983</v>
      </c>
      <c r="B45" s="103">
        <v>30348</v>
      </c>
      <c r="C45" s="102">
        <v>10.88</v>
      </c>
      <c r="D45" s="109">
        <f t="shared" si="1"/>
        <v>0.10880000000000001</v>
      </c>
      <c r="G45">
        <f t="shared" si="2"/>
        <v>1983</v>
      </c>
      <c r="H45" s="103">
        <v>30348</v>
      </c>
      <c r="I45" s="102">
        <v>11.03</v>
      </c>
      <c r="J45" s="109">
        <f t="shared" si="3"/>
        <v>0.1103</v>
      </c>
      <c r="L45">
        <f t="shared" si="4"/>
        <v>1983</v>
      </c>
      <c r="M45" s="103">
        <v>30348</v>
      </c>
      <c r="O45" s="125"/>
      <c r="P45" s="125"/>
      <c r="Q45" s="125"/>
      <c r="R45" s="125"/>
      <c r="S45" s="125"/>
      <c r="T45">
        <f t="shared" si="5"/>
        <v>1983</v>
      </c>
      <c r="U45" s="103">
        <f t="shared" si="6"/>
        <v>30348</v>
      </c>
      <c r="V45" s="125">
        <v>0.1201</v>
      </c>
      <c r="W45" s="125"/>
      <c r="X45" s="125"/>
      <c r="Y45" s="125">
        <v>0.13949999999999999</v>
      </c>
      <c r="Z45" s="125"/>
    </row>
    <row r="46" spans="1:26">
      <c r="A46">
        <f t="shared" si="0"/>
        <v>1983</v>
      </c>
      <c r="B46" s="103">
        <v>30376</v>
      </c>
      <c r="C46" s="102">
        <v>10.63</v>
      </c>
      <c r="D46" s="109">
        <f t="shared" si="1"/>
        <v>0.10630000000000001</v>
      </c>
      <c r="G46">
        <f t="shared" si="2"/>
        <v>1983</v>
      </c>
      <c r="H46" s="103">
        <v>30376</v>
      </c>
      <c r="I46" s="102">
        <v>10.8</v>
      </c>
      <c r="J46" s="109">
        <f t="shared" si="3"/>
        <v>0.10800000000000001</v>
      </c>
      <c r="L46">
        <f t="shared" si="4"/>
        <v>1983</v>
      </c>
      <c r="M46" s="103">
        <v>30376</v>
      </c>
      <c r="O46" s="125"/>
      <c r="P46" s="125"/>
      <c r="Q46" s="125"/>
      <c r="R46" s="125"/>
      <c r="S46" s="125"/>
      <c r="T46">
        <f t="shared" si="5"/>
        <v>1983</v>
      </c>
      <c r="U46" s="103">
        <f t="shared" si="6"/>
        <v>30376</v>
      </c>
      <c r="V46" s="125">
        <v>0.1173</v>
      </c>
      <c r="W46" s="125"/>
      <c r="X46" s="125"/>
      <c r="Y46" s="125">
        <v>0.1361</v>
      </c>
      <c r="Z46" s="125"/>
    </row>
    <row r="47" spans="1:26">
      <c r="A47">
        <f t="shared" si="0"/>
        <v>1983</v>
      </c>
      <c r="B47" s="103">
        <v>30407</v>
      </c>
      <c r="C47" s="102">
        <v>10.48</v>
      </c>
      <c r="D47" s="109">
        <f t="shared" si="1"/>
        <v>0.1048</v>
      </c>
      <c r="G47">
        <f t="shared" si="2"/>
        <v>1983</v>
      </c>
      <c r="H47" s="103">
        <v>30407</v>
      </c>
      <c r="I47" s="102">
        <v>10.63</v>
      </c>
      <c r="J47" s="109">
        <f t="shared" si="3"/>
        <v>0.10630000000000001</v>
      </c>
      <c r="L47">
        <f t="shared" si="4"/>
        <v>1983</v>
      </c>
      <c r="M47" s="103">
        <v>30407</v>
      </c>
      <c r="O47" s="125"/>
      <c r="P47" s="125"/>
      <c r="Q47" s="125"/>
      <c r="R47" s="125"/>
      <c r="S47" s="125"/>
      <c r="T47">
        <f t="shared" si="5"/>
        <v>1983</v>
      </c>
      <c r="U47" s="103">
        <f t="shared" si="6"/>
        <v>30407</v>
      </c>
      <c r="V47" s="125">
        <v>0.11509999999999999</v>
      </c>
      <c r="W47" s="125"/>
      <c r="X47" s="125"/>
      <c r="Y47" s="125">
        <v>0.13289999999999999</v>
      </c>
      <c r="Z47" s="125"/>
    </row>
    <row r="48" spans="1:26">
      <c r="A48">
        <f t="shared" si="0"/>
        <v>1983</v>
      </c>
      <c r="B48" s="103">
        <v>30437</v>
      </c>
      <c r="C48" s="102">
        <v>10.53</v>
      </c>
      <c r="D48" s="109">
        <f t="shared" si="1"/>
        <v>0.10529999999999999</v>
      </c>
      <c r="G48">
        <f t="shared" si="2"/>
        <v>1983</v>
      </c>
      <c r="H48" s="103">
        <v>30437</v>
      </c>
      <c r="I48" s="102">
        <v>10.67</v>
      </c>
      <c r="J48" s="109">
        <f t="shared" si="3"/>
        <v>0.1067</v>
      </c>
      <c r="L48">
        <f t="shared" si="4"/>
        <v>1983</v>
      </c>
      <c r="M48" s="103">
        <v>30437</v>
      </c>
      <c r="O48" s="125"/>
      <c r="P48" s="125"/>
      <c r="Q48" s="125"/>
      <c r="R48" s="125"/>
      <c r="S48" s="125"/>
      <c r="T48">
        <f t="shared" si="5"/>
        <v>1983</v>
      </c>
      <c r="U48" s="103">
        <f t="shared" si="6"/>
        <v>30437</v>
      </c>
      <c r="V48" s="125">
        <v>0.11460000000000001</v>
      </c>
      <c r="W48" s="125"/>
      <c r="X48" s="125"/>
      <c r="Y48" s="125">
        <v>0.13089999999999999</v>
      </c>
      <c r="Z48" s="125"/>
    </row>
    <row r="49" spans="1:26">
      <c r="A49">
        <f t="shared" si="0"/>
        <v>1983</v>
      </c>
      <c r="B49" s="103">
        <v>30468</v>
      </c>
      <c r="C49" s="102">
        <v>10.93</v>
      </c>
      <c r="D49" s="109">
        <f t="shared" si="1"/>
        <v>0.10929999999999999</v>
      </c>
      <c r="G49">
        <f t="shared" si="2"/>
        <v>1983</v>
      </c>
      <c r="H49" s="103">
        <v>30468</v>
      </c>
      <c r="I49" s="102">
        <v>11.12</v>
      </c>
      <c r="J49" s="109">
        <f t="shared" si="3"/>
        <v>0.11119999999999999</v>
      </c>
      <c r="L49">
        <f t="shared" si="4"/>
        <v>1983</v>
      </c>
      <c r="M49" s="103">
        <v>30468</v>
      </c>
      <c r="O49" s="125"/>
      <c r="P49" s="125"/>
      <c r="Q49" s="125"/>
      <c r="R49" s="125"/>
      <c r="S49" s="125"/>
      <c r="T49">
        <f t="shared" si="5"/>
        <v>1983</v>
      </c>
      <c r="U49" s="103">
        <f t="shared" si="6"/>
        <v>30468</v>
      </c>
      <c r="V49" s="125">
        <v>0.1174</v>
      </c>
      <c r="W49" s="125"/>
      <c r="X49" s="125"/>
      <c r="Y49" s="125">
        <v>0.13369999999999999</v>
      </c>
      <c r="Z49" s="125"/>
    </row>
    <row r="50" spans="1:26">
      <c r="A50">
        <f t="shared" si="0"/>
        <v>1983</v>
      </c>
      <c r="B50" s="103">
        <v>30498</v>
      </c>
      <c r="C50" s="102">
        <v>11.4</v>
      </c>
      <c r="D50" s="109">
        <f t="shared" si="1"/>
        <v>0.114</v>
      </c>
      <c r="G50">
        <f t="shared" si="2"/>
        <v>1983</v>
      </c>
      <c r="H50" s="103">
        <v>30498</v>
      </c>
      <c r="I50" s="102">
        <v>11.59</v>
      </c>
      <c r="J50" s="109">
        <f t="shared" si="3"/>
        <v>0.1159</v>
      </c>
      <c r="L50">
        <f t="shared" si="4"/>
        <v>1983</v>
      </c>
      <c r="M50" s="103">
        <v>30498</v>
      </c>
      <c r="O50" s="125"/>
      <c r="P50" s="125"/>
      <c r="Q50" s="125"/>
      <c r="R50" s="125"/>
      <c r="S50" s="125"/>
      <c r="T50">
        <f t="shared" si="5"/>
        <v>1983</v>
      </c>
      <c r="U50" s="103">
        <f t="shared" si="6"/>
        <v>30498</v>
      </c>
      <c r="V50" s="125">
        <v>0.1215</v>
      </c>
      <c r="W50" s="125"/>
      <c r="X50" s="125"/>
      <c r="Y50" s="125">
        <v>0.13390000000000002</v>
      </c>
      <c r="Z50" s="125"/>
    </row>
    <row r="51" spans="1:26">
      <c r="A51">
        <f t="shared" si="0"/>
        <v>1983</v>
      </c>
      <c r="B51" s="103">
        <v>30529</v>
      </c>
      <c r="C51" s="102">
        <v>11.82</v>
      </c>
      <c r="D51" s="109">
        <f t="shared" si="1"/>
        <v>0.1182</v>
      </c>
      <c r="G51">
        <f t="shared" si="2"/>
        <v>1983</v>
      </c>
      <c r="H51" s="103">
        <v>30529</v>
      </c>
      <c r="I51" s="102">
        <v>11.96</v>
      </c>
      <c r="J51" s="109">
        <f t="shared" si="3"/>
        <v>0.11960000000000001</v>
      </c>
      <c r="L51">
        <f t="shared" si="4"/>
        <v>1983</v>
      </c>
      <c r="M51" s="103">
        <v>30529</v>
      </c>
      <c r="O51" s="125"/>
      <c r="P51" s="125"/>
      <c r="Q51" s="125"/>
      <c r="R51" s="125"/>
      <c r="S51" s="125"/>
      <c r="T51">
        <f t="shared" si="5"/>
        <v>1983</v>
      </c>
      <c r="U51" s="103">
        <f t="shared" si="6"/>
        <v>30529</v>
      </c>
      <c r="V51" s="125">
        <v>0.12509999999999999</v>
      </c>
      <c r="W51" s="125"/>
      <c r="X51" s="125"/>
      <c r="Y51" s="125">
        <v>0.13639999999999999</v>
      </c>
      <c r="Z51" s="125"/>
    </row>
    <row r="52" spans="1:26">
      <c r="A52">
        <f t="shared" si="0"/>
        <v>1983</v>
      </c>
      <c r="B52" s="103">
        <v>30560</v>
      </c>
      <c r="C52" s="102">
        <v>11.63</v>
      </c>
      <c r="D52" s="109">
        <f t="shared" si="1"/>
        <v>0.11630000000000001</v>
      </c>
      <c r="G52">
        <f t="shared" si="2"/>
        <v>1983</v>
      </c>
      <c r="H52" s="103">
        <v>30560</v>
      </c>
      <c r="I52" s="102">
        <v>11.82</v>
      </c>
      <c r="J52" s="109">
        <f t="shared" si="3"/>
        <v>0.1182</v>
      </c>
      <c r="L52">
        <f t="shared" si="4"/>
        <v>1983</v>
      </c>
      <c r="M52" s="103">
        <v>30560</v>
      </c>
      <c r="O52" s="125"/>
      <c r="P52" s="125"/>
      <c r="Q52" s="125"/>
      <c r="R52" s="125"/>
      <c r="S52" s="125"/>
      <c r="T52">
        <f t="shared" si="5"/>
        <v>1983</v>
      </c>
      <c r="U52" s="103">
        <f t="shared" si="6"/>
        <v>30560</v>
      </c>
      <c r="V52" s="125">
        <v>0.12369999999999999</v>
      </c>
      <c r="W52" s="125"/>
      <c r="X52" s="125"/>
      <c r="Y52" s="125">
        <v>0.13550000000000001</v>
      </c>
      <c r="Z52" s="125"/>
    </row>
    <row r="53" spans="1:26">
      <c r="A53">
        <f t="shared" si="0"/>
        <v>1983</v>
      </c>
      <c r="B53" s="103">
        <v>30590</v>
      </c>
      <c r="C53" s="102">
        <v>11.58</v>
      </c>
      <c r="D53" s="109">
        <f t="shared" si="1"/>
        <v>0.1158</v>
      </c>
      <c r="G53">
        <f t="shared" si="2"/>
        <v>1983</v>
      </c>
      <c r="H53" s="103">
        <v>30590</v>
      </c>
      <c r="I53" s="102">
        <v>11.77</v>
      </c>
      <c r="J53" s="109">
        <f t="shared" si="3"/>
        <v>0.1177</v>
      </c>
      <c r="L53">
        <f t="shared" si="4"/>
        <v>1983</v>
      </c>
      <c r="M53" s="103">
        <v>30590</v>
      </c>
      <c r="O53" s="125"/>
      <c r="P53" s="125"/>
      <c r="Q53" s="125"/>
      <c r="R53" s="125"/>
      <c r="S53" s="125"/>
      <c r="T53">
        <f t="shared" si="5"/>
        <v>1983</v>
      </c>
      <c r="U53" s="103">
        <f t="shared" si="6"/>
        <v>30590</v>
      </c>
      <c r="V53" s="125">
        <v>0.1225</v>
      </c>
      <c r="W53" s="125"/>
      <c r="X53" s="125"/>
      <c r="Y53" s="125">
        <v>0.1346</v>
      </c>
      <c r="Z53" s="125"/>
    </row>
    <row r="54" spans="1:26">
      <c r="A54">
        <f t="shared" si="0"/>
        <v>1983</v>
      </c>
      <c r="B54" s="103">
        <v>30621</v>
      </c>
      <c r="C54" s="102">
        <v>11.75</v>
      </c>
      <c r="D54" s="109">
        <f t="shared" si="1"/>
        <v>0.11749999999999999</v>
      </c>
      <c r="G54">
        <f t="shared" si="2"/>
        <v>1983</v>
      </c>
      <c r="H54" s="103">
        <v>30621</v>
      </c>
      <c r="I54" s="102">
        <v>11.92</v>
      </c>
      <c r="J54" s="109">
        <f t="shared" si="3"/>
        <v>0.1192</v>
      </c>
      <c r="L54">
        <f t="shared" si="4"/>
        <v>1983</v>
      </c>
      <c r="M54" s="103">
        <v>30621</v>
      </c>
      <c r="O54" s="125"/>
      <c r="P54" s="125"/>
      <c r="Q54" s="125"/>
      <c r="R54" s="125"/>
      <c r="S54" s="125"/>
      <c r="T54">
        <f t="shared" si="5"/>
        <v>1983</v>
      </c>
      <c r="U54" s="103">
        <f t="shared" si="6"/>
        <v>30621</v>
      </c>
      <c r="V54" s="125">
        <v>0.1241</v>
      </c>
      <c r="W54" s="125"/>
      <c r="X54" s="125"/>
      <c r="Y54" s="125">
        <v>0.1361</v>
      </c>
      <c r="Z54" s="125"/>
    </row>
    <row r="55" spans="1:26">
      <c r="A55">
        <f t="shared" si="0"/>
        <v>1983</v>
      </c>
      <c r="B55" s="103">
        <v>30651</v>
      </c>
      <c r="C55" s="102">
        <v>11.88</v>
      </c>
      <c r="D55" s="109">
        <f t="shared" si="1"/>
        <v>0.1188</v>
      </c>
      <c r="G55">
        <f t="shared" si="2"/>
        <v>1983</v>
      </c>
      <c r="H55" s="103">
        <v>30651</v>
      </c>
      <c r="I55" s="102">
        <v>12.02</v>
      </c>
      <c r="J55" s="109">
        <f t="shared" si="3"/>
        <v>0.1202</v>
      </c>
      <c r="L55">
        <f t="shared" si="4"/>
        <v>1983</v>
      </c>
      <c r="M55" s="103">
        <v>30651</v>
      </c>
      <c r="O55" s="125"/>
      <c r="P55" s="125"/>
      <c r="Q55" s="125"/>
      <c r="R55" s="125"/>
      <c r="S55" s="125"/>
      <c r="T55">
        <f t="shared" si="5"/>
        <v>1983</v>
      </c>
      <c r="U55" s="103">
        <f t="shared" si="6"/>
        <v>30651</v>
      </c>
      <c r="V55" s="125">
        <v>0.12570000000000001</v>
      </c>
      <c r="W55" s="125"/>
      <c r="X55" s="125"/>
      <c r="Y55" s="125">
        <v>0.13750000000000001</v>
      </c>
      <c r="Z55" s="125"/>
    </row>
    <row r="56" spans="1:26">
      <c r="A56">
        <f t="shared" si="0"/>
        <v>1984</v>
      </c>
      <c r="B56" s="103">
        <v>30682</v>
      </c>
      <c r="C56" s="102">
        <v>11.75</v>
      </c>
      <c r="D56" s="109">
        <f t="shared" si="1"/>
        <v>0.11749999999999999</v>
      </c>
      <c r="G56">
        <f t="shared" si="2"/>
        <v>1984</v>
      </c>
      <c r="H56" s="103">
        <v>30682</v>
      </c>
      <c r="I56" s="102">
        <v>11.82</v>
      </c>
      <c r="J56" s="109">
        <f t="shared" si="3"/>
        <v>0.1182</v>
      </c>
      <c r="L56">
        <f t="shared" si="4"/>
        <v>1984</v>
      </c>
      <c r="M56" s="103">
        <v>30682</v>
      </c>
      <c r="O56" s="125"/>
      <c r="P56" s="125"/>
      <c r="Q56" s="125"/>
      <c r="R56" s="125"/>
      <c r="S56" s="125"/>
      <c r="T56">
        <f t="shared" si="5"/>
        <v>1984</v>
      </c>
      <c r="U56" s="103">
        <f t="shared" si="6"/>
        <v>30682</v>
      </c>
      <c r="V56" s="125">
        <v>0.122</v>
      </c>
      <c r="W56" s="125"/>
      <c r="X56" s="125"/>
      <c r="Y56" s="125">
        <v>0.13650000000000001</v>
      </c>
      <c r="Z56" s="125"/>
    </row>
    <row r="57" spans="1:26">
      <c r="A57">
        <f t="shared" si="0"/>
        <v>1984</v>
      </c>
      <c r="B57" s="103">
        <v>30713</v>
      </c>
      <c r="C57" s="102">
        <v>11.95</v>
      </c>
      <c r="D57" s="109">
        <f t="shared" si="1"/>
        <v>0.1195</v>
      </c>
      <c r="G57">
        <f t="shared" si="2"/>
        <v>1984</v>
      </c>
      <c r="H57" s="103">
        <v>30713</v>
      </c>
      <c r="I57" s="102">
        <v>12</v>
      </c>
      <c r="J57" s="109">
        <f t="shared" si="3"/>
        <v>0.12</v>
      </c>
      <c r="L57">
        <f t="shared" si="4"/>
        <v>1984</v>
      </c>
      <c r="M57" s="103">
        <v>30713</v>
      </c>
      <c r="O57" s="125"/>
      <c r="P57" s="125"/>
      <c r="Q57" s="125"/>
      <c r="R57" s="125"/>
      <c r="S57" s="125"/>
      <c r="T57">
        <f t="shared" si="5"/>
        <v>1984</v>
      </c>
      <c r="U57" s="103">
        <f t="shared" si="6"/>
        <v>30713</v>
      </c>
      <c r="V57" s="125">
        <v>0.1208</v>
      </c>
      <c r="W57" s="125"/>
      <c r="X57" s="125"/>
      <c r="Y57" s="125">
        <v>0.13589999999999999</v>
      </c>
      <c r="Z57" s="125"/>
    </row>
    <row r="58" spans="1:26">
      <c r="A58">
        <f t="shared" si="0"/>
        <v>1984</v>
      </c>
      <c r="B58" s="103">
        <v>30742</v>
      </c>
      <c r="C58" s="102">
        <v>12.38</v>
      </c>
      <c r="D58" s="109">
        <f t="shared" si="1"/>
        <v>0.12380000000000001</v>
      </c>
      <c r="G58">
        <f t="shared" si="2"/>
        <v>1984</v>
      </c>
      <c r="H58" s="103">
        <v>30742</v>
      </c>
      <c r="I58" s="102">
        <v>12.45</v>
      </c>
      <c r="J58" s="109">
        <f t="shared" si="3"/>
        <v>0.1245</v>
      </c>
      <c r="L58">
        <f t="shared" si="4"/>
        <v>1984</v>
      </c>
      <c r="M58" s="103">
        <v>30742</v>
      </c>
      <c r="O58" s="125"/>
      <c r="P58" s="125"/>
      <c r="Q58" s="125"/>
      <c r="R58" s="125"/>
      <c r="S58" s="125"/>
      <c r="T58">
        <f t="shared" si="5"/>
        <v>1984</v>
      </c>
      <c r="U58" s="103">
        <f t="shared" si="6"/>
        <v>30742</v>
      </c>
      <c r="V58" s="125">
        <v>0.12570000000000001</v>
      </c>
      <c r="W58" s="125"/>
      <c r="X58" s="125"/>
      <c r="Y58" s="125">
        <v>0.1399</v>
      </c>
      <c r="Z58" s="125"/>
    </row>
    <row r="59" spans="1:26">
      <c r="A59">
        <f t="shared" si="0"/>
        <v>1984</v>
      </c>
      <c r="B59" s="103">
        <v>30773</v>
      </c>
      <c r="C59" s="102">
        <v>12.65</v>
      </c>
      <c r="D59" s="109">
        <f t="shared" si="1"/>
        <v>0.1265</v>
      </c>
      <c r="G59">
        <f t="shared" si="2"/>
        <v>1984</v>
      </c>
      <c r="H59" s="103">
        <v>30773</v>
      </c>
      <c r="I59" s="102">
        <v>12.65</v>
      </c>
      <c r="J59" s="109">
        <f t="shared" si="3"/>
        <v>0.1265</v>
      </c>
      <c r="L59">
        <f t="shared" si="4"/>
        <v>1984</v>
      </c>
      <c r="M59" s="103">
        <v>30773</v>
      </c>
      <c r="O59" s="125"/>
      <c r="P59" s="125"/>
      <c r="Q59" s="125"/>
      <c r="R59" s="125"/>
      <c r="S59" s="125"/>
      <c r="T59">
        <f t="shared" si="5"/>
        <v>1984</v>
      </c>
      <c r="U59" s="103">
        <f t="shared" si="6"/>
        <v>30773</v>
      </c>
      <c r="V59" s="125">
        <v>0.12809999999999999</v>
      </c>
      <c r="W59" s="125"/>
      <c r="X59" s="125"/>
      <c r="Y59" s="125">
        <v>0.1431</v>
      </c>
      <c r="Z59" s="125"/>
    </row>
    <row r="60" spans="1:26">
      <c r="A60">
        <f t="shared" si="0"/>
        <v>1984</v>
      </c>
      <c r="B60" s="103">
        <v>30803</v>
      </c>
      <c r="C60" s="102">
        <v>13.43</v>
      </c>
      <c r="D60" s="109">
        <f t="shared" si="1"/>
        <v>0.1343</v>
      </c>
      <c r="G60">
        <f t="shared" si="2"/>
        <v>1984</v>
      </c>
      <c r="H60" s="103">
        <v>30803</v>
      </c>
      <c r="I60" s="102">
        <v>13.43</v>
      </c>
      <c r="J60" s="109">
        <f t="shared" si="3"/>
        <v>0.1343</v>
      </c>
      <c r="L60">
        <f t="shared" si="4"/>
        <v>1984</v>
      </c>
      <c r="M60" s="103">
        <v>30803</v>
      </c>
      <c r="O60" s="125"/>
      <c r="P60" s="125"/>
      <c r="Q60" s="125"/>
      <c r="R60" s="125"/>
      <c r="S60" s="125"/>
      <c r="T60">
        <f t="shared" si="5"/>
        <v>1984</v>
      </c>
      <c r="U60" s="103">
        <f t="shared" si="6"/>
        <v>30803</v>
      </c>
      <c r="V60" s="125">
        <v>0.1328</v>
      </c>
      <c r="W60" s="125"/>
      <c r="X60" s="125"/>
      <c r="Y60" s="125">
        <v>0.1474</v>
      </c>
      <c r="Z60" s="125"/>
    </row>
    <row r="61" spans="1:26">
      <c r="A61">
        <f t="shared" si="0"/>
        <v>1984</v>
      </c>
      <c r="B61" s="103">
        <v>30834</v>
      </c>
      <c r="C61" s="102">
        <v>13.44</v>
      </c>
      <c r="D61" s="109">
        <f t="shared" si="1"/>
        <v>0.13439999999999999</v>
      </c>
      <c r="G61">
        <f t="shared" si="2"/>
        <v>1984</v>
      </c>
      <c r="H61" s="103">
        <v>30834</v>
      </c>
      <c r="I61" s="102">
        <v>13.54</v>
      </c>
      <c r="J61" s="109">
        <f t="shared" si="3"/>
        <v>0.13539999999999999</v>
      </c>
      <c r="L61">
        <f t="shared" si="4"/>
        <v>1984</v>
      </c>
      <c r="M61" s="103">
        <v>30834</v>
      </c>
      <c r="O61" s="125"/>
      <c r="P61" s="125"/>
      <c r="Q61" s="125"/>
      <c r="R61" s="125"/>
      <c r="S61" s="125"/>
      <c r="T61">
        <f t="shared" si="5"/>
        <v>1984</v>
      </c>
      <c r="U61" s="103">
        <f t="shared" si="6"/>
        <v>30834</v>
      </c>
      <c r="V61" s="125">
        <v>0.13550000000000001</v>
      </c>
      <c r="W61" s="125"/>
      <c r="X61" s="125"/>
      <c r="Y61" s="125">
        <v>0.15049999999999999</v>
      </c>
      <c r="Z61" s="125"/>
    </row>
    <row r="62" spans="1:26">
      <c r="A62">
        <f t="shared" si="0"/>
        <v>1984</v>
      </c>
      <c r="B62" s="103">
        <v>30864</v>
      </c>
      <c r="C62" s="102">
        <v>13.21</v>
      </c>
      <c r="D62" s="109">
        <f t="shared" si="1"/>
        <v>0.1321</v>
      </c>
      <c r="G62">
        <f t="shared" si="2"/>
        <v>1984</v>
      </c>
      <c r="H62" s="103">
        <v>30864</v>
      </c>
      <c r="I62" s="102">
        <v>13.36</v>
      </c>
      <c r="J62" s="109">
        <f t="shared" si="3"/>
        <v>0.1336</v>
      </c>
      <c r="L62">
        <f t="shared" si="4"/>
        <v>1984</v>
      </c>
      <c r="M62" s="103">
        <v>30864</v>
      </c>
      <c r="O62" s="125"/>
      <c r="P62" s="125"/>
      <c r="Q62" s="125"/>
      <c r="R62" s="125"/>
      <c r="S62" s="125"/>
      <c r="T62">
        <f t="shared" si="5"/>
        <v>1984</v>
      </c>
      <c r="U62" s="103">
        <f t="shared" si="6"/>
        <v>30864</v>
      </c>
      <c r="V62" s="125">
        <v>0.13439999999999999</v>
      </c>
      <c r="W62" s="125"/>
      <c r="X62" s="125"/>
      <c r="Y62" s="125">
        <v>0.1515</v>
      </c>
      <c r="Z62" s="125"/>
    </row>
    <row r="63" spans="1:26">
      <c r="A63">
        <f t="shared" si="0"/>
        <v>1984</v>
      </c>
      <c r="B63" s="103">
        <v>30895</v>
      </c>
      <c r="C63" s="102">
        <v>12.54</v>
      </c>
      <c r="D63" s="109">
        <f t="shared" si="1"/>
        <v>0.12539999999999998</v>
      </c>
      <c r="G63">
        <f t="shared" si="2"/>
        <v>1984</v>
      </c>
      <c r="H63" s="103">
        <v>30895</v>
      </c>
      <c r="I63" s="102">
        <v>12.71</v>
      </c>
      <c r="J63" s="109">
        <f t="shared" si="3"/>
        <v>0.12710000000000002</v>
      </c>
      <c r="L63">
        <f t="shared" si="4"/>
        <v>1984</v>
      </c>
      <c r="M63" s="103">
        <v>30895</v>
      </c>
      <c r="O63" s="125"/>
      <c r="P63" s="125"/>
      <c r="Q63" s="125"/>
      <c r="R63" s="125"/>
      <c r="S63" s="125"/>
      <c r="T63">
        <f t="shared" si="5"/>
        <v>1984</v>
      </c>
      <c r="U63" s="103">
        <f t="shared" si="6"/>
        <v>30895</v>
      </c>
      <c r="V63" s="125">
        <v>0.12869999999999998</v>
      </c>
      <c r="W63" s="125"/>
      <c r="X63" s="125"/>
      <c r="Y63" s="125">
        <v>0.14630000000000001</v>
      </c>
      <c r="Z63" s="125"/>
    </row>
    <row r="64" spans="1:26">
      <c r="A64">
        <f t="shared" si="0"/>
        <v>1984</v>
      </c>
      <c r="B64" s="103">
        <v>30926</v>
      </c>
      <c r="C64" s="102">
        <v>12.29</v>
      </c>
      <c r="D64" s="109">
        <f t="shared" si="1"/>
        <v>0.1229</v>
      </c>
      <c r="G64">
        <f t="shared" si="2"/>
        <v>1984</v>
      </c>
      <c r="H64" s="103">
        <v>30926</v>
      </c>
      <c r="I64" s="102">
        <v>12.42</v>
      </c>
      <c r="J64" s="109">
        <f t="shared" si="3"/>
        <v>0.1242</v>
      </c>
      <c r="L64">
        <f t="shared" si="4"/>
        <v>1984</v>
      </c>
      <c r="M64" s="103">
        <v>30926</v>
      </c>
      <c r="O64" s="125"/>
      <c r="P64" s="125"/>
      <c r="Q64" s="125"/>
      <c r="R64" s="125"/>
      <c r="S64" s="125"/>
      <c r="T64">
        <f t="shared" si="5"/>
        <v>1984</v>
      </c>
      <c r="U64" s="103">
        <f t="shared" si="6"/>
        <v>30926</v>
      </c>
      <c r="V64" s="125">
        <v>0.12659999999999999</v>
      </c>
      <c r="W64" s="125"/>
      <c r="X64" s="125"/>
      <c r="Y64" s="125">
        <v>0.14349999999999999</v>
      </c>
      <c r="Z64" s="125"/>
    </row>
    <row r="65" spans="1:26">
      <c r="A65">
        <f t="shared" si="0"/>
        <v>1984</v>
      </c>
      <c r="B65" s="103">
        <v>30956</v>
      </c>
      <c r="C65" s="102">
        <v>11.98</v>
      </c>
      <c r="D65" s="109">
        <f t="shared" si="1"/>
        <v>0.1198</v>
      </c>
      <c r="G65">
        <f t="shared" si="2"/>
        <v>1984</v>
      </c>
      <c r="H65" s="103">
        <v>30956</v>
      </c>
      <c r="I65" s="102">
        <v>12.04</v>
      </c>
      <c r="J65" s="109">
        <f t="shared" si="3"/>
        <v>0.12039999999999999</v>
      </c>
      <c r="L65">
        <f t="shared" si="4"/>
        <v>1984</v>
      </c>
      <c r="M65" s="103">
        <v>30956</v>
      </c>
      <c r="O65" s="125"/>
      <c r="P65" s="125"/>
      <c r="Q65" s="125"/>
      <c r="R65" s="125"/>
      <c r="S65" s="125"/>
      <c r="T65">
        <f t="shared" si="5"/>
        <v>1984</v>
      </c>
      <c r="U65" s="103">
        <f t="shared" si="6"/>
        <v>30956</v>
      </c>
      <c r="V65" s="125">
        <v>0.1263</v>
      </c>
      <c r="W65" s="125"/>
      <c r="X65" s="125"/>
      <c r="Y65" s="125">
        <v>0.1394</v>
      </c>
      <c r="Z65" s="125"/>
    </row>
    <row r="66" spans="1:26">
      <c r="A66">
        <f t="shared" si="0"/>
        <v>1984</v>
      </c>
      <c r="B66" s="103">
        <v>30987</v>
      </c>
      <c r="C66" s="102">
        <v>11.56</v>
      </c>
      <c r="D66" s="109">
        <f t="shared" si="1"/>
        <v>0.11560000000000001</v>
      </c>
      <c r="G66">
        <f t="shared" si="2"/>
        <v>1984</v>
      </c>
      <c r="H66" s="103">
        <v>30987</v>
      </c>
      <c r="I66" s="102">
        <v>11.66</v>
      </c>
      <c r="J66" s="109">
        <f t="shared" si="3"/>
        <v>0.1166</v>
      </c>
      <c r="L66">
        <f t="shared" si="4"/>
        <v>1984</v>
      </c>
      <c r="M66" s="103">
        <v>30987</v>
      </c>
      <c r="O66" s="125"/>
      <c r="P66" s="125"/>
      <c r="Q66" s="125"/>
      <c r="R66" s="125"/>
      <c r="S66" s="125"/>
      <c r="T66">
        <f t="shared" si="5"/>
        <v>1984</v>
      </c>
      <c r="U66" s="103">
        <f t="shared" si="6"/>
        <v>30987</v>
      </c>
      <c r="V66" s="125">
        <v>0.1229</v>
      </c>
      <c r="W66" s="125"/>
      <c r="X66" s="125"/>
      <c r="Y66" s="125">
        <v>0.1348</v>
      </c>
      <c r="Z66" s="125"/>
    </row>
    <row r="67" spans="1:26">
      <c r="A67">
        <f t="shared" si="0"/>
        <v>1984</v>
      </c>
      <c r="B67" s="103">
        <v>31017</v>
      </c>
      <c r="C67" s="102">
        <v>11.52</v>
      </c>
      <c r="D67" s="109">
        <f t="shared" si="1"/>
        <v>0.1152</v>
      </c>
      <c r="G67">
        <f t="shared" si="2"/>
        <v>1984</v>
      </c>
      <c r="H67" s="103">
        <v>31017</v>
      </c>
      <c r="I67" s="102">
        <v>11.64</v>
      </c>
      <c r="J67" s="109">
        <f t="shared" si="3"/>
        <v>0.1164</v>
      </c>
      <c r="L67">
        <f t="shared" si="4"/>
        <v>1984</v>
      </c>
      <c r="M67" s="103">
        <v>31017</v>
      </c>
      <c r="O67" s="125"/>
      <c r="P67" s="125"/>
      <c r="Q67" s="125"/>
      <c r="R67" s="125"/>
      <c r="S67" s="125"/>
      <c r="T67">
        <f t="shared" si="5"/>
        <v>1984</v>
      </c>
      <c r="U67" s="103">
        <f t="shared" si="6"/>
        <v>31017</v>
      </c>
      <c r="V67" s="125">
        <v>0.12130000000000001</v>
      </c>
      <c r="W67" s="125"/>
      <c r="X67" s="125"/>
      <c r="Y67" s="125">
        <v>0.13400000000000001</v>
      </c>
      <c r="Z67" s="125"/>
    </row>
    <row r="68" spans="1:26">
      <c r="A68">
        <f t="shared" si="0"/>
        <v>1985</v>
      </c>
      <c r="B68" s="103">
        <v>31048</v>
      </c>
      <c r="C68" s="102">
        <v>11.45</v>
      </c>
      <c r="D68" s="109">
        <f t="shared" si="1"/>
        <v>0.11449999999999999</v>
      </c>
      <c r="G68">
        <f t="shared" si="2"/>
        <v>1985</v>
      </c>
      <c r="H68" s="103">
        <v>31048</v>
      </c>
      <c r="I68" s="102">
        <v>11.58</v>
      </c>
      <c r="J68" s="109">
        <f t="shared" si="3"/>
        <v>0.1158</v>
      </c>
      <c r="L68">
        <f t="shared" si="4"/>
        <v>1985</v>
      </c>
      <c r="M68" s="103">
        <v>31048</v>
      </c>
      <c r="O68" s="125"/>
      <c r="P68" s="125"/>
      <c r="Q68" s="125"/>
      <c r="R68" s="125"/>
      <c r="S68" s="125"/>
      <c r="T68">
        <f t="shared" si="5"/>
        <v>1985</v>
      </c>
      <c r="U68" s="103">
        <f t="shared" si="6"/>
        <v>31048</v>
      </c>
      <c r="V68" s="125">
        <v>0.1208</v>
      </c>
      <c r="W68" s="125"/>
      <c r="X68" s="125"/>
      <c r="Y68" s="125">
        <v>0.1326</v>
      </c>
      <c r="Z68" s="125"/>
    </row>
    <row r="69" spans="1:26">
      <c r="A69">
        <f t="shared" si="0"/>
        <v>1985</v>
      </c>
      <c r="B69" s="103">
        <v>31079</v>
      </c>
      <c r="C69" s="102">
        <v>11.47</v>
      </c>
      <c r="D69" s="109">
        <f t="shared" si="1"/>
        <v>0.11470000000000001</v>
      </c>
      <c r="G69">
        <f t="shared" si="2"/>
        <v>1985</v>
      </c>
      <c r="H69" s="103">
        <v>31079</v>
      </c>
      <c r="I69" s="102">
        <v>11.7</v>
      </c>
      <c r="J69" s="109">
        <f t="shared" si="3"/>
        <v>0.11699999999999999</v>
      </c>
      <c r="L69">
        <f t="shared" si="4"/>
        <v>1985</v>
      </c>
      <c r="M69" s="103">
        <v>31079</v>
      </c>
      <c r="O69" s="125"/>
      <c r="P69" s="125"/>
      <c r="Q69" s="125"/>
      <c r="R69" s="125"/>
      <c r="S69" s="125"/>
      <c r="T69">
        <f t="shared" si="5"/>
        <v>1985</v>
      </c>
      <c r="U69" s="103">
        <f t="shared" si="6"/>
        <v>31079</v>
      </c>
      <c r="V69" s="125">
        <v>0.12130000000000001</v>
      </c>
      <c r="W69" s="125"/>
      <c r="X69" s="125"/>
      <c r="Y69" s="125">
        <v>0.1323</v>
      </c>
      <c r="Z69" s="125"/>
    </row>
    <row r="70" spans="1:26">
      <c r="A70">
        <f t="shared" si="0"/>
        <v>1985</v>
      </c>
      <c r="B70" s="103">
        <v>31107</v>
      </c>
      <c r="C70" s="102">
        <v>11.81</v>
      </c>
      <c r="D70" s="109">
        <f t="shared" si="1"/>
        <v>0.11810000000000001</v>
      </c>
      <c r="G70">
        <f t="shared" si="2"/>
        <v>1985</v>
      </c>
      <c r="H70" s="103">
        <v>31107</v>
      </c>
      <c r="I70" s="102">
        <v>12.06</v>
      </c>
      <c r="J70" s="109">
        <f t="shared" si="3"/>
        <v>0.1206</v>
      </c>
      <c r="L70">
        <f t="shared" si="4"/>
        <v>1985</v>
      </c>
      <c r="M70" s="103">
        <v>31107</v>
      </c>
      <c r="O70" s="125"/>
      <c r="P70" s="125"/>
      <c r="Q70" s="125"/>
      <c r="R70" s="125"/>
      <c r="S70" s="125"/>
      <c r="T70">
        <f t="shared" si="5"/>
        <v>1985</v>
      </c>
      <c r="U70" s="103">
        <f t="shared" si="6"/>
        <v>31107</v>
      </c>
      <c r="V70" s="125">
        <v>0.12560000000000002</v>
      </c>
      <c r="W70" s="125"/>
      <c r="X70" s="125"/>
      <c r="Y70" s="125">
        <v>0.13689999999999999</v>
      </c>
      <c r="Z70" s="125"/>
    </row>
    <row r="71" spans="1:26">
      <c r="A71">
        <f t="shared" si="0"/>
        <v>1985</v>
      </c>
      <c r="B71" s="103">
        <v>31138</v>
      </c>
      <c r="C71" s="102">
        <v>11.47</v>
      </c>
      <c r="D71" s="109">
        <f t="shared" si="1"/>
        <v>0.11470000000000001</v>
      </c>
      <c r="G71">
        <f t="shared" si="2"/>
        <v>1985</v>
      </c>
      <c r="H71" s="103">
        <v>31138</v>
      </c>
      <c r="I71" s="102">
        <v>11.69</v>
      </c>
      <c r="J71" s="109">
        <f t="shared" si="3"/>
        <v>0.11689999999999999</v>
      </c>
      <c r="L71">
        <f t="shared" si="4"/>
        <v>1985</v>
      </c>
      <c r="M71" s="103">
        <v>31138</v>
      </c>
      <c r="O71" s="125"/>
      <c r="P71" s="125"/>
      <c r="Q71" s="125"/>
      <c r="R71" s="125"/>
      <c r="S71" s="125"/>
      <c r="T71">
        <f t="shared" si="5"/>
        <v>1985</v>
      </c>
      <c r="U71" s="103">
        <f t="shared" si="6"/>
        <v>31138</v>
      </c>
      <c r="V71" s="125">
        <v>0.12230000000000001</v>
      </c>
      <c r="W71" s="125"/>
      <c r="X71" s="125"/>
      <c r="Y71" s="125">
        <v>0.1351</v>
      </c>
      <c r="Z71" s="125"/>
    </row>
    <row r="72" spans="1:26">
      <c r="A72">
        <f t="shared" ref="A72:A135" si="7">YEAR(B72)</f>
        <v>1985</v>
      </c>
      <c r="B72" s="103">
        <v>31168</v>
      </c>
      <c r="C72" s="102">
        <v>11.05</v>
      </c>
      <c r="D72" s="109">
        <f t="shared" ref="D72:D135" si="8">IF(ISNUMBER(C72),C72/100,"")</f>
        <v>0.1105</v>
      </c>
      <c r="G72">
        <f t="shared" ref="G72:G135" si="9">YEAR(H72)</f>
        <v>1985</v>
      </c>
      <c r="H72" s="103">
        <v>31168</v>
      </c>
      <c r="I72" s="102">
        <v>11.19</v>
      </c>
      <c r="J72" s="109">
        <f t="shared" ref="J72:J135" si="10">IF(ISNUMBER(I72),I72/100,"")</f>
        <v>0.1119</v>
      </c>
      <c r="L72">
        <f t="shared" ref="L72:L135" si="11">TRUNC(YEAR(M72))</f>
        <v>1985</v>
      </c>
      <c r="M72" s="103">
        <v>31168</v>
      </c>
      <c r="O72" s="125"/>
      <c r="P72" s="125"/>
      <c r="Q72" s="125"/>
      <c r="R72" s="125"/>
      <c r="S72" s="125"/>
      <c r="T72">
        <f t="shared" ref="T72:T135" si="12">L72</f>
        <v>1985</v>
      </c>
      <c r="U72" s="103">
        <f t="shared" ref="U72:U135" si="13">M72</f>
        <v>31168</v>
      </c>
      <c r="V72" s="125">
        <v>0.11720000000000001</v>
      </c>
      <c r="W72" s="125"/>
      <c r="X72" s="125"/>
      <c r="Y72" s="125">
        <v>0.13150000000000001</v>
      </c>
      <c r="Z72" s="125"/>
    </row>
    <row r="73" spans="1:26">
      <c r="A73">
        <f t="shared" si="7"/>
        <v>1985</v>
      </c>
      <c r="B73" s="103">
        <v>31199</v>
      </c>
      <c r="C73" s="102">
        <v>10.45</v>
      </c>
      <c r="D73" s="109">
        <f t="shared" si="8"/>
        <v>0.1045</v>
      </c>
      <c r="G73">
        <f t="shared" si="9"/>
        <v>1985</v>
      </c>
      <c r="H73" s="103">
        <v>31199</v>
      </c>
      <c r="I73" s="102">
        <v>10.57</v>
      </c>
      <c r="J73" s="109">
        <f t="shared" si="10"/>
        <v>0.1057</v>
      </c>
      <c r="L73">
        <f t="shared" si="11"/>
        <v>1985</v>
      </c>
      <c r="M73" s="103">
        <v>31199</v>
      </c>
      <c r="O73" s="125"/>
      <c r="P73" s="125"/>
      <c r="Q73" s="125"/>
      <c r="R73" s="125"/>
      <c r="S73" s="125"/>
      <c r="T73">
        <f t="shared" si="12"/>
        <v>1985</v>
      </c>
      <c r="U73" s="103">
        <f t="shared" si="13"/>
        <v>31199</v>
      </c>
      <c r="V73" s="125">
        <v>0.1094</v>
      </c>
      <c r="W73" s="125"/>
      <c r="X73" s="125"/>
      <c r="Y73" s="125">
        <v>0.124</v>
      </c>
      <c r="Z73" s="125"/>
    </row>
    <row r="74" spans="1:26">
      <c r="A74">
        <f t="shared" si="7"/>
        <v>1985</v>
      </c>
      <c r="B74" s="103">
        <v>31229</v>
      </c>
      <c r="C74" s="102">
        <v>10.5</v>
      </c>
      <c r="D74" s="109">
        <f t="shared" si="8"/>
        <v>0.105</v>
      </c>
      <c r="G74">
        <f t="shared" si="9"/>
        <v>1985</v>
      </c>
      <c r="H74" s="103">
        <v>31229</v>
      </c>
      <c r="I74" s="102">
        <v>10.68</v>
      </c>
      <c r="J74" s="109">
        <f t="shared" si="10"/>
        <v>0.10679999999999999</v>
      </c>
      <c r="L74">
        <f t="shared" si="11"/>
        <v>1985</v>
      </c>
      <c r="M74" s="103">
        <v>31229</v>
      </c>
      <c r="O74" s="125"/>
      <c r="P74" s="125"/>
      <c r="Q74" s="125"/>
      <c r="R74" s="125"/>
      <c r="S74" s="125"/>
      <c r="T74">
        <f t="shared" si="12"/>
        <v>1985</v>
      </c>
      <c r="U74" s="103">
        <f t="shared" si="13"/>
        <v>31229</v>
      </c>
      <c r="V74" s="125">
        <v>0.10970000000000001</v>
      </c>
      <c r="W74" s="125"/>
      <c r="X74" s="125"/>
      <c r="Y74" s="125">
        <v>0.12429999999999999</v>
      </c>
      <c r="Z74" s="125"/>
    </row>
    <row r="75" spans="1:26">
      <c r="A75">
        <f t="shared" si="7"/>
        <v>1985</v>
      </c>
      <c r="B75" s="103">
        <v>31260</v>
      </c>
      <c r="C75" s="102">
        <v>10.56</v>
      </c>
      <c r="D75" s="109">
        <f t="shared" si="8"/>
        <v>0.1056</v>
      </c>
      <c r="G75">
        <f t="shared" si="9"/>
        <v>1985</v>
      </c>
      <c r="H75" s="103">
        <v>31260</v>
      </c>
      <c r="I75" s="102">
        <v>10.73</v>
      </c>
      <c r="J75" s="109">
        <f t="shared" si="10"/>
        <v>0.10730000000000001</v>
      </c>
      <c r="L75">
        <f t="shared" si="11"/>
        <v>1985</v>
      </c>
      <c r="M75" s="103">
        <v>31260</v>
      </c>
      <c r="O75" s="125"/>
      <c r="P75" s="125"/>
      <c r="Q75" s="125"/>
      <c r="R75" s="125"/>
      <c r="S75" s="125"/>
      <c r="T75">
        <f t="shared" si="12"/>
        <v>1985</v>
      </c>
      <c r="U75" s="103">
        <f t="shared" si="13"/>
        <v>31260</v>
      </c>
      <c r="V75" s="125">
        <v>0.1105</v>
      </c>
      <c r="W75" s="125"/>
      <c r="X75" s="125"/>
      <c r="Y75" s="125">
        <v>0.125</v>
      </c>
      <c r="Z75" s="125"/>
    </row>
    <row r="76" spans="1:26">
      <c r="A76">
        <f t="shared" si="7"/>
        <v>1985</v>
      </c>
      <c r="B76" s="103">
        <v>31291</v>
      </c>
      <c r="C76" s="102">
        <v>10.61</v>
      </c>
      <c r="D76" s="109">
        <f t="shared" si="8"/>
        <v>0.1061</v>
      </c>
      <c r="G76">
        <f t="shared" si="9"/>
        <v>1985</v>
      </c>
      <c r="H76" s="103">
        <v>31291</v>
      </c>
      <c r="I76" s="102">
        <v>10.8</v>
      </c>
      <c r="J76" s="109">
        <f t="shared" si="10"/>
        <v>0.10800000000000001</v>
      </c>
      <c r="L76">
        <f t="shared" si="11"/>
        <v>1985</v>
      </c>
      <c r="M76" s="103">
        <v>31291</v>
      </c>
      <c r="O76" s="125"/>
      <c r="P76" s="125"/>
      <c r="Q76" s="125"/>
      <c r="R76" s="125"/>
      <c r="S76" s="125"/>
      <c r="T76">
        <f t="shared" si="12"/>
        <v>1985</v>
      </c>
      <c r="U76" s="103">
        <f t="shared" si="13"/>
        <v>31291</v>
      </c>
      <c r="V76" s="125">
        <v>0.11070000000000001</v>
      </c>
      <c r="W76" s="125"/>
      <c r="X76" s="125"/>
      <c r="Y76" s="125">
        <v>0.12480000000000001</v>
      </c>
      <c r="Z76" s="125"/>
    </row>
    <row r="77" spans="1:26">
      <c r="A77">
        <f t="shared" si="7"/>
        <v>1985</v>
      </c>
      <c r="B77" s="103">
        <v>31321</v>
      </c>
      <c r="C77" s="102">
        <v>10.5</v>
      </c>
      <c r="D77" s="109">
        <f t="shared" si="8"/>
        <v>0.105</v>
      </c>
      <c r="G77">
        <f t="shared" si="9"/>
        <v>1985</v>
      </c>
      <c r="H77" s="103">
        <v>31321</v>
      </c>
      <c r="I77" s="102">
        <v>10.67</v>
      </c>
      <c r="J77" s="109">
        <f t="shared" si="10"/>
        <v>0.1067</v>
      </c>
      <c r="L77">
        <f t="shared" si="11"/>
        <v>1985</v>
      </c>
      <c r="M77" s="103">
        <v>31321</v>
      </c>
      <c r="O77" s="125"/>
      <c r="P77" s="125"/>
      <c r="Q77" s="125"/>
      <c r="R77" s="125"/>
      <c r="S77" s="125"/>
      <c r="T77">
        <f t="shared" si="12"/>
        <v>1985</v>
      </c>
      <c r="U77" s="103">
        <f t="shared" si="13"/>
        <v>31321</v>
      </c>
      <c r="V77" s="125">
        <v>0.11019999999999999</v>
      </c>
      <c r="W77" s="125"/>
      <c r="X77" s="125"/>
      <c r="Y77" s="125">
        <v>0.12359999999999999</v>
      </c>
      <c r="Z77" s="125"/>
    </row>
    <row r="78" spans="1:26">
      <c r="A78">
        <f t="shared" si="7"/>
        <v>1985</v>
      </c>
      <c r="B78" s="103">
        <v>31352</v>
      </c>
      <c r="C78" s="102">
        <v>10.06</v>
      </c>
      <c r="D78" s="109">
        <f t="shared" si="8"/>
        <v>0.10060000000000001</v>
      </c>
      <c r="G78">
        <f t="shared" si="9"/>
        <v>1985</v>
      </c>
      <c r="H78" s="103">
        <v>31352</v>
      </c>
      <c r="I78" s="102">
        <v>10.24</v>
      </c>
      <c r="J78" s="109">
        <f t="shared" si="10"/>
        <v>0.1024</v>
      </c>
      <c r="L78">
        <f t="shared" si="11"/>
        <v>1985</v>
      </c>
      <c r="M78" s="103">
        <v>31352</v>
      </c>
      <c r="O78" s="125"/>
      <c r="P78" s="125"/>
      <c r="Q78" s="125"/>
      <c r="R78" s="125"/>
      <c r="S78" s="125"/>
      <c r="T78">
        <f t="shared" si="12"/>
        <v>1985</v>
      </c>
      <c r="U78" s="103">
        <f t="shared" si="13"/>
        <v>31352</v>
      </c>
      <c r="V78" s="125">
        <v>0.10550000000000001</v>
      </c>
      <c r="W78" s="125"/>
      <c r="X78" s="125"/>
      <c r="Y78" s="125">
        <v>0.11990000000000001</v>
      </c>
      <c r="Z78" s="125"/>
    </row>
    <row r="79" spans="1:26">
      <c r="A79">
        <f t="shared" si="7"/>
        <v>1985</v>
      </c>
      <c r="B79" s="103">
        <v>31382</v>
      </c>
      <c r="C79" s="102">
        <v>9.5399999999999991</v>
      </c>
      <c r="D79" s="109">
        <f t="shared" si="8"/>
        <v>9.5399999999999985E-2</v>
      </c>
      <c r="G79">
        <f t="shared" si="9"/>
        <v>1985</v>
      </c>
      <c r="H79" s="103">
        <v>31382</v>
      </c>
      <c r="I79" s="102">
        <v>9.75</v>
      </c>
      <c r="J79" s="109">
        <f t="shared" si="10"/>
        <v>9.7500000000000003E-2</v>
      </c>
      <c r="L79">
        <f t="shared" si="11"/>
        <v>1985</v>
      </c>
      <c r="M79" s="103">
        <v>31382</v>
      </c>
      <c r="O79" s="125"/>
      <c r="P79" s="125"/>
      <c r="Q79" s="125"/>
      <c r="R79" s="125"/>
      <c r="S79" s="125"/>
      <c r="T79">
        <f t="shared" si="12"/>
        <v>1985</v>
      </c>
      <c r="U79" s="103">
        <f t="shared" si="13"/>
        <v>31382</v>
      </c>
      <c r="V79" s="125">
        <v>0.1016</v>
      </c>
      <c r="W79" s="125"/>
      <c r="X79" s="125"/>
      <c r="Y79" s="125">
        <v>0.1158</v>
      </c>
      <c r="Z79" s="125"/>
    </row>
    <row r="80" spans="1:26">
      <c r="A80">
        <f t="shared" si="7"/>
        <v>1986</v>
      </c>
      <c r="B80" s="103">
        <v>31413</v>
      </c>
      <c r="C80" s="102">
        <v>9.4</v>
      </c>
      <c r="D80" s="109">
        <f t="shared" si="8"/>
        <v>9.4E-2</v>
      </c>
      <c r="G80">
        <f t="shared" si="9"/>
        <v>1986</v>
      </c>
      <c r="H80" s="103">
        <v>31413</v>
      </c>
      <c r="I80" s="102">
        <v>9.59</v>
      </c>
      <c r="J80" s="109">
        <f t="shared" si="10"/>
        <v>9.5899999999999999E-2</v>
      </c>
      <c r="L80">
        <f t="shared" si="11"/>
        <v>1986</v>
      </c>
      <c r="M80" s="103">
        <v>31413</v>
      </c>
      <c r="O80" s="125"/>
      <c r="P80" s="125"/>
      <c r="Q80" s="125"/>
      <c r="R80" s="125"/>
      <c r="S80" s="125"/>
      <c r="T80">
        <f t="shared" si="12"/>
        <v>1986</v>
      </c>
      <c r="U80" s="103">
        <f t="shared" si="13"/>
        <v>31413</v>
      </c>
      <c r="V80" s="125">
        <v>0.10050000000000001</v>
      </c>
      <c r="W80" s="125"/>
      <c r="X80" s="125"/>
      <c r="Y80" s="125">
        <v>0.1144</v>
      </c>
      <c r="Z80" s="125"/>
    </row>
    <row r="81" spans="1:26">
      <c r="A81">
        <f t="shared" si="7"/>
        <v>1986</v>
      </c>
      <c r="B81" s="103">
        <v>31444</v>
      </c>
      <c r="C81" s="102">
        <v>8.93</v>
      </c>
      <c r="D81" s="109">
        <f t="shared" si="8"/>
        <v>8.929999999999999E-2</v>
      </c>
      <c r="G81">
        <f t="shared" si="9"/>
        <v>1986</v>
      </c>
      <c r="H81" s="103">
        <v>31444</v>
      </c>
      <c r="I81" s="102">
        <v>9.08</v>
      </c>
      <c r="J81" s="109">
        <f t="shared" si="10"/>
        <v>9.0800000000000006E-2</v>
      </c>
      <c r="L81">
        <f t="shared" si="11"/>
        <v>1986</v>
      </c>
      <c r="M81" s="103">
        <v>31444</v>
      </c>
      <c r="O81" s="125"/>
      <c r="P81" s="125"/>
      <c r="Q81" s="125"/>
      <c r="R81" s="125"/>
      <c r="S81" s="125"/>
      <c r="T81">
        <f t="shared" si="12"/>
        <v>1986</v>
      </c>
      <c r="U81" s="103">
        <f t="shared" si="13"/>
        <v>31444</v>
      </c>
      <c r="V81" s="125">
        <v>9.6699999999999994E-2</v>
      </c>
      <c r="W81" s="125"/>
      <c r="X81" s="125"/>
      <c r="Y81" s="125">
        <v>0.11109999999999999</v>
      </c>
      <c r="Z81" s="125"/>
    </row>
    <row r="82" spans="1:26">
      <c r="A82">
        <f t="shared" si="7"/>
        <v>1986</v>
      </c>
      <c r="B82" s="103">
        <v>31472</v>
      </c>
      <c r="C82" s="102">
        <v>7.96</v>
      </c>
      <c r="D82" s="109">
        <f t="shared" si="8"/>
        <v>7.9600000000000004E-2</v>
      </c>
      <c r="G82">
        <f t="shared" si="9"/>
        <v>1986</v>
      </c>
      <c r="H82" s="103">
        <v>31472</v>
      </c>
      <c r="I82" s="102">
        <v>8.09</v>
      </c>
      <c r="J82" s="109">
        <f t="shared" si="10"/>
        <v>8.09E-2</v>
      </c>
      <c r="L82">
        <f t="shared" si="11"/>
        <v>1986</v>
      </c>
      <c r="M82" s="103">
        <v>31472</v>
      </c>
      <c r="O82" s="125"/>
      <c r="P82" s="125"/>
      <c r="Q82" s="125"/>
      <c r="R82" s="125"/>
      <c r="S82" s="125"/>
      <c r="T82">
        <f t="shared" si="12"/>
        <v>1986</v>
      </c>
      <c r="U82" s="103">
        <f t="shared" si="13"/>
        <v>31472</v>
      </c>
      <c r="V82" s="125">
        <v>0.09</v>
      </c>
      <c r="W82" s="125"/>
      <c r="X82" s="125"/>
      <c r="Y82" s="125">
        <v>0.105</v>
      </c>
      <c r="Z82" s="125"/>
    </row>
    <row r="83" spans="1:26">
      <c r="A83">
        <f t="shared" si="7"/>
        <v>1986</v>
      </c>
      <c r="B83" s="103">
        <v>31503</v>
      </c>
      <c r="C83" s="102">
        <v>7.39</v>
      </c>
      <c r="D83" s="109">
        <f t="shared" si="8"/>
        <v>7.3899999999999993E-2</v>
      </c>
      <c r="G83">
        <f t="shared" si="9"/>
        <v>1986</v>
      </c>
      <c r="H83" s="103">
        <v>31503</v>
      </c>
      <c r="I83" s="102">
        <v>7.5</v>
      </c>
      <c r="J83" s="109">
        <f t="shared" si="10"/>
        <v>7.4999999999999997E-2</v>
      </c>
      <c r="L83">
        <f t="shared" si="11"/>
        <v>1986</v>
      </c>
      <c r="M83" s="103">
        <v>31503</v>
      </c>
      <c r="O83" s="125"/>
      <c r="P83" s="125"/>
      <c r="Q83" s="125"/>
      <c r="R83" s="125"/>
      <c r="S83" s="125"/>
      <c r="T83">
        <f t="shared" si="12"/>
        <v>1986</v>
      </c>
      <c r="U83" s="103">
        <f t="shared" si="13"/>
        <v>31503</v>
      </c>
      <c r="V83" s="125">
        <v>8.7899999999999992E-2</v>
      </c>
      <c r="W83" s="125"/>
      <c r="X83" s="125"/>
      <c r="Y83" s="125">
        <v>0.10189999999999999</v>
      </c>
      <c r="Z83" s="125"/>
    </row>
    <row r="84" spans="1:26">
      <c r="A84">
        <f t="shared" si="7"/>
        <v>1986</v>
      </c>
      <c r="B84" s="103">
        <v>31533</v>
      </c>
      <c r="C84" s="102">
        <v>7.52</v>
      </c>
      <c r="D84" s="109">
        <f t="shared" si="8"/>
        <v>7.5199999999999989E-2</v>
      </c>
      <c r="G84">
        <f t="shared" si="9"/>
        <v>1986</v>
      </c>
      <c r="H84" s="103">
        <v>31533</v>
      </c>
      <c r="I84" s="102">
        <v>7.81</v>
      </c>
      <c r="J84" s="109">
        <f t="shared" si="10"/>
        <v>7.8100000000000003E-2</v>
      </c>
      <c r="L84">
        <f t="shared" si="11"/>
        <v>1986</v>
      </c>
      <c r="M84" s="103">
        <v>31533</v>
      </c>
      <c r="O84" s="125"/>
      <c r="P84" s="125"/>
      <c r="Q84" s="125"/>
      <c r="R84" s="125"/>
      <c r="S84" s="125"/>
      <c r="T84">
        <f t="shared" si="12"/>
        <v>1986</v>
      </c>
      <c r="U84" s="103">
        <f t="shared" si="13"/>
        <v>31533</v>
      </c>
      <c r="V84" s="125">
        <v>9.0899999999999995E-2</v>
      </c>
      <c r="W84" s="125"/>
      <c r="X84" s="125"/>
      <c r="Y84" s="125">
        <v>0.10289999999999999</v>
      </c>
      <c r="Z84" s="125"/>
    </row>
    <row r="85" spans="1:26">
      <c r="A85">
        <f t="shared" si="7"/>
        <v>1986</v>
      </c>
      <c r="B85" s="103">
        <v>31564</v>
      </c>
      <c r="C85" s="102">
        <v>7.57</v>
      </c>
      <c r="D85" s="109">
        <f t="shared" si="8"/>
        <v>7.5700000000000003E-2</v>
      </c>
      <c r="G85">
        <f t="shared" si="9"/>
        <v>1986</v>
      </c>
      <c r="H85" s="103">
        <v>31564</v>
      </c>
      <c r="I85" s="102">
        <v>7.69</v>
      </c>
      <c r="J85" s="109">
        <f t="shared" si="10"/>
        <v>7.690000000000001E-2</v>
      </c>
      <c r="L85">
        <f t="shared" si="11"/>
        <v>1986</v>
      </c>
      <c r="M85" s="103">
        <v>31564</v>
      </c>
      <c r="O85" s="125"/>
      <c r="P85" s="125"/>
      <c r="Q85" s="125"/>
      <c r="R85" s="125"/>
      <c r="S85" s="125"/>
      <c r="T85">
        <f t="shared" si="12"/>
        <v>1986</v>
      </c>
      <c r="U85" s="103">
        <f t="shared" si="13"/>
        <v>31564</v>
      </c>
      <c r="V85" s="125">
        <v>9.1300000000000006E-2</v>
      </c>
      <c r="W85" s="125"/>
      <c r="X85" s="125"/>
      <c r="Y85" s="125">
        <v>0.10339999999999999</v>
      </c>
      <c r="Z85" s="125"/>
    </row>
    <row r="86" spans="1:26">
      <c r="A86">
        <f t="shared" si="7"/>
        <v>1986</v>
      </c>
      <c r="B86" s="103">
        <v>31594</v>
      </c>
      <c r="C86" s="102">
        <v>7.27</v>
      </c>
      <c r="D86" s="109">
        <f t="shared" si="8"/>
        <v>7.2700000000000001E-2</v>
      </c>
      <c r="G86">
        <f t="shared" si="9"/>
        <v>1986</v>
      </c>
      <c r="H86" s="103">
        <v>31594</v>
      </c>
      <c r="I86" s="102">
        <v>7.29</v>
      </c>
      <c r="J86" s="109">
        <f t="shared" si="10"/>
        <v>7.2900000000000006E-2</v>
      </c>
      <c r="L86">
        <f t="shared" si="11"/>
        <v>1986</v>
      </c>
      <c r="M86" s="103">
        <v>31594</v>
      </c>
      <c r="O86" s="125"/>
      <c r="P86" s="125"/>
      <c r="Q86" s="125"/>
      <c r="R86" s="125"/>
      <c r="S86" s="125"/>
      <c r="T86">
        <f t="shared" si="12"/>
        <v>1986</v>
      </c>
      <c r="U86" s="103">
        <f t="shared" si="13"/>
        <v>31594</v>
      </c>
      <c r="V86" s="125">
        <v>8.8800000000000004E-2</v>
      </c>
      <c r="W86" s="125"/>
      <c r="X86" s="125"/>
      <c r="Y86" s="125">
        <v>0.1016</v>
      </c>
      <c r="Z86" s="125"/>
    </row>
    <row r="87" spans="1:26">
      <c r="A87">
        <f t="shared" si="7"/>
        <v>1986</v>
      </c>
      <c r="B87" s="103">
        <v>31625</v>
      </c>
      <c r="C87" s="102">
        <v>7.33</v>
      </c>
      <c r="D87" s="109">
        <f t="shared" si="8"/>
        <v>7.3300000000000004E-2</v>
      </c>
      <c r="G87">
        <f t="shared" si="9"/>
        <v>1986</v>
      </c>
      <c r="H87" s="103">
        <v>31625</v>
      </c>
      <c r="I87" s="102">
        <v>7.28</v>
      </c>
      <c r="J87" s="109">
        <f t="shared" si="10"/>
        <v>7.2800000000000004E-2</v>
      </c>
      <c r="L87">
        <f t="shared" si="11"/>
        <v>1986</v>
      </c>
      <c r="M87" s="103">
        <v>31625</v>
      </c>
      <c r="O87" s="125"/>
      <c r="P87" s="125"/>
      <c r="Q87" s="125"/>
      <c r="R87" s="125"/>
      <c r="S87" s="125"/>
      <c r="T87">
        <f t="shared" si="12"/>
        <v>1986</v>
      </c>
      <c r="U87" s="103">
        <f t="shared" si="13"/>
        <v>31625</v>
      </c>
      <c r="V87" s="125">
        <v>8.72E-2</v>
      </c>
      <c r="W87" s="125"/>
      <c r="X87" s="125"/>
      <c r="Y87" s="125">
        <v>0.1018</v>
      </c>
      <c r="Z87" s="125"/>
    </row>
    <row r="88" spans="1:26">
      <c r="A88">
        <f t="shared" si="7"/>
        <v>1986</v>
      </c>
      <c r="B88" s="103">
        <v>31656</v>
      </c>
      <c r="C88" s="102">
        <v>7.62</v>
      </c>
      <c r="D88" s="109">
        <f t="shared" si="8"/>
        <v>7.6200000000000004E-2</v>
      </c>
      <c r="G88">
        <f t="shared" si="9"/>
        <v>1986</v>
      </c>
      <c r="H88" s="103">
        <v>31656</v>
      </c>
      <c r="I88" s="102">
        <v>7.56</v>
      </c>
      <c r="J88" s="109">
        <f t="shared" si="10"/>
        <v>7.5600000000000001E-2</v>
      </c>
      <c r="L88">
        <f t="shared" si="11"/>
        <v>1986</v>
      </c>
      <c r="M88" s="103">
        <v>31656</v>
      </c>
      <c r="O88" s="125"/>
      <c r="P88" s="125"/>
      <c r="Q88" s="125"/>
      <c r="R88" s="125"/>
      <c r="S88" s="125"/>
      <c r="T88">
        <f t="shared" si="12"/>
        <v>1986</v>
      </c>
      <c r="U88" s="103">
        <f t="shared" si="13"/>
        <v>31656</v>
      </c>
      <c r="V88" s="125">
        <v>8.8900000000000007E-2</v>
      </c>
      <c r="W88" s="125"/>
      <c r="X88" s="125"/>
      <c r="Y88" s="125">
        <v>0.10199999999999999</v>
      </c>
      <c r="Z88" s="125"/>
    </row>
    <row r="89" spans="1:26">
      <c r="A89">
        <f t="shared" si="7"/>
        <v>1986</v>
      </c>
      <c r="B89" s="103">
        <v>31686</v>
      </c>
      <c r="C89" s="102">
        <v>7.7</v>
      </c>
      <c r="D89" s="109">
        <f t="shared" si="8"/>
        <v>7.6999999999999999E-2</v>
      </c>
      <c r="G89">
        <f t="shared" si="9"/>
        <v>1986</v>
      </c>
      <c r="H89" s="103">
        <v>31686</v>
      </c>
      <c r="I89" s="102">
        <v>7.61</v>
      </c>
      <c r="J89" s="109">
        <f t="shared" si="10"/>
        <v>7.6100000000000001E-2</v>
      </c>
      <c r="L89">
        <f t="shared" si="11"/>
        <v>1986</v>
      </c>
      <c r="M89" s="103">
        <v>31686</v>
      </c>
      <c r="O89" s="125"/>
      <c r="P89" s="125"/>
      <c r="Q89" s="125"/>
      <c r="R89" s="125"/>
      <c r="S89" s="125"/>
      <c r="T89">
        <f t="shared" si="12"/>
        <v>1986</v>
      </c>
      <c r="U89" s="103">
        <f t="shared" si="13"/>
        <v>31686</v>
      </c>
      <c r="V89" s="125">
        <v>8.8599999999999998E-2</v>
      </c>
      <c r="W89" s="125"/>
      <c r="X89" s="125"/>
      <c r="Y89" s="125">
        <v>0.1024</v>
      </c>
      <c r="Z89" s="125"/>
    </row>
    <row r="90" spans="1:26">
      <c r="A90">
        <f t="shared" si="7"/>
        <v>1986</v>
      </c>
      <c r="B90" s="103">
        <v>31717</v>
      </c>
      <c r="C90" s="102">
        <v>7.52</v>
      </c>
      <c r="D90" s="109">
        <f t="shared" si="8"/>
        <v>7.5199999999999989E-2</v>
      </c>
      <c r="G90">
        <f t="shared" si="9"/>
        <v>1986</v>
      </c>
      <c r="H90" s="103">
        <v>31717</v>
      </c>
      <c r="I90" s="102">
        <v>7.42</v>
      </c>
      <c r="J90" s="109">
        <f t="shared" si="10"/>
        <v>7.4200000000000002E-2</v>
      </c>
      <c r="L90">
        <f t="shared" si="11"/>
        <v>1986</v>
      </c>
      <c r="M90" s="103">
        <v>31717</v>
      </c>
      <c r="O90" s="125"/>
      <c r="P90" s="125"/>
      <c r="Q90" s="125"/>
      <c r="R90" s="125"/>
      <c r="S90" s="125"/>
      <c r="T90">
        <f t="shared" si="12"/>
        <v>1986</v>
      </c>
      <c r="U90" s="103">
        <f t="shared" si="13"/>
        <v>31717</v>
      </c>
      <c r="V90" s="125">
        <v>8.6800000000000002E-2</v>
      </c>
      <c r="W90" s="125"/>
      <c r="X90" s="125"/>
      <c r="Y90" s="125">
        <v>0.1007</v>
      </c>
      <c r="Z90" s="125"/>
    </row>
    <row r="91" spans="1:26">
      <c r="A91">
        <f t="shared" si="7"/>
        <v>1986</v>
      </c>
      <c r="B91" s="103">
        <v>31747</v>
      </c>
      <c r="C91" s="102">
        <v>7.37</v>
      </c>
      <c r="D91" s="109">
        <f t="shared" si="8"/>
        <v>7.3700000000000002E-2</v>
      </c>
      <c r="G91">
        <f t="shared" si="9"/>
        <v>1986</v>
      </c>
      <c r="H91" s="103">
        <v>31747</v>
      </c>
      <c r="I91" s="102">
        <v>7.28</v>
      </c>
      <c r="J91" s="109">
        <f t="shared" si="10"/>
        <v>7.2800000000000004E-2</v>
      </c>
      <c r="L91">
        <f t="shared" si="11"/>
        <v>1986</v>
      </c>
      <c r="M91" s="103">
        <v>31747</v>
      </c>
      <c r="O91" s="125"/>
      <c r="P91" s="125"/>
      <c r="Q91" s="125"/>
      <c r="R91" s="125"/>
      <c r="S91" s="125"/>
      <c r="T91">
        <f t="shared" si="12"/>
        <v>1986</v>
      </c>
      <c r="U91" s="103">
        <f t="shared" si="13"/>
        <v>31747</v>
      </c>
      <c r="V91" s="125">
        <v>8.4900000000000003E-2</v>
      </c>
      <c r="W91" s="125"/>
      <c r="X91" s="125"/>
      <c r="Y91" s="125">
        <v>9.9700000000000011E-2</v>
      </c>
      <c r="Z91" s="125"/>
    </row>
    <row r="92" spans="1:26">
      <c r="A92">
        <f t="shared" si="7"/>
        <v>1987</v>
      </c>
      <c r="B92" s="103">
        <v>31778</v>
      </c>
      <c r="C92" s="102">
        <v>7.39</v>
      </c>
      <c r="D92" s="109">
        <f t="shared" si="8"/>
        <v>7.3899999999999993E-2</v>
      </c>
      <c r="G92">
        <f t="shared" si="9"/>
        <v>1987</v>
      </c>
      <c r="H92" s="103">
        <v>31778</v>
      </c>
      <c r="I92" s="102" t="e">
        <f>NA()</f>
        <v>#N/A</v>
      </c>
      <c r="J92" s="109" t="str">
        <f t="shared" si="10"/>
        <v/>
      </c>
      <c r="L92">
        <f t="shared" si="11"/>
        <v>1987</v>
      </c>
      <c r="M92" s="103">
        <v>31778</v>
      </c>
      <c r="O92" s="125"/>
      <c r="P92" s="125"/>
      <c r="Q92" s="125"/>
      <c r="R92" s="125"/>
      <c r="S92" s="125"/>
      <c r="T92">
        <f t="shared" si="12"/>
        <v>1987</v>
      </c>
      <c r="U92" s="103">
        <f t="shared" si="13"/>
        <v>31778</v>
      </c>
      <c r="V92" s="125">
        <v>8.3599999999999994E-2</v>
      </c>
      <c r="W92" s="125"/>
      <c r="X92" s="125"/>
      <c r="Y92" s="125">
        <v>9.7200000000000009E-2</v>
      </c>
      <c r="Z92" s="125"/>
    </row>
    <row r="93" spans="1:26">
      <c r="A93">
        <f t="shared" si="7"/>
        <v>1987</v>
      </c>
      <c r="B93" s="103">
        <v>31809</v>
      </c>
      <c r="C93" s="102">
        <v>7.54</v>
      </c>
      <c r="D93" s="109">
        <f t="shared" si="8"/>
        <v>7.5399999999999995E-2</v>
      </c>
      <c r="G93">
        <f t="shared" si="9"/>
        <v>1987</v>
      </c>
      <c r="H93" s="103">
        <v>31809</v>
      </c>
      <c r="I93" s="102" t="e">
        <f>NA()</f>
        <v>#N/A</v>
      </c>
      <c r="J93" s="109" t="str">
        <f t="shared" si="10"/>
        <v/>
      </c>
      <c r="L93">
        <f t="shared" si="11"/>
        <v>1987</v>
      </c>
      <c r="M93" s="103">
        <v>31809</v>
      </c>
      <c r="O93" s="125"/>
      <c r="P93" s="125"/>
      <c r="Q93" s="125"/>
      <c r="R93" s="125"/>
      <c r="S93" s="125"/>
      <c r="T93">
        <f t="shared" si="12"/>
        <v>1987</v>
      </c>
      <c r="U93" s="103">
        <f t="shared" si="13"/>
        <v>31809</v>
      </c>
      <c r="V93" s="125">
        <v>8.3800000000000013E-2</v>
      </c>
      <c r="W93" s="125"/>
      <c r="X93" s="125"/>
      <c r="Y93" s="125">
        <v>9.6500000000000002E-2</v>
      </c>
      <c r="Z93" s="125"/>
    </row>
    <row r="94" spans="1:26">
      <c r="A94">
        <f t="shared" si="7"/>
        <v>1987</v>
      </c>
      <c r="B94" s="103">
        <v>31837</v>
      </c>
      <c r="C94" s="102">
        <v>7.55</v>
      </c>
      <c r="D94" s="109">
        <f t="shared" si="8"/>
        <v>7.5499999999999998E-2</v>
      </c>
      <c r="G94">
        <f t="shared" si="9"/>
        <v>1987</v>
      </c>
      <c r="H94" s="103">
        <v>31837</v>
      </c>
      <c r="I94" s="102" t="e">
        <f>NA()</f>
        <v>#N/A</v>
      </c>
      <c r="J94" s="109" t="str">
        <f t="shared" si="10"/>
        <v/>
      </c>
      <c r="L94">
        <f t="shared" si="11"/>
        <v>1987</v>
      </c>
      <c r="M94" s="103">
        <v>31837</v>
      </c>
      <c r="O94" s="125"/>
      <c r="P94" s="125"/>
      <c r="Q94" s="125"/>
      <c r="R94" s="125"/>
      <c r="S94" s="125"/>
      <c r="T94">
        <f t="shared" si="12"/>
        <v>1987</v>
      </c>
      <c r="U94" s="103">
        <f t="shared" si="13"/>
        <v>31837</v>
      </c>
      <c r="V94" s="125">
        <v>8.3599999999999994E-2</v>
      </c>
      <c r="W94" s="125"/>
      <c r="X94" s="125"/>
      <c r="Y94" s="125">
        <v>9.6099999999999991E-2</v>
      </c>
      <c r="Z94" s="125"/>
    </row>
    <row r="95" spans="1:26">
      <c r="A95">
        <f t="shared" si="7"/>
        <v>1987</v>
      </c>
      <c r="B95" s="103">
        <v>31868</v>
      </c>
      <c r="C95" s="102">
        <v>8.25</v>
      </c>
      <c r="D95" s="109">
        <f t="shared" si="8"/>
        <v>8.2500000000000004E-2</v>
      </c>
      <c r="G95">
        <f t="shared" si="9"/>
        <v>1987</v>
      </c>
      <c r="H95" s="103">
        <v>31868</v>
      </c>
      <c r="I95" s="102" t="e">
        <f>NA()</f>
        <v>#N/A</v>
      </c>
      <c r="J95" s="109" t="str">
        <f t="shared" si="10"/>
        <v/>
      </c>
      <c r="L95">
        <f t="shared" si="11"/>
        <v>1987</v>
      </c>
      <c r="M95" s="103">
        <v>31868</v>
      </c>
      <c r="O95" s="125"/>
      <c r="P95" s="125"/>
      <c r="Q95" s="125"/>
      <c r="R95" s="125"/>
      <c r="S95" s="125"/>
      <c r="T95">
        <f t="shared" si="12"/>
        <v>1987</v>
      </c>
      <c r="U95" s="103">
        <f t="shared" si="13"/>
        <v>31868</v>
      </c>
      <c r="V95" s="125">
        <v>8.8499999999999995E-2</v>
      </c>
      <c r="W95" s="125"/>
      <c r="X95" s="125"/>
      <c r="Y95" s="125">
        <v>0.10039999999999999</v>
      </c>
      <c r="Z95" s="125"/>
    </row>
    <row r="96" spans="1:26">
      <c r="A96">
        <f t="shared" si="7"/>
        <v>1987</v>
      </c>
      <c r="B96" s="103">
        <v>31898</v>
      </c>
      <c r="C96" s="102">
        <v>8.7799999999999994</v>
      </c>
      <c r="D96" s="109">
        <f t="shared" si="8"/>
        <v>8.7799999999999989E-2</v>
      </c>
      <c r="G96">
        <f t="shared" si="9"/>
        <v>1987</v>
      </c>
      <c r="H96" s="103">
        <v>31898</v>
      </c>
      <c r="I96" s="102" t="e">
        <f>NA()</f>
        <v>#N/A</v>
      </c>
      <c r="J96" s="109" t="str">
        <f t="shared" si="10"/>
        <v/>
      </c>
      <c r="L96">
        <f t="shared" si="11"/>
        <v>1987</v>
      </c>
      <c r="M96" s="103">
        <v>31898</v>
      </c>
      <c r="O96" s="125"/>
      <c r="P96" s="125"/>
      <c r="Q96" s="125"/>
      <c r="R96" s="125"/>
      <c r="S96" s="125"/>
      <c r="T96">
        <f t="shared" si="12"/>
        <v>1987</v>
      </c>
      <c r="U96" s="103">
        <f t="shared" si="13"/>
        <v>31898</v>
      </c>
      <c r="V96" s="125">
        <v>9.3299999999999994E-2</v>
      </c>
      <c r="W96" s="125"/>
      <c r="X96" s="125"/>
      <c r="Y96" s="125">
        <v>0.1051</v>
      </c>
      <c r="Z96" s="125"/>
    </row>
    <row r="97" spans="1:26">
      <c r="A97">
        <f t="shared" si="7"/>
        <v>1987</v>
      </c>
      <c r="B97" s="103">
        <v>31929</v>
      </c>
      <c r="C97" s="102">
        <v>8.57</v>
      </c>
      <c r="D97" s="109">
        <f t="shared" si="8"/>
        <v>8.5699999999999998E-2</v>
      </c>
      <c r="G97">
        <f t="shared" si="9"/>
        <v>1987</v>
      </c>
      <c r="H97" s="103">
        <v>31929</v>
      </c>
      <c r="I97" s="102" t="e">
        <f>NA()</f>
        <v>#N/A</v>
      </c>
      <c r="J97" s="109" t="str">
        <f t="shared" si="10"/>
        <v/>
      </c>
      <c r="L97">
        <f t="shared" si="11"/>
        <v>1987</v>
      </c>
      <c r="M97" s="103">
        <v>31929</v>
      </c>
      <c r="O97" s="125"/>
      <c r="P97" s="125"/>
      <c r="Q97" s="125"/>
      <c r="R97" s="125"/>
      <c r="S97" s="125"/>
      <c r="T97">
        <f t="shared" si="12"/>
        <v>1987</v>
      </c>
      <c r="U97" s="103">
        <f t="shared" si="13"/>
        <v>31929</v>
      </c>
      <c r="V97" s="125">
        <v>9.3200000000000005E-2</v>
      </c>
      <c r="W97" s="125"/>
      <c r="X97" s="125"/>
      <c r="Y97" s="125">
        <v>0.1052</v>
      </c>
      <c r="Z97" s="125"/>
    </row>
    <row r="98" spans="1:26">
      <c r="A98">
        <f t="shared" si="7"/>
        <v>1987</v>
      </c>
      <c r="B98" s="103">
        <v>31959</v>
      </c>
      <c r="C98" s="102">
        <v>8.64</v>
      </c>
      <c r="D98" s="109">
        <f t="shared" si="8"/>
        <v>8.6400000000000005E-2</v>
      </c>
      <c r="G98">
        <f t="shared" si="9"/>
        <v>1987</v>
      </c>
      <c r="H98" s="103">
        <v>31959</v>
      </c>
      <c r="I98" s="102" t="e">
        <f>NA()</f>
        <v>#N/A</v>
      </c>
      <c r="J98" s="109" t="str">
        <f t="shared" si="10"/>
        <v/>
      </c>
      <c r="L98">
        <f t="shared" si="11"/>
        <v>1987</v>
      </c>
      <c r="M98" s="103">
        <v>31959</v>
      </c>
      <c r="O98" s="125"/>
      <c r="P98" s="125"/>
      <c r="Q98" s="125"/>
      <c r="R98" s="125"/>
      <c r="S98" s="125"/>
      <c r="T98">
        <f t="shared" si="12"/>
        <v>1987</v>
      </c>
      <c r="U98" s="103">
        <f t="shared" si="13"/>
        <v>31959</v>
      </c>
      <c r="V98" s="125">
        <v>9.4200000000000006E-2</v>
      </c>
      <c r="W98" s="125"/>
      <c r="X98" s="125"/>
      <c r="Y98" s="125">
        <v>0.1061</v>
      </c>
      <c r="Z98" s="125"/>
    </row>
    <row r="99" spans="1:26">
      <c r="A99">
        <f t="shared" si="7"/>
        <v>1987</v>
      </c>
      <c r="B99" s="103">
        <v>31990</v>
      </c>
      <c r="C99" s="102">
        <v>8.9700000000000006</v>
      </c>
      <c r="D99" s="109">
        <f t="shared" si="8"/>
        <v>8.9700000000000002E-2</v>
      </c>
      <c r="G99">
        <f t="shared" si="9"/>
        <v>1987</v>
      </c>
      <c r="H99" s="103">
        <v>31990</v>
      </c>
      <c r="I99" s="102" t="e">
        <f>NA()</f>
        <v>#N/A</v>
      </c>
      <c r="J99" s="109" t="str">
        <f t="shared" si="10"/>
        <v/>
      </c>
      <c r="L99">
        <f t="shared" si="11"/>
        <v>1987</v>
      </c>
      <c r="M99" s="103">
        <v>31990</v>
      </c>
      <c r="O99" s="125"/>
      <c r="P99" s="125"/>
      <c r="Q99" s="125"/>
      <c r="R99" s="125"/>
      <c r="S99" s="125"/>
      <c r="T99">
        <f t="shared" si="12"/>
        <v>1987</v>
      </c>
      <c r="U99" s="103">
        <f t="shared" si="13"/>
        <v>31990</v>
      </c>
      <c r="V99" s="125">
        <v>9.6699999999999994E-2</v>
      </c>
      <c r="W99" s="125"/>
      <c r="X99" s="125"/>
      <c r="Y99" s="125">
        <v>0.10800000000000001</v>
      </c>
      <c r="Z99" s="125"/>
    </row>
    <row r="100" spans="1:26">
      <c r="A100">
        <f t="shared" si="7"/>
        <v>1987</v>
      </c>
      <c r="B100" s="103">
        <v>32021</v>
      </c>
      <c r="C100" s="102">
        <v>9.59</v>
      </c>
      <c r="D100" s="109">
        <f t="shared" si="8"/>
        <v>9.5899999999999999E-2</v>
      </c>
      <c r="G100">
        <f t="shared" si="9"/>
        <v>1987</v>
      </c>
      <c r="H100" s="103">
        <v>32021</v>
      </c>
      <c r="I100" s="102" t="e">
        <f>NA()</f>
        <v>#N/A</v>
      </c>
      <c r="J100" s="109" t="str">
        <f t="shared" si="10"/>
        <v/>
      </c>
      <c r="L100">
        <f t="shared" si="11"/>
        <v>1987</v>
      </c>
      <c r="M100" s="103">
        <v>32021</v>
      </c>
      <c r="O100" s="125"/>
      <c r="P100" s="125"/>
      <c r="Q100" s="125"/>
      <c r="R100" s="125"/>
      <c r="S100" s="125"/>
      <c r="T100">
        <f t="shared" si="12"/>
        <v>1987</v>
      </c>
      <c r="U100" s="103">
        <f t="shared" si="13"/>
        <v>32021</v>
      </c>
      <c r="V100" s="125">
        <v>0.1018</v>
      </c>
      <c r="W100" s="125"/>
      <c r="X100" s="125"/>
      <c r="Y100" s="125">
        <v>0.11310000000000001</v>
      </c>
      <c r="Z100" s="125"/>
    </row>
    <row r="101" spans="1:26">
      <c r="A101">
        <f t="shared" si="7"/>
        <v>1987</v>
      </c>
      <c r="B101" s="103">
        <v>32051</v>
      </c>
      <c r="C101" s="102">
        <v>9.61</v>
      </c>
      <c r="D101" s="109">
        <f t="shared" si="8"/>
        <v>9.6099999999999991E-2</v>
      </c>
      <c r="G101">
        <f t="shared" si="9"/>
        <v>1987</v>
      </c>
      <c r="H101" s="103">
        <v>32051</v>
      </c>
      <c r="I101" s="102" t="e">
        <f>NA()</f>
        <v>#N/A</v>
      </c>
      <c r="J101" s="109" t="str">
        <f t="shared" si="10"/>
        <v/>
      </c>
      <c r="L101">
        <f t="shared" si="11"/>
        <v>1987</v>
      </c>
      <c r="M101" s="103">
        <v>32051</v>
      </c>
      <c r="O101" s="125"/>
      <c r="P101" s="125"/>
      <c r="Q101" s="125"/>
      <c r="R101" s="125"/>
      <c r="S101" s="125"/>
      <c r="T101">
        <f t="shared" si="12"/>
        <v>1987</v>
      </c>
      <c r="U101" s="103">
        <f t="shared" si="13"/>
        <v>32051</v>
      </c>
      <c r="V101" s="125">
        <v>0.1052</v>
      </c>
      <c r="W101" s="125"/>
      <c r="X101" s="125"/>
      <c r="Y101" s="125">
        <v>0.1162</v>
      </c>
      <c r="Z101" s="125"/>
    </row>
    <row r="102" spans="1:26">
      <c r="A102">
        <f t="shared" si="7"/>
        <v>1987</v>
      </c>
      <c r="B102" s="103">
        <v>32082</v>
      </c>
      <c r="C102" s="102">
        <v>8.9499999999999993</v>
      </c>
      <c r="D102" s="109">
        <f t="shared" si="8"/>
        <v>8.9499999999999996E-2</v>
      </c>
      <c r="G102">
        <f t="shared" si="9"/>
        <v>1987</v>
      </c>
      <c r="H102" s="103">
        <v>32082</v>
      </c>
      <c r="I102" s="102" t="e">
        <f>NA()</f>
        <v>#N/A</v>
      </c>
      <c r="J102" s="109" t="str">
        <f t="shared" si="10"/>
        <v/>
      </c>
      <c r="L102">
        <f t="shared" si="11"/>
        <v>1987</v>
      </c>
      <c r="M102" s="103">
        <v>32082</v>
      </c>
      <c r="O102" s="125"/>
      <c r="P102" s="125"/>
      <c r="Q102" s="125"/>
      <c r="R102" s="125"/>
      <c r="S102" s="125"/>
      <c r="T102">
        <f t="shared" si="12"/>
        <v>1987</v>
      </c>
      <c r="U102" s="103">
        <f t="shared" si="13"/>
        <v>32082</v>
      </c>
      <c r="V102" s="125">
        <v>0.10009999999999999</v>
      </c>
      <c r="W102" s="125"/>
      <c r="X102" s="125"/>
      <c r="Y102" s="125">
        <v>0.11230000000000001</v>
      </c>
      <c r="Z102" s="125"/>
    </row>
    <row r="103" spans="1:26">
      <c r="A103">
        <f t="shared" si="7"/>
        <v>1987</v>
      </c>
      <c r="B103" s="103">
        <v>32112</v>
      </c>
      <c r="C103" s="102">
        <v>9.1199999999999992</v>
      </c>
      <c r="D103" s="109">
        <f t="shared" si="8"/>
        <v>9.1199999999999989E-2</v>
      </c>
      <c r="G103">
        <f t="shared" si="9"/>
        <v>1987</v>
      </c>
      <c r="H103" s="103">
        <v>32112</v>
      </c>
      <c r="I103" s="102" t="e">
        <f>NA()</f>
        <v>#N/A</v>
      </c>
      <c r="J103" s="109" t="str">
        <f t="shared" si="10"/>
        <v/>
      </c>
      <c r="L103">
        <f t="shared" si="11"/>
        <v>1987</v>
      </c>
      <c r="M103" s="103">
        <v>32112</v>
      </c>
      <c r="O103" s="125"/>
      <c r="P103" s="125"/>
      <c r="Q103" s="125"/>
      <c r="R103" s="125"/>
      <c r="S103" s="125"/>
      <c r="T103">
        <f t="shared" si="12"/>
        <v>1987</v>
      </c>
      <c r="U103" s="103">
        <f t="shared" si="13"/>
        <v>32112</v>
      </c>
      <c r="V103" s="125">
        <v>0.1011</v>
      </c>
      <c r="W103" s="125"/>
      <c r="X103" s="125"/>
      <c r="Y103" s="125">
        <v>0.11289999999999999</v>
      </c>
      <c r="Z103" s="125"/>
    </row>
    <row r="104" spans="1:26">
      <c r="A104">
        <f t="shared" si="7"/>
        <v>1988</v>
      </c>
      <c r="B104" s="103">
        <v>32143</v>
      </c>
      <c r="C104" s="102">
        <v>8.83</v>
      </c>
      <c r="D104" s="109">
        <f t="shared" si="8"/>
        <v>8.8300000000000003E-2</v>
      </c>
      <c r="G104">
        <f t="shared" si="9"/>
        <v>1988</v>
      </c>
      <c r="H104" s="103">
        <v>32143</v>
      </c>
      <c r="I104" s="102" t="e">
        <f>NA()</f>
        <v>#N/A</v>
      </c>
      <c r="J104" s="109" t="str">
        <f t="shared" si="10"/>
        <v/>
      </c>
      <c r="L104">
        <f t="shared" si="11"/>
        <v>1988</v>
      </c>
      <c r="M104" s="103">
        <v>32143</v>
      </c>
      <c r="O104" s="125"/>
      <c r="P104" s="125"/>
      <c r="Q104" s="125"/>
      <c r="R104" s="125"/>
      <c r="S104" s="125"/>
      <c r="T104">
        <f t="shared" si="12"/>
        <v>1988</v>
      </c>
      <c r="U104" s="103">
        <f t="shared" si="13"/>
        <v>32143</v>
      </c>
      <c r="V104" s="125">
        <v>9.8800000000000013E-2</v>
      </c>
      <c r="W104" s="125"/>
      <c r="X104" s="125"/>
      <c r="Y104" s="125">
        <v>0.11070000000000001</v>
      </c>
      <c r="Z104" s="125"/>
    </row>
    <row r="105" spans="1:26">
      <c r="A105">
        <f t="shared" si="7"/>
        <v>1988</v>
      </c>
      <c r="B105" s="103">
        <v>32174</v>
      </c>
      <c r="C105" s="102">
        <v>8.43</v>
      </c>
      <c r="D105" s="109">
        <f t="shared" si="8"/>
        <v>8.43E-2</v>
      </c>
      <c r="G105">
        <f t="shared" si="9"/>
        <v>1988</v>
      </c>
      <c r="H105" s="103">
        <v>32174</v>
      </c>
      <c r="I105" s="102" t="e">
        <f>NA()</f>
        <v>#N/A</v>
      </c>
      <c r="J105" s="109" t="str">
        <f t="shared" si="10"/>
        <v/>
      </c>
      <c r="L105">
        <f t="shared" si="11"/>
        <v>1988</v>
      </c>
      <c r="M105" s="103">
        <v>32174</v>
      </c>
      <c r="O105" s="125"/>
      <c r="P105" s="125"/>
      <c r="Q105" s="125"/>
      <c r="R105" s="125"/>
      <c r="S105" s="125"/>
      <c r="T105">
        <f t="shared" si="12"/>
        <v>1988</v>
      </c>
      <c r="U105" s="103">
        <f t="shared" si="13"/>
        <v>32174</v>
      </c>
      <c r="V105" s="125">
        <v>9.4E-2</v>
      </c>
      <c r="W105" s="125"/>
      <c r="X105" s="125"/>
      <c r="Y105" s="125">
        <v>0.10619999999999999</v>
      </c>
      <c r="Z105" s="125"/>
    </row>
    <row r="106" spans="1:26">
      <c r="A106">
        <f t="shared" si="7"/>
        <v>1988</v>
      </c>
      <c r="B106" s="103">
        <v>32203</v>
      </c>
      <c r="C106" s="102">
        <v>8.6300000000000008</v>
      </c>
      <c r="D106" s="109">
        <f t="shared" si="8"/>
        <v>8.6300000000000002E-2</v>
      </c>
      <c r="G106">
        <f t="shared" si="9"/>
        <v>1988</v>
      </c>
      <c r="H106" s="103">
        <v>32203</v>
      </c>
      <c r="I106" s="102" t="e">
        <f>NA()</f>
        <v>#N/A</v>
      </c>
      <c r="J106" s="109" t="str">
        <f t="shared" si="10"/>
        <v/>
      </c>
      <c r="L106">
        <f t="shared" si="11"/>
        <v>1988</v>
      </c>
      <c r="M106" s="103">
        <v>32203</v>
      </c>
      <c r="O106" s="125"/>
      <c r="P106" s="125"/>
      <c r="Q106" s="125"/>
      <c r="R106" s="125"/>
      <c r="S106" s="125"/>
      <c r="T106">
        <f t="shared" si="12"/>
        <v>1988</v>
      </c>
      <c r="U106" s="103">
        <f t="shared" si="13"/>
        <v>32203</v>
      </c>
      <c r="V106" s="125">
        <v>9.3900000000000011E-2</v>
      </c>
      <c r="W106" s="125"/>
      <c r="X106" s="125"/>
      <c r="Y106" s="125">
        <v>0.1057</v>
      </c>
      <c r="Z106" s="125"/>
    </row>
    <row r="107" spans="1:26">
      <c r="A107">
        <f t="shared" si="7"/>
        <v>1988</v>
      </c>
      <c r="B107" s="103">
        <v>32234</v>
      </c>
      <c r="C107" s="102">
        <v>8.9499999999999993</v>
      </c>
      <c r="D107" s="109">
        <f t="shared" si="8"/>
        <v>8.9499999999999996E-2</v>
      </c>
      <c r="G107">
        <f t="shared" si="9"/>
        <v>1988</v>
      </c>
      <c r="H107" s="103">
        <v>32234</v>
      </c>
      <c r="I107" s="102" t="e">
        <f>NA()</f>
        <v>#N/A</v>
      </c>
      <c r="J107" s="109" t="str">
        <f t="shared" si="10"/>
        <v/>
      </c>
      <c r="L107">
        <f t="shared" si="11"/>
        <v>1988</v>
      </c>
      <c r="M107" s="103">
        <v>32234</v>
      </c>
      <c r="O107" s="125"/>
      <c r="P107" s="125"/>
      <c r="Q107" s="125"/>
      <c r="R107" s="125"/>
      <c r="S107" s="125"/>
      <c r="T107">
        <f t="shared" si="12"/>
        <v>1988</v>
      </c>
      <c r="U107" s="103">
        <f t="shared" si="13"/>
        <v>32234</v>
      </c>
      <c r="V107" s="125">
        <v>9.6699999999999994E-2</v>
      </c>
      <c r="W107" s="125"/>
      <c r="X107" s="125"/>
      <c r="Y107" s="125">
        <v>0.109</v>
      </c>
      <c r="Z107" s="125"/>
    </row>
    <row r="108" spans="1:26">
      <c r="A108">
        <f t="shared" si="7"/>
        <v>1988</v>
      </c>
      <c r="B108" s="103">
        <v>32264</v>
      </c>
      <c r="C108" s="102">
        <v>9.23</v>
      </c>
      <c r="D108" s="109">
        <f t="shared" si="8"/>
        <v>9.2300000000000007E-2</v>
      </c>
      <c r="G108">
        <f t="shared" si="9"/>
        <v>1988</v>
      </c>
      <c r="H108" s="103">
        <v>32264</v>
      </c>
      <c r="I108" s="102" t="e">
        <f>NA()</f>
        <v>#N/A</v>
      </c>
      <c r="J108" s="109" t="str">
        <f t="shared" si="10"/>
        <v/>
      </c>
      <c r="L108">
        <f t="shared" si="11"/>
        <v>1988</v>
      </c>
      <c r="M108" s="103">
        <v>32264</v>
      </c>
      <c r="O108" s="125"/>
      <c r="P108" s="125"/>
      <c r="Q108" s="125"/>
      <c r="R108" s="125"/>
      <c r="S108" s="125"/>
      <c r="T108">
        <f t="shared" si="12"/>
        <v>1988</v>
      </c>
      <c r="U108" s="103">
        <f t="shared" si="13"/>
        <v>32264</v>
      </c>
      <c r="V108" s="125">
        <v>9.9000000000000005E-2</v>
      </c>
      <c r="W108" s="125"/>
      <c r="X108" s="125"/>
      <c r="Y108" s="125">
        <v>0.1104</v>
      </c>
      <c r="Z108" s="125"/>
    </row>
    <row r="109" spans="1:26">
      <c r="A109">
        <f t="shared" si="7"/>
        <v>1988</v>
      </c>
      <c r="B109" s="103">
        <v>32295</v>
      </c>
      <c r="C109" s="102">
        <v>9</v>
      </c>
      <c r="D109" s="109">
        <f t="shared" si="8"/>
        <v>0.09</v>
      </c>
      <c r="G109">
        <f t="shared" si="9"/>
        <v>1988</v>
      </c>
      <c r="H109" s="103">
        <v>32295</v>
      </c>
      <c r="I109" s="102" t="e">
        <f>NA()</f>
        <v>#N/A</v>
      </c>
      <c r="J109" s="109" t="str">
        <f t="shared" si="10"/>
        <v/>
      </c>
      <c r="L109">
        <f t="shared" si="11"/>
        <v>1988</v>
      </c>
      <c r="M109" s="103">
        <v>32295</v>
      </c>
      <c r="O109" s="125"/>
      <c r="P109" s="125"/>
      <c r="Q109" s="125"/>
      <c r="R109" s="125"/>
      <c r="S109" s="125"/>
      <c r="T109">
        <f t="shared" si="12"/>
        <v>1988</v>
      </c>
      <c r="U109" s="103">
        <f t="shared" si="13"/>
        <v>32295</v>
      </c>
      <c r="V109" s="125">
        <v>9.8599999999999993E-2</v>
      </c>
      <c r="W109" s="125"/>
      <c r="X109" s="125"/>
      <c r="Y109" s="125">
        <v>0.11</v>
      </c>
      <c r="Z109" s="125"/>
    </row>
    <row r="110" spans="1:26">
      <c r="A110">
        <f t="shared" si="7"/>
        <v>1988</v>
      </c>
      <c r="B110" s="103">
        <v>32325</v>
      </c>
      <c r="C110" s="102">
        <v>9.14</v>
      </c>
      <c r="D110" s="109">
        <f t="shared" si="8"/>
        <v>9.1400000000000009E-2</v>
      </c>
      <c r="G110">
        <f t="shared" si="9"/>
        <v>1988</v>
      </c>
      <c r="H110" s="103">
        <v>32325</v>
      </c>
      <c r="I110" s="102" t="e">
        <f>NA()</f>
        <v>#N/A</v>
      </c>
      <c r="J110" s="109" t="str">
        <f t="shared" si="10"/>
        <v/>
      </c>
      <c r="L110">
        <f t="shared" si="11"/>
        <v>1988</v>
      </c>
      <c r="M110" s="103">
        <v>32325</v>
      </c>
      <c r="O110" s="125"/>
      <c r="P110" s="125"/>
      <c r="Q110" s="125"/>
      <c r="R110" s="125"/>
      <c r="S110" s="125"/>
      <c r="T110">
        <f t="shared" si="12"/>
        <v>1988</v>
      </c>
      <c r="U110" s="103">
        <f t="shared" si="13"/>
        <v>32325</v>
      </c>
      <c r="V110" s="125">
        <v>9.9600000000000008E-2</v>
      </c>
      <c r="W110" s="125"/>
      <c r="X110" s="125"/>
      <c r="Y110" s="125">
        <v>0.11109999999999999</v>
      </c>
      <c r="Z110" s="125"/>
    </row>
    <row r="111" spans="1:26">
      <c r="A111">
        <f t="shared" si="7"/>
        <v>1988</v>
      </c>
      <c r="B111" s="103">
        <v>32356</v>
      </c>
      <c r="C111" s="102">
        <v>9.32</v>
      </c>
      <c r="D111" s="109">
        <f t="shared" si="8"/>
        <v>9.3200000000000005E-2</v>
      </c>
      <c r="G111">
        <f t="shared" si="9"/>
        <v>1988</v>
      </c>
      <c r="H111" s="103">
        <v>32356</v>
      </c>
      <c r="I111" s="102" t="e">
        <f>NA()</f>
        <v>#N/A</v>
      </c>
      <c r="J111" s="109" t="str">
        <f t="shared" si="10"/>
        <v/>
      </c>
      <c r="L111">
        <f t="shared" si="11"/>
        <v>1988</v>
      </c>
      <c r="M111" s="103">
        <v>32356</v>
      </c>
      <c r="O111" s="125"/>
      <c r="P111" s="125"/>
      <c r="Q111" s="125"/>
      <c r="R111" s="125"/>
      <c r="S111" s="125"/>
      <c r="T111">
        <f t="shared" si="12"/>
        <v>1988</v>
      </c>
      <c r="U111" s="103">
        <f t="shared" si="13"/>
        <v>32356</v>
      </c>
      <c r="V111" s="125">
        <v>0.1011</v>
      </c>
      <c r="W111" s="125"/>
      <c r="X111" s="125"/>
      <c r="Y111" s="125">
        <v>0.11210000000000001</v>
      </c>
      <c r="Z111" s="125"/>
    </row>
    <row r="112" spans="1:26">
      <c r="A112">
        <f t="shared" si="7"/>
        <v>1988</v>
      </c>
      <c r="B112" s="103">
        <v>32387</v>
      </c>
      <c r="C112" s="102">
        <v>9.06</v>
      </c>
      <c r="D112" s="109">
        <f t="shared" si="8"/>
        <v>9.06E-2</v>
      </c>
      <c r="G112">
        <f t="shared" si="9"/>
        <v>1988</v>
      </c>
      <c r="H112" s="103">
        <v>32387</v>
      </c>
      <c r="I112" s="102" t="e">
        <f>NA()</f>
        <v>#N/A</v>
      </c>
      <c r="J112" s="109" t="str">
        <f t="shared" si="10"/>
        <v/>
      </c>
      <c r="L112">
        <f t="shared" si="11"/>
        <v>1988</v>
      </c>
      <c r="M112" s="103">
        <v>32387</v>
      </c>
      <c r="O112" s="125"/>
      <c r="P112" s="125"/>
      <c r="Q112" s="125"/>
      <c r="R112" s="125"/>
      <c r="S112" s="125"/>
      <c r="T112">
        <f t="shared" si="12"/>
        <v>1988</v>
      </c>
      <c r="U112" s="103">
        <f t="shared" si="13"/>
        <v>32387</v>
      </c>
      <c r="V112" s="125">
        <v>9.820000000000001E-2</v>
      </c>
      <c r="W112" s="125"/>
      <c r="X112" s="125"/>
      <c r="Y112" s="125">
        <v>0.109</v>
      </c>
      <c r="Z112" s="125"/>
    </row>
    <row r="113" spans="1:26">
      <c r="A113">
        <f t="shared" si="7"/>
        <v>1988</v>
      </c>
      <c r="B113" s="103">
        <v>32417</v>
      </c>
      <c r="C113" s="102">
        <v>8.89</v>
      </c>
      <c r="D113" s="109">
        <f t="shared" si="8"/>
        <v>8.8900000000000007E-2</v>
      </c>
      <c r="G113">
        <f t="shared" si="9"/>
        <v>1988</v>
      </c>
      <c r="H113" s="103">
        <v>32417</v>
      </c>
      <c r="I113" s="102" t="e">
        <f>NA()</f>
        <v>#N/A</v>
      </c>
      <c r="J113" s="109" t="str">
        <f t="shared" si="10"/>
        <v/>
      </c>
      <c r="L113">
        <f t="shared" si="11"/>
        <v>1988</v>
      </c>
      <c r="M113" s="103">
        <v>32417</v>
      </c>
      <c r="O113" s="125"/>
      <c r="P113" s="125"/>
      <c r="Q113" s="125"/>
      <c r="R113" s="125"/>
      <c r="S113" s="125"/>
      <c r="T113">
        <f t="shared" si="12"/>
        <v>1988</v>
      </c>
      <c r="U113" s="103">
        <f t="shared" si="13"/>
        <v>32417</v>
      </c>
      <c r="V113" s="125">
        <v>9.5100000000000004E-2</v>
      </c>
      <c r="W113" s="125"/>
      <c r="X113" s="125"/>
      <c r="Y113" s="125">
        <v>0.1041</v>
      </c>
      <c r="Z113" s="125"/>
    </row>
    <row r="114" spans="1:26">
      <c r="A114">
        <f t="shared" si="7"/>
        <v>1988</v>
      </c>
      <c r="B114" s="103">
        <v>32448</v>
      </c>
      <c r="C114" s="102">
        <v>9.02</v>
      </c>
      <c r="D114" s="109">
        <f t="shared" si="8"/>
        <v>9.0200000000000002E-2</v>
      </c>
      <c r="G114">
        <f t="shared" si="9"/>
        <v>1988</v>
      </c>
      <c r="H114" s="103">
        <v>32448</v>
      </c>
      <c r="I114" s="102" t="e">
        <f>NA()</f>
        <v>#N/A</v>
      </c>
      <c r="J114" s="109" t="str">
        <f t="shared" si="10"/>
        <v/>
      </c>
      <c r="L114">
        <f t="shared" si="11"/>
        <v>1988</v>
      </c>
      <c r="M114" s="103">
        <v>32448</v>
      </c>
      <c r="O114" s="125"/>
      <c r="P114" s="125"/>
      <c r="Q114" s="125"/>
      <c r="R114" s="125"/>
      <c r="S114" s="125"/>
      <c r="T114">
        <f t="shared" si="12"/>
        <v>1988</v>
      </c>
      <c r="U114" s="103">
        <f t="shared" si="13"/>
        <v>32448</v>
      </c>
      <c r="V114" s="125">
        <v>9.4499999999999987E-2</v>
      </c>
      <c r="W114" s="125"/>
      <c r="X114" s="125"/>
      <c r="Y114" s="125">
        <v>0.1048</v>
      </c>
      <c r="Z114" s="125"/>
    </row>
    <row r="115" spans="1:26">
      <c r="A115">
        <f t="shared" si="7"/>
        <v>1988</v>
      </c>
      <c r="B115" s="103">
        <v>32478</v>
      </c>
      <c r="C115" s="102">
        <v>9.01</v>
      </c>
      <c r="D115" s="109">
        <f t="shared" si="8"/>
        <v>9.01E-2</v>
      </c>
      <c r="G115">
        <f t="shared" si="9"/>
        <v>1988</v>
      </c>
      <c r="H115" s="103">
        <v>32478</v>
      </c>
      <c r="I115" s="102" t="e">
        <f>NA()</f>
        <v>#N/A</v>
      </c>
      <c r="J115" s="109" t="str">
        <f t="shared" si="10"/>
        <v/>
      </c>
      <c r="L115">
        <f t="shared" si="11"/>
        <v>1988</v>
      </c>
      <c r="M115" s="103">
        <v>32478</v>
      </c>
      <c r="O115" s="125"/>
      <c r="P115" s="125"/>
      <c r="Q115" s="125"/>
      <c r="R115" s="125"/>
      <c r="S115" s="125"/>
      <c r="T115">
        <f t="shared" si="12"/>
        <v>1988</v>
      </c>
      <c r="U115" s="103">
        <f t="shared" si="13"/>
        <v>32478</v>
      </c>
      <c r="V115" s="125">
        <v>9.5700000000000007E-2</v>
      </c>
      <c r="W115" s="125"/>
      <c r="X115" s="125"/>
      <c r="Y115" s="125">
        <v>0.1065</v>
      </c>
      <c r="Z115" s="125"/>
    </row>
    <row r="116" spans="1:26">
      <c r="A116">
        <f t="shared" si="7"/>
        <v>1989</v>
      </c>
      <c r="B116" s="103">
        <v>32509</v>
      </c>
      <c r="C116" s="102">
        <v>8.93</v>
      </c>
      <c r="D116" s="109">
        <f t="shared" si="8"/>
        <v>8.929999999999999E-2</v>
      </c>
      <c r="G116">
        <f t="shared" si="9"/>
        <v>1989</v>
      </c>
      <c r="H116" s="103">
        <v>32509</v>
      </c>
      <c r="I116" s="102" t="e">
        <f>NA()</f>
        <v>#N/A</v>
      </c>
      <c r="J116" s="109" t="str">
        <f t="shared" si="10"/>
        <v/>
      </c>
      <c r="L116">
        <f t="shared" si="11"/>
        <v>1989</v>
      </c>
      <c r="M116" s="103">
        <v>32509</v>
      </c>
      <c r="O116" s="125"/>
      <c r="P116" s="125"/>
      <c r="Q116" s="125"/>
      <c r="R116" s="125"/>
      <c r="S116" s="125"/>
      <c r="T116">
        <f t="shared" si="12"/>
        <v>1989</v>
      </c>
      <c r="U116" s="103">
        <f t="shared" si="13"/>
        <v>32509</v>
      </c>
      <c r="V116" s="125">
        <v>9.6199999999999994E-2</v>
      </c>
      <c r="W116" s="125"/>
      <c r="X116" s="125"/>
      <c r="Y116" s="125">
        <v>0.1065</v>
      </c>
      <c r="Z116" s="125"/>
    </row>
    <row r="117" spans="1:26">
      <c r="A117">
        <f t="shared" si="7"/>
        <v>1989</v>
      </c>
      <c r="B117" s="103">
        <v>32540</v>
      </c>
      <c r="C117" s="102">
        <v>9.01</v>
      </c>
      <c r="D117" s="109">
        <f t="shared" si="8"/>
        <v>9.01E-2</v>
      </c>
      <c r="G117">
        <f t="shared" si="9"/>
        <v>1989</v>
      </c>
      <c r="H117" s="103">
        <v>32540</v>
      </c>
      <c r="I117" s="102" t="e">
        <f>NA()</f>
        <v>#N/A</v>
      </c>
      <c r="J117" s="109" t="str">
        <f t="shared" si="10"/>
        <v/>
      </c>
      <c r="L117">
        <f t="shared" si="11"/>
        <v>1989</v>
      </c>
      <c r="M117" s="103">
        <v>32540</v>
      </c>
      <c r="O117" s="125"/>
      <c r="P117" s="125"/>
      <c r="Q117" s="125"/>
      <c r="R117" s="125"/>
      <c r="S117" s="125"/>
      <c r="T117">
        <f t="shared" si="12"/>
        <v>1989</v>
      </c>
      <c r="U117" s="103">
        <f t="shared" si="13"/>
        <v>32540</v>
      </c>
      <c r="V117" s="125">
        <v>9.64E-2</v>
      </c>
      <c r="W117" s="125"/>
      <c r="X117" s="125"/>
      <c r="Y117" s="125">
        <v>0.1061</v>
      </c>
      <c r="Z117" s="125"/>
    </row>
    <row r="118" spans="1:26">
      <c r="A118">
        <f t="shared" si="7"/>
        <v>1989</v>
      </c>
      <c r="B118" s="103">
        <v>32568</v>
      </c>
      <c r="C118" s="102">
        <v>9.17</v>
      </c>
      <c r="D118" s="109">
        <f t="shared" si="8"/>
        <v>9.1700000000000004E-2</v>
      </c>
      <c r="G118">
        <f t="shared" si="9"/>
        <v>1989</v>
      </c>
      <c r="H118" s="103">
        <v>32568</v>
      </c>
      <c r="I118" s="102" t="e">
        <f>NA()</f>
        <v>#N/A</v>
      </c>
      <c r="J118" s="109" t="str">
        <f t="shared" si="10"/>
        <v/>
      </c>
      <c r="L118">
        <f t="shared" si="11"/>
        <v>1989</v>
      </c>
      <c r="M118" s="103">
        <v>32568</v>
      </c>
      <c r="O118" s="125"/>
      <c r="P118" s="125"/>
      <c r="Q118" s="125"/>
      <c r="R118" s="125"/>
      <c r="S118" s="125"/>
      <c r="T118">
        <f t="shared" si="12"/>
        <v>1989</v>
      </c>
      <c r="U118" s="103">
        <f t="shared" si="13"/>
        <v>32568</v>
      </c>
      <c r="V118" s="125">
        <v>9.8000000000000004E-2</v>
      </c>
      <c r="W118" s="125"/>
      <c r="X118" s="125"/>
      <c r="Y118" s="125">
        <v>0.1067</v>
      </c>
      <c r="Z118" s="125"/>
    </row>
    <row r="119" spans="1:26">
      <c r="A119">
        <f t="shared" si="7"/>
        <v>1989</v>
      </c>
      <c r="B119" s="103">
        <v>32599</v>
      </c>
      <c r="C119" s="102">
        <v>9.0299999999999994</v>
      </c>
      <c r="D119" s="109">
        <f t="shared" si="8"/>
        <v>9.0299999999999991E-2</v>
      </c>
      <c r="G119">
        <f t="shared" si="9"/>
        <v>1989</v>
      </c>
      <c r="H119" s="103">
        <v>32599</v>
      </c>
      <c r="I119" s="102" t="e">
        <f>NA()</f>
        <v>#N/A</v>
      </c>
      <c r="J119" s="109" t="str">
        <f t="shared" si="10"/>
        <v/>
      </c>
      <c r="L119">
        <f t="shared" si="11"/>
        <v>1989</v>
      </c>
      <c r="M119" s="103">
        <v>32599</v>
      </c>
      <c r="O119" s="125"/>
      <c r="P119" s="125"/>
      <c r="Q119" s="125"/>
      <c r="R119" s="125"/>
      <c r="S119" s="125"/>
      <c r="T119">
        <f t="shared" si="12"/>
        <v>1989</v>
      </c>
      <c r="U119" s="103">
        <f t="shared" si="13"/>
        <v>32599</v>
      </c>
      <c r="V119" s="125">
        <v>9.7899999999999987E-2</v>
      </c>
      <c r="W119" s="125"/>
      <c r="X119" s="125"/>
      <c r="Y119" s="125">
        <v>0.1061</v>
      </c>
      <c r="Z119" s="125"/>
    </row>
    <row r="120" spans="1:26">
      <c r="A120">
        <f t="shared" si="7"/>
        <v>1989</v>
      </c>
      <c r="B120" s="103">
        <v>32629</v>
      </c>
      <c r="C120" s="102">
        <v>8.83</v>
      </c>
      <c r="D120" s="109">
        <f t="shared" si="8"/>
        <v>8.8300000000000003E-2</v>
      </c>
      <c r="G120">
        <f t="shared" si="9"/>
        <v>1989</v>
      </c>
      <c r="H120" s="103">
        <v>32629</v>
      </c>
      <c r="I120" s="102" t="e">
        <f>NA()</f>
        <v>#N/A</v>
      </c>
      <c r="J120" s="109" t="str">
        <f t="shared" si="10"/>
        <v/>
      </c>
      <c r="L120">
        <f t="shared" si="11"/>
        <v>1989</v>
      </c>
      <c r="M120" s="103">
        <v>32629</v>
      </c>
      <c r="O120" s="125"/>
      <c r="P120" s="125"/>
      <c r="Q120" s="125"/>
      <c r="R120" s="125"/>
      <c r="S120" s="125"/>
      <c r="T120">
        <f t="shared" si="12"/>
        <v>1989</v>
      </c>
      <c r="U120" s="103">
        <f t="shared" si="13"/>
        <v>32629</v>
      </c>
      <c r="V120" s="125">
        <v>9.5700000000000007E-2</v>
      </c>
      <c r="W120" s="125"/>
      <c r="X120" s="125"/>
      <c r="Y120" s="125">
        <v>0.10460000000000001</v>
      </c>
      <c r="Z120" s="125"/>
    </row>
    <row r="121" spans="1:26">
      <c r="A121">
        <f t="shared" si="7"/>
        <v>1989</v>
      </c>
      <c r="B121" s="103">
        <v>32660</v>
      </c>
      <c r="C121" s="102">
        <v>8.27</v>
      </c>
      <c r="D121" s="109">
        <f t="shared" si="8"/>
        <v>8.2699999999999996E-2</v>
      </c>
      <c r="G121">
        <f t="shared" si="9"/>
        <v>1989</v>
      </c>
      <c r="H121" s="103">
        <v>32660</v>
      </c>
      <c r="I121" s="102" t="e">
        <f>NA()</f>
        <v>#N/A</v>
      </c>
      <c r="J121" s="109" t="str">
        <f t="shared" si="10"/>
        <v/>
      </c>
      <c r="L121">
        <f t="shared" si="11"/>
        <v>1989</v>
      </c>
      <c r="M121" s="103">
        <v>32660</v>
      </c>
      <c r="O121" s="125"/>
      <c r="P121" s="125"/>
      <c r="Q121" s="125"/>
      <c r="R121" s="125"/>
      <c r="S121" s="125"/>
      <c r="T121">
        <f t="shared" si="12"/>
        <v>1989</v>
      </c>
      <c r="U121" s="103">
        <f t="shared" si="13"/>
        <v>32660</v>
      </c>
      <c r="V121" s="125">
        <v>9.0999999999999998E-2</v>
      </c>
      <c r="W121" s="125"/>
      <c r="X121" s="125"/>
      <c r="Y121" s="125">
        <v>0.1003</v>
      </c>
      <c r="Z121" s="125"/>
    </row>
    <row r="122" spans="1:26">
      <c r="A122">
        <f t="shared" si="7"/>
        <v>1989</v>
      </c>
      <c r="B122" s="103">
        <v>32690</v>
      </c>
      <c r="C122" s="102">
        <v>8.08</v>
      </c>
      <c r="D122" s="109">
        <f t="shared" si="8"/>
        <v>8.0799999999999997E-2</v>
      </c>
      <c r="G122">
        <f t="shared" si="9"/>
        <v>1989</v>
      </c>
      <c r="H122" s="103">
        <v>32690</v>
      </c>
      <c r="I122" s="102" t="e">
        <f>NA()</f>
        <v>#N/A</v>
      </c>
      <c r="J122" s="109" t="str">
        <f t="shared" si="10"/>
        <v/>
      </c>
      <c r="L122">
        <f t="shared" si="11"/>
        <v>1989</v>
      </c>
      <c r="M122" s="103">
        <v>32690</v>
      </c>
      <c r="O122" s="125"/>
      <c r="P122" s="125"/>
      <c r="Q122" s="125"/>
      <c r="R122" s="125"/>
      <c r="S122" s="125"/>
      <c r="T122">
        <f t="shared" si="12"/>
        <v>1989</v>
      </c>
      <c r="U122" s="103">
        <f t="shared" si="13"/>
        <v>32690</v>
      </c>
      <c r="V122" s="125">
        <v>8.929999999999999E-2</v>
      </c>
      <c r="W122" s="125"/>
      <c r="X122" s="125"/>
      <c r="Y122" s="125">
        <v>9.8699999999999996E-2</v>
      </c>
      <c r="Z122" s="125"/>
    </row>
    <row r="123" spans="1:26">
      <c r="A123">
        <f t="shared" si="7"/>
        <v>1989</v>
      </c>
      <c r="B123" s="103">
        <v>32721</v>
      </c>
      <c r="C123" s="102">
        <v>8.1199999999999992</v>
      </c>
      <c r="D123" s="109">
        <f t="shared" si="8"/>
        <v>8.1199999999999994E-2</v>
      </c>
      <c r="G123">
        <f t="shared" si="9"/>
        <v>1989</v>
      </c>
      <c r="H123" s="103">
        <v>32721</v>
      </c>
      <c r="I123" s="102" t="e">
        <f>NA()</f>
        <v>#N/A</v>
      </c>
      <c r="J123" s="109" t="str">
        <f t="shared" si="10"/>
        <v/>
      </c>
      <c r="L123">
        <f t="shared" si="11"/>
        <v>1989</v>
      </c>
      <c r="M123" s="103">
        <v>32721</v>
      </c>
      <c r="O123" s="125"/>
      <c r="P123" s="125"/>
      <c r="Q123" s="125"/>
      <c r="R123" s="125"/>
      <c r="S123" s="125"/>
      <c r="T123">
        <f t="shared" si="12"/>
        <v>1989</v>
      </c>
      <c r="U123" s="103">
        <f t="shared" si="13"/>
        <v>32721</v>
      </c>
      <c r="V123" s="125">
        <v>8.9600000000000013E-2</v>
      </c>
      <c r="W123" s="125"/>
      <c r="X123" s="125"/>
      <c r="Y123" s="125">
        <v>9.8800000000000013E-2</v>
      </c>
      <c r="Z123" s="125"/>
    </row>
    <row r="124" spans="1:26">
      <c r="A124">
        <f t="shared" si="7"/>
        <v>1989</v>
      </c>
      <c r="B124" s="103">
        <v>32752</v>
      </c>
      <c r="C124" s="102">
        <v>8.15</v>
      </c>
      <c r="D124" s="109">
        <f t="shared" si="8"/>
        <v>8.1500000000000003E-2</v>
      </c>
      <c r="G124">
        <f t="shared" si="9"/>
        <v>1989</v>
      </c>
      <c r="H124" s="103">
        <v>32752</v>
      </c>
      <c r="I124" s="102" t="e">
        <f>NA()</f>
        <v>#N/A</v>
      </c>
      <c r="J124" s="109" t="str">
        <f t="shared" si="10"/>
        <v/>
      </c>
      <c r="L124">
        <f t="shared" si="11"/>
        <v>1989</v>
      </c>
      <c r="M124" s="103">
        <v>32752</v>
      </c>
      <c r="O124" s="125"/>
      <c r="P124" s="125"/>
      <c r="Q124" s="125"/>
      <c r="R124" s="125"/>
      <c r="S124" s="125"/>
      <c r="T124">
        <f t="shared" si="12"/>
        <v>1989</v>
      </c>
      <c r="U124" s="103">
        <f t="shared" si="13"/>
        <v>32752</v>
      </c>
      <c r="V124" s="125">
        <v>9.01E-2</v>
      </c>
      <c r="W124" s="125"/>
      <c r="X124" s="125"/>
      <c r="Y124" s="125">
        <v>9.9100000000000008E-2</v>
      </c>
      <c r="Z124" s="125"/>
    </row>
    <row r="125" spans="1:26">
      <c r="A125">
        <f t="shared" si="7"/>
        <v>1989</v>
      </c>
      <c r="B125" s="103">
        <v>32782</v>
      </c>
      <c r="C125" s="102">
        <v>8</v>
      </c>
      <c r="D125" s="109">
        <f t="shared" si="8"/>
        <v>0.08</v>
      </c>
      <c r="G125">
        <f t="shared" si="9"/>
        <v>1989</v>
      </c>
      <c r="H125" s="103">
        <v>32782</v>
      </c>
      <c r="I125" s="102" t="e">
        <f>NA()</f>
        <v>#N/A</v>
      </c>
      <c r="J125" s="109" t="str">
        <f t="shared" si="10"/>
        <v/>
      </c>
      <c r="L125">
        <f t="shared" si="11"/>
        <v>1989</v>
      </c>
      <c r="M125" s="103">
        <v>32782</v>
      </c>
      <c r="O125" s="125"/>
      <c r="P125" s="125"/>
      <c r="Q125" s="125"/>
      <c r="R125" s="125"/>
      <c r="S125" s="125"/>
      <c r="T125">
        <f t="shared" si="12"/>
        <v>1989</v>
      </c>
      <c r="U125" s="103">
        <f t="shared" si="13"/>
        <v>32782</v>
      </c>
      <c r="V125" s="125">
        <v>8.9200000000000002E-2</v>
      </c>
      <c r="W125" s="125"/>
      <c r="X125" s="125"/>
      <c r="Y125" s="125">
        <v>9.8100000000000007E-2</v>
      </c>
      <c r="Z125" s="125"/>
    </row>
    <row r="126" spans="1:26">
      <c r="A126">
        <f t="shared" si="7"/>
        <v>1989</v>
      </c>
      <c r="B126" s="103">
        <v>32813</v>
      </c>
      <c r="C126" s="102">
        <v>7.9</v>
      </c>
      <c r="D126" s="109">
        <f t="shared" si="8"/>
        <v>7.9000000000000001E-2</v>
      </c>
      <c r="G126">
        <f t="shared" si="9"/>
        <v>1989</v>
      </c>
      <c r="H126" s="103">
        <v>32813</v>
      </c>
      <c r="I126" s="102" t="e">
        <f>NA()</f>
        <v>#N/A</v>
      </c>
      <c r="J126" s="109" t="str">
        <f t="shared" si="10"/>
        <v/>
      </c>
      <c r="L126">
        <f t="shared" si="11"/>
        <v>1989</v>
      </c>
      <c r="M126" s="103">
        <v>32813</v>
      </c>
      <c r="O126" s="125"/>
      <c r="P126" s="125"/>
      <c r="Q126" s="125"/>
      <c r="R126" s="125"/>
      <c r="S126" s="125"/>
      <c r="T126">
        <f t="shared" si="12"/>
        <v>1989</v>
      </c>
      <c r="U126" s="103">
        <f t="shared" si="13"/>
        <v>32813</v>
      </c>
      <c r="V126" s="125">
        <v>8.8900000000000007E-2</v>
      </c>
      <c r="W126" s="125"/>
      <c r="X126" s="125"/>
      <c r="Y126" s="125">
        <v>9.8100000000000007E-2</v>
      </c>
      <c r="Z126" s="125"/>
    </row>
    <row r="127" spans="1:26">
      <c r="A127">
        <f t="shared" si="7"/>
        <v>1989</v>
      </c>
      <c r="B127" s="103">
        <v>32843</v>
      </c>
      <c r="C127" s="102">
        <v>7.9</v>
      </c>
      <c r="D127" s="109">
        <f t="shared" si="8"/>
        <v>7.9000000000000001E-2</v>
      </c>
      <c r="G127">
        <f t="shared" si="9"/>
        <v>1989</v>
      </c>
      <c r="H127" s="103">
        <v>32843</v>
      </c>
      <c r="I127" s="102" t="e">
        <f>NA()</f>
        <v>#N/A</v>
      </c>
      <c r="J127" s="109" t="str">
        <f t="shared" si="10"/>
        <v/>
      </c>
      <c r="L127">
        <f t="shared" si="11"/>
        <v>1989</v>
      </c>
      <c r="M127" s="103">
        <v>32843</v>
      </c>
      <c r="O127" s="125"/>
      <c r="P127" s="125"/>
      <c r="Q127" s="125"/>
      <c r="R127" s="125"/>
      <c r="S127" s="125"/>
      <c r="T127">
        <f t="shared" si="12"/>
        <v>1989</v>
      </c>
      <c r="U127" s="103">
        <f t="shared" si="13"/>
        <v>32843</v>
      </c>
      <c r="V127" s="125">
        <v>8.8599999999999998E-2</v>
      </c>
      <c r="W127" s="125"/>
      <c r="X127" s="125"/>
      <c r="Y127" s="125">
        <v>9.820000000000001E-2</v>
      </c>
      <c r="Z127" s="125"/>
    </row>
    <row r="128" spans="1:26">
      <c r="A128">
        <f t="shared" si="7"/>
        <v>1990</v>
      </c>
      <c r="B128" s="103">
        <v>32874</v>
      </c>
      <c r="C128" s="102">
        <v>8.26</v>
      </c>
      <c r="D128" s="109">
        <f t="shared" si="8"/>
        <v>8.2599999999999993E-2</v>
      </c>
      <c r="G128">
        <f t="shared" si="9"/>
        <v>1990</v>
      </c>
      <c r="H128" s="103">
        <v>32874</v>
      </c>
      <c r="I128" s="102" t="e">
        <f>NA()</f>
        <v>#N/A</v>
      </c>
      <c r="J128" s="109" t="str">
        <f t="shared" si="10"/>
        <v/>
      </c>
      <c r="L128">
        <f t="shared" si="11"/>
        <v>1990</v>
      </c>
      <c r="M128" s="103">
        <v>32874</v>
      </c>
      <c r="O128" s="125"/>
      <c r="P128" s="125"/>
      <c r="Q128" s="125"/>
      <c r="R128" s="125"/>
      <c r="S128" s="125"/>
      <c r="T128">
        <f t="shared" si="12"/>
        <v>1990</v>
      </c>
      <c r="U128" s="103">
        <f t="shared" si="13"/>
        <v>32874</v>
      </c>
      <c r="V128" s="125">
        <v>8.9900000000000008E-2</v>
      </c>
      <c r="W128" s="125"/>
      <c r="X128" s="125"/>
      <c r="Y128" s="125">
        <v>9.9399999999999988E-2</v>
      </c>
      <c r="Z128" s="125"/>
    </row>
    <row r="129" spans="1:26">
      <c r="A129">
        <f t="shared" si="7"/>
        <v>1990</v>
      </c>
      <c r="B129" s="103">
        <v>32905</v>
      </c>
      <c r="C129" s="102">
        <v>8.5</v>
      </c>
      <c r="D129" s="109">
        <f t="shared" si="8"/>
        <v>8.5000000000000006E-2</v>
      </c>
      <c r="G129">
        <f t="shared" si="9"/>
        <v>1990</v>
      </c>
      <c r="H129" s="103">
        <v>32905</v>
      </c>
      <c r="I129" s="102" t="e">
        <f>NA()</f>
        <v>#N/A</v>
      </c>
      <c r="J129" s="109" t="str">
        <f t="shared" si="10"/>
        <v/>
      </c>
      <c r="L129">
        <f t="shared" si="11"/>
        <v>1990</v>
      </c>
      <c r="M129" s="103">
        <v>32905</v>
      </c>
      <c r="O129" s="125"/>
      <c r="P129" s="125"/>
      <c r="Q129" s="125"/>
      <c r="R129" s="125"/>
      <c r="S129" s="125"/>
      <c r="T129">
        <f t="shared" si="12"/>
        <v>1990</v>
      </c>
      <c r="U129" s="103">
        <f t="shared" si="13"/>
        <v>32905</v>
      </c>
      <c r="V129" s="125">
        <v>9.2200000000000004E-2</v>
      </c>
      <c r="W129" s="125"/>
      <c r="X129" s="125"/>
      <c r="Y129" s="125">
        <v>0.1014</v>
      </c>
      <c r="Z129" s="125"/>
    </row>
    <row r="130" spans="1:26">
      <c r="A130">
        <f t="shared" si="7"/>
        <v>1990</v>
      </c>
      <c r="B130" s="103">
        <v>32933</v>
      </c>
      <c r="C130" s="102">
        <v>8.56</v>
      </c>
      <c r="D130" s="109">
        <f t="shared" si="8"/>
        <v>8.5600000000000009E-2</v>
      </c>
      <c r="G130">
        <f t="shared" si="9"/>
        <v>1990</v>
      </c>
      <c r="H130" s="103">
        <v>32933</v>
      </c>
      <c r="I130" s="102" t="e">
        <f>NA()</f>
        <v>#N/A</v>
      </c>
      <c r="J130" s="109" t="str">
        <f t="shared" si="10"/>
        <v/>
      </c>
      <c r="L130">
        <f t="shared" si="11"/>
        <v>1990</v>
      </c>
      <c r="M130" s="103">
        <v>32933</v>
      </c>
      <c r="O130" s="125"/>
      <c r="P130" s="125"/>
      <c r="Q130" s="125"/>
      <c r="R130" s="125"/>
      <c r="S130" s="125"/>
      <c r="T130">
        <f t="shared" si="12"/>
        <v>1990</v>
      </c>
      <c r="U130" s="103">
        <f t="shared" si="13"/>
        <v>32933</v>
      </c>
      <c r="V130" s="125">
        <v>9.3699999999999992E-2</v>
      </c>
      <c r="W130" s="125"/>
      <c r="X130" s="125"/>
      <c r="Y130" s="125">
        <v>0.10210000000000001</v>
      </c>
      <c r="Z130" s="125"/>
    </row>
    <row r="131" spans="1:26">
      <c r="A131">
        <f t="shared" si="7"/>
        <v>1990</v>
      </c>
      <c r="B131" s="103">
        <v>32964</v>
      </c>
      <c r="C131" s="102">
        <v>8.76</v>
      </c>
      <c r="D131" s="109">
        <f t="shared" si="8"/>
        <v>8.7599999999999997E-2</v>
      </c>
      <c r="G131">
        <f t="shared" si="9"/>
        <v>1990</v>
      </c>
      <c r="H131" s="103">
        <v>32964</v>
      </c>
      <c r="I131" s="102" t="e">
        <f>NA()</f>
        <v>#N/A</v>
      </c>
      <c r="J131" s="109" t="str">
        <f t="shared" si="10"/>
        <v/>
      </c>
      <c r="L131">
        <f t="shared" si="11"/>
        <v>1990</v>
      </c>
      <c r="M131" s="103">
        <v>32964</v>
      </c>
      <c r="O131" s="125"/>
      <c r="P131" s="125"/>
      <c r="Q131" s="125"/>
      <c r="R131" s="125"/>
      <c r="S131" s="125"/>
      <c r="T131">
        <f t="shared" si="12"/>
        <v>1990</v>
      </c>
      <c r="U131" s="103">
        <f t="shared" si="13"/>
        <v>32964</v>
      </c>
      <c r="V131" s="125">
        <v>9.4600000000000004E-2</v>
      </c>
      <c r="W131" s="125"/>
      <c r="X131" s="125"/>
      <c r="Y131" s="125">
        <v>0.10300000000000001</v>
      </c>
      <c r="Z131" s="125"/>
    </row>
    <row r="132" spans="1:26">
      <c r="A132">
        <f t="shared" si="7"/>
        <v>1990</v>
      </c>
      <c r="B132" s="103">
        <v>32994</v>
      </c>
      <c r="C132" s="102">
        <v>8.73</v>
      </c>
      <c r="D132" s="109">
        <f t="shared" si="8"/>
        <v>8.7300000000000003E-2</v>
      </c>
      <c r="G132">
        <f t="shared" si="9"/>
        <v>1990</v>
      </c>
      <c r="H132" s="103">
        <v>32994</v>
      </c>
      <c r="I132" s="102" t="e">
        <f>NA()</f>
        <v>#N/A</v>
      </c>
      <c r="J132" s="109" t="str">
        <f t="shared" si="10"/>
        <v/>
      </c>
      <c r="L132">
        <f t="shared" si="11"/>
        <v>1990</v>
      </c>
      <c r="M132" s="103">
        <v>32994</v>
      </c>
      <c r="O132" s="125"/>
      <c r="P132" s="125"/>
      <c r="Q132" s="125"/>
      <c r="R132" s="125"/>
      <c r="S132" s="125"/>
      <c r="T132">
        <f t="shared" si="12"/>
        <v>1990</v>
      </c>
      <c r="U132" s="103">
        <f t="shared" si="13"/>
        <v>32994</v>
      </c>
      <c r="V132" s="125">
        <v>9.4700000000000006E-2</v>
      </c>
      <c r="W132" s="125"/>
      <c r="X132" s="125"/>
      <c r="Y132" s="125">
        <v>0.1041</v>
      </c>
      <c r="Z132" s="125"/>
    </row>
    <row r="133" spans="1:26">
      <c r="A133">
        <f t="shared" si="7"/>
        <v>1990</v>
      </c>
      <c r="B133" s="103">
        <v>33025</v>
      </c>
      <c r="C133" s="102">
        <v>8.4600000000000009</v>
      </c>
      <c r="D133" s="109">
        <f t="shared" si="8"/>
        <v>8.4600000000000009E-2</v>
      </c>
      <c r="G133">
        <f t="shared" si="9"/>
        <v>1990</v>
      </c>
      <c r="H133" s="103">
        <v>33025</v>
      </c>
      <c r="I133" s="102" t="e">
        <f>NA()</f>
        <v>#N/A</v>
      </c>
      <c r="J133" s="109" t="str">
        <f t="shared" si="10"/>
        <v/>
      </c>
      <c r="L133">
        <f t="shared" si="11"/>
        <v>1990</v>
      </c>
      <c r="M133" s="103">
        <v>33025</v>
      </c>
      <c r="O133" s="125"/>
      <c r="P133" s="125"/>
      <c r="Q133" s="125"/>
      <c r="R133" s="125"/>
      <c r="S133" s="125"/>
      <c r="T133">
        <f t="shared" si="12"/>
        <v>1990</v>
      </c>
      <c r="U133" s="103">
        <f t="shared" si="13"/>
        <v>33025</v>
      </c>
      <c r="V133" s="125">
        <v>9.2600000000000002E-2</v>
      </c>
      <c r="W133" s="125"/>
      <c r="X133" s="125"/>
      <c r="Y133" s="125">
        <v>0.10220000000000001</v>
      </c>
      <c r="Z133" s="125"/>
    </row>
    <row r="134" spans="1:26">
      <c r="A134">
        <f t="shared" si="7"/>
        <v>1990</v>
      </c>
      <c r="B134" s="103">
        <v>33055</v>
      </c>
      <c r="C134" s="102">
        <v>8.5</v>
      </c>
      <c r="D134" s="109">
        <f t="shared" si="8"/>
        <v>8.5000000000000006E-2</v>
      </c>
      <c r="G134">
        <f t="shared" si="9"/>
        <v>1990</v>
      </c>
      <c r="H134" s="103">
        <v>33055</v>
      </c>
      <c r="I134" s="102" t="e">
        <f>NA()</f>
        <v>#N/A</v>
      </c>
      <c r="J134" s="109" t="str">
        <f t="shared" si="10"/>
        <v/>
      </c>
      <c r="L134">
        <f t="shared" si="11"/>
        <v>1990</v>
      </c>
      <c r="M134" s="103">
        <v>33055</v>
      </c>
      <c r="O134" s="125"/>
      <c r="P134" s="125"/>
      <c r="Q134" s="125"/>
      <c r="R134" s="125"/>
      <c r="S134" s="125"/>
      <c r="T134">
        <f t="shared" si="12"/>
        <v>1990</v>
      </c>
      <c r="U134" s="103">
        <f t="shared" si="13"/>
        <v>33055</v>
      </c>
      <c r="V134" s="125">
        <v>9.2399999999999996E-2</v>
      </c>
      <c r="W134" s="125"/>
      <c r="X134" s="125"/>
      <c r="Y134" s="125">
        <v>0.10199999999999999</v>
      </c>
      <c r="Z134" s="125"/>
    </row>
    <row r="135" spans="1:26">
      <c r="A135">
        <f t="shared" si="7"/>
        <v>1990</v>
      </c>
      <c r="B135" s="103">
        <v>33086</v>
      </c>
      <c r="C135" s="102">
        <v>8.86</v>
      </c>
      <c r="D135" s="109">
        <f t="shared" si="8"/>
        <v>8.8599999999999998E-2</v>
      </c>
      <c r="G135">
        <f t="shared" si="9"/>
        <v>1990</v>
      </c>
      <c r="H135" s="103">
        <v>33086</v>
      </c>
      <c r="I135" s="102" t="e">
        <f>NA()</f>
        <v>#N/A</v>
      </c>
      <c r="J135" s="109" t="str">
        <f t="shared" si="10"/>
        <v/>
      </c>
      <c r="L135">
        <f t="shared" si="11"/>
        <v>1990</v>
      </c>
      <c r="M135" s="103">
        <v>33086</v>
      </c>
      <c r="O135" s="125"/>
      <c r="P135" s="125"/>
      <c r="Q135" s="125"/>
      <c r="R135" s="125"/>
      <c r="S135" s="125"/>
      <c r="T135">
        <f t="shared" si="12"/>
        <v>1990</v>
      </c>
      <c r="U135" s="103">
        <f t="shared" si="13"/>
        <v>33086</v>
      </c>
      <c r="V135" s="125">
        <v>9.4100000000000003E-2</v>
      </c>
      <c r="W135" s="125"/>
      <c r="X135" s="125"/>
      <c r="Y135" s="125">
        <v>0.1041</v>
      </c>
      <c r="Z135" s="125"/>
    </row>
    <row r="136" spans="1:26">
      <c r="A136">
        <f t="shared" ref="A136:A199" si="14">YEAR(B136)</f>
        <v>1990</v>
      </c>
      <c r="B136" s="103">
        <v>33117</v>
      </c>
      <c r="C136" s="102">
        <v>9.0299999999999994</v>
      </c>
      <c r="D136" s="109">
        <f t="shared" ref="D136:D199" si="15">IF(ISNUMBER(C136),C136/100,"")</f>
        <v>9.0299999999999991E-2</v>
      </c>
      <c r="G136">
        <f t="shared" ref="G136:G199" si="16">YEAR(H136)</f>
        <v>1990</v>
      </c>
      <c r="H136" s="103">
        <v>33117</v>
      </c>
      <c r="I136" s="102" t="e">
        <f>NA()</f>
        <v>#N/A</v>
      </c>
      <c r="J136" s="109" t="str">
        <f t="shared" ref="J136:J199" si="17">IF(ISNUMBER(I136),I136/100,"")</f>
        <v/>
      </c>
      <c r="L136">
        <f t="shared" ref="L136:L199" si="18">TRUNC(YEAR(M136))</f>
        <v>1990</v>
      </c>
      <c r="M136" s="103">
        <v>33117</v>
      </c>
      <c r="O136" s="125"/>
      <c r="P136" s="125"/>
      <c r="Q136" s="125"/>
      <c r="R136" s="125"/>
      <c r="S136" s="125"/>
      <c r="T136">
        <f t="shared" ref="T136:T199" si="19">L136</f>
        <v>1990</v>
      </c>
      <c r="U136" s="103">
        <f t="shared" ref="U136:U199" si="20">M136</f>
        <v>33117</v>
      </c>
      <c r="V136" s="125">
        <v>9.5600000000000004E-2</v>
      </c>
      <c r="W136" s="125"/>
      <c r="X136" s="125"/>
      <c r="Y136" s="125">
        <v>0.10640000000000001</v>
      </c>
      <c r="Z136" s="125"/>
    </row>
    <row r="137" spans="1:26">
      <c r="A137">
        <f t="shared" si="14"/>
        <v>1990</v>
      </c>
      <c r="B137" s="103">
        <v>33147</v>
      </c>
      <c r="C137" s="102">
        <v>8.86</v>
      </c>
      <c r="D137" s="109">
        <f t="shared" si="15"/>
        <v>8.8599999999999998E-2</v>
      </c>
      <c r="G137">
        <f t="shared" si="16"/>
        <v>1990</v>
      </c>
      <c r="H137" s="103">
        <v>33147</v>
      </c>
      <c r="I137" s="102" t="e">
        <f>NA()</f>
        <v>#N/A</v>
      </c>
      <c r="J137" s="109" t="str">
        <f t="shared" si="17"/>
        <v/>
      </c>
      <c r="L137">
        <f t="shared" si="18"/>
        <v>1990</v>
      </c>
      <c r="M137" s="103">
        <v>33147</v>
      </c>
      <c r="O137" s="125"/>
      <c r="P137" s="125"/>
      <c r="Q137" s="125"/>
      <c r="R137" s="125"/>
      <c r="S137" s="125"/>
      <c r="T137">
        <f t="shared" si="19"/>
        <v>1990</v>
      </c>
      <c r="U137" s="103">
        <f t="shared" si="20"/>
        <v>33147</v>
      </c>
      <c r="V137" s="125">
        <v>9.5299999999999996E-2</v>
      </c>
      <c r="W137" s="125"/>
      <c r="X137" s="125"/>
      <c r="Y137" s="125">
        <v>0.1074</v>
      </c>
      <c r="Z137" s="125"/>
    </row>
    <row r="138" spans="1:26">
      <c r="A138">
        <f t="shared" si="14"/>
        <v>1990</v>
      </c>
      <c r="B138" s="103">
        <v>33178</v>
      </c>
      <c r="C138" s="102">
        <v>8.5399999999999991</v>
      </c>
      <c r="D138" s="109">
        <f t="shared" si="15"/>
        <v>8.539999999999999E-2</v>
      </c>
      <c r="G138">
        <f t="shared" si="16"/>
        <v>1990</v>
      </c>
      <c r="H138" s="103">
        <v>33178</v>
      </c>
      <c r="I138" s="102" t="e">
        <f>NA()</f>
        <v>#N/A</v>
      </c>
      <c r="J138" s="109" t="str">
        <f t="shared" si="17"/>
        <v/>
      </c>
      <c r="L138">
        <f t="shared" si="18"/>
        <v>1990</v>
      </c>
      <c r="M138" s="103">
        <v>33178</v>
      </c>
      <c r="O138" s="125"/>
      <c r="P138" s="125"/>
      <c r="Q138" s="125"/>
      <c r="R138" s="125"/>
      <c r="S138" s="125"/>
      <c r="T138">
        <f t="shared" si="19"/>
        <v>1990</v>
      </c>
      <c r="U138" s="103">
        <f t="shared" si="20"/>
        <v>33178</v>
      </c>
      <c r="V138" s="125">
        <v>9.3000000000000013E-2</v>
      </c>
      <c r="W138" s="125"/>
      <c r="X138" s="125"/>
      <c r="Y138" s="125">
        <v>0.10619999999999999</v>
      </c>
      <c r="Z138" s="125"/>
    </row>
    <row r="139" spans="1:26">
      <c r="A139">
        <f t="shared" si="14"/>
        <v>1990</v>
      </c>
      <c r="B139" s="103">
        <v>33208</v>
      </c>
      <c r="C139" s="102">
        <v>8.24</v>
      </c>
      <c r="D139" s="109">
        <f t="shared" si="15"/>
        <v>8.2400000000000001E-2</v>
      </c>
      <c r="G139">
        <f t="shared" si="16"/>
        <v>1990</v>
      </c>
      <c r="H139" s="103">
        <v>33208</v>
      </c>
      <c r="I139" s="102" t="e">
        <f>NA()</f>
        <v>#N/A</v>
      </c>
      <c r="J139" s="109" t="str">
        <f t="shared" si="17"/>
        <v/>
      </c>
      <c r="L139">
        <f t="shared" si="18"/>
        <v>1990</v>
      </c>
      <c r="M139" s="103">
        <v>33208</v>
      </c>
      <c r="O139" s="125"/>
      <c r="P139" s="125"/>
      <c r="Q139" s="125"/>
      <c r="R139" s="125"/>
      <c r="S139" s="125"/>
      <c r="T139">
        <f t="shared" si="19"/>
        <v>1990</v>
      </c>
      <c r="U139" s="103">
        <f t="shared" si="20"/>
        <v>33208</v>
      </c>
      <c r="V139" s="125">
        <v>9.0500000000000011E-2</v>
      </c>
      <c r="W139" s="125"/>
      <c r="X139" s="125"/>
      <c r="Y139" s="125">
        <v>0.1043</v>
      </c>
      <c r="Z139" s="125"/>
    </row>
    <row r="140" spans="1:26">
      <c r="A140">
        <f t="shared" si="14"/>
        <v>1991</v>
      </c>
      <c r="B140" s="103">
        <v>33239</v>
      </c>
      <c r="C140" s="102">
        <v>8.27</v>
      </c>
      <c r="D140" s="109">
        <f t="shared" si="15"/>
        <v>8.2699999999999996E-2</v>
      </c>
      <c r="G140">
        <f t="shared" si="16"/>
        <v>1991</v>
      </c>
      <c r="H140" s="103">
        <v>33239</v>
      </c>
      <c r="I140" s="102" t="e">
        <f>NA()</f>
        <v>#N/A</v>
      </c>
      <c r="J140" s="109" t="str">
        <f t="shared" si="17"/>
        <v/>
      </c>
      <c r="L140">
        <f t="shared" si="18"/>
        <v>1991</v>
      </c>
      <c r="M140" s="103">
        <v>33239</v>
      </c>
      <c r="O140" s="125"/>
      <c r="P140" s="125"/>
      <c r="Q140" s="125"/>
      <c r="R140" s="125"/>
      <c r="S140" s="125"/>
      <c r="T140">
        <f t="shared" si="19"/>
        <v>1991</v>
      </c>
      <c r="U140" s="103">
        <f t="shared" si="20"/>
        <v>33239</v>
      </c>
      <c r="V140" s="125">
        <v>9.0399999999999994E-2</v>
      </c>
      <c r="W140" s="125"/>
      <c r="X140" s="125"/>
      <c r="Y140" s="125">
        <v>0.1045</v>
      </c>
      <c r="Z140" s="125"/>
    </row>
    <row r="141" spans="1:26">
      <c r="A141">
        <f t="shared" si="14"/>
        <v>1991</v>
      </c>
      <c r="B141" s="103">
        <v>33270</v>
      </c>
      <c r="C141" s="102">
        <v>8.0299999999999994</v>
      </c>
      <c r="D141" s="109">
        <f t="shared" si="15"/>
        <v>8.0299999999999996E-2</v>
      </c>
      <c r="G141">
        <f t="shared" si="16"/>
        <v>1991</v>
      </c>
      <c r="H141" s="103">
        <v>33270</v>
      </c>
      <c r="I141" s="102" t="e">
        <f>NA()</f>
        <v>#N/A</v>
      </c>
      <c r="J141" s="109" t="str">
        <f t="shared" si="17"/>
        <v/>
      </c>
      <c r="L141">
        <f t="shared" si="18"/>
        <v>1991</v>
      </c>
      <c r="M141" s="103">
        <v>33270</v>
      </c>
      <c r="O141" s="125"/>
      <c r="P141" s="125"/>
      <c r="Q141" s="125"/>
      <c r="R141" s="125"/>
      <c r="S141" s="125"/>
      <c r="T141">
        <f t="shared" si="19"/>
        <v>1991</v>
      </c>
      <c r="U141" s="103">
        <f t="shared" si="20"/>
        <v>33270</v>
      </c>
      <c r="V141" s="125">
        <v>8.8300000000000003E-2</v>
      </c>
      <c r="W141" s="125"/>
      <c r="X141" s="125"/>
      <c r="Y141" s="125">
        <v>0.1007</v>
      </c>
      <c r="Z141" s="125"/>
    </row>
    <row r="142" spans="1:26">
      <c r="A142">
        <f t="shared" si="14"/>
        <v>1991</v>
      </c>
      <c r="B142" s="103">
        <v>33298</v>
      </c>
      <c r="C142" s="102">
        <v>8.2899999999999991</v>
      </c>
      <c r="D142" s="109">
        <f t="shared" si="15"/>
        <v>8.2899999999999988E-2</v>
      </c>
      <c r="G142">
        <f t="shared" si="16"/>
        <v>1991</v>
      </c>
      <c r="H142" s="103">
        <v>33298</v>
      </c>
      <c r="I142" s="102" t="e">
        <f>NA()</f>
        <v>#N/A</v>
      </c>
      <c r="J142" s="109" t="str">
        <f t="shared" si="17"/>
        <v/>
      </c>
      <c r="L142">
        <f t="shared" si="18"/>
        <v>1991</v>
      </c>
      <c r="M142" s="103">
        <v>33298</v>
      </c>
      <c r="O142" s="125"/>
      <c r="P142" s="125"/>
      <c r="Q142" s="125"/>
      <c r="R142" s="125"/>
      <c r="S142" s="125"/>
      <c r="T142">
        <f t="shared" si="19"/>
        <v>1991</v>
      </c>
      <c r="U142" s="103">
        <f t="shared" si="20"/>
        <v>33298</v>
      </c>
      <c r="V142" s="125">
        <v>8.929999999999999E-2</v>
      </c>
      <c r="W142" s="125"/>
      <c r="X142" s="125"/>
      <c r="Y142" s="125">
        <v>0.1009</v>
      </c>
      <c r="Z142" s="125"/>
    </row>
    <row r="143" spans="1:26">
      <c r="A143">
        <f t="shared" si="14"/>
        <v>1991</v>
      </c>
      <c r="B143" s="103">
        <v>33329</v>
      </c>
      <c r="C143" s="102">
        <v>8.2100000000000009</v>
      </c>
      <c r="D143" s="109">
        <f t="shared" si="15"/>
        <v>8.2100000000000006E-2</v>
      </c>
      <c r="G143">
        <f t="shared" si="16"/>
        <v>1991</v>
      </c>
      <c r="H143" s="103">
        <v>33329</v>
      </c>
      <c r="I143" s="102" t="e">
        <f>NA()</f>
        <v>#N/A</v>
      </c>
      <c r="J143" s="109" t="str">
        <f t="shared" si="17"/>
        <v/>
      </c>
      <c r="L143">
        <f t="shared" si="18"/>
        <v>1991</v>
      </c>
      <c r="M143" s="103">
        <v>33329</v>
      </c>
      <c r="O143" s="125"/>
      <c r="P143" s="125"/>
      <c r="Q143" s="125"/>
      <c r="R143" s="125"/>
      <c r="S143" s="125"/>
      <c r="T143">
        <f t="shared" si="19"/>
        <v>1991</v>
      </c>
      <c r="U143" s="103">
        <f t="shared" si="20"/>
        <v>33329</v>
      </c>
      <c r="V143" s="125">
        <v>8.8599999999999998E-2</v>
      </c>
      <c r="W143" s="125"/>
      <c r="X143" s="125"/>
      <c r="Y143" s="125">
        <v>9.9399999999999988E-2</v>
      </c>
      <c r="Z143" s="125"/>
    </row>
    <row r="144" spans="1:26">
      <c r="A144">
        <f t="shared" si="14"/>
        <v>1991</v>
      </c>
      <c r="B144" s="103">
        <v>33359</v>
      </c>
      <c r="C144" s="102">
        <v>8.27</v>
      </c>
      <c r="D144" s="109">
        <f t="shared" si="15"/>
        <v>8.2699999999999996E-2</v>
      </c>
      <c r="G144">
        <f t="shared" si="16"/>
        <v>1991</v>
      </c>
      <c r="H144" s="103">
        <v>33359</v>
      </c>
      <c r="I144" s="102" t="e">
        <f>NA()</f>
        <v>#N/A</v>
      </c>
      <c r="J144" s="109" t="str">
        <f t="shared" si="17"/>
        <v/>
      </c>
      <c r="L144">
        <f t="shared" si="18"/>
        <v>1991</v>
      </c>
      <c r="M144" s="103">
        <v>33359</v>
      </c>
      <c r="O144" s="125"/>
      <c r="P144" s="125"/>
      <c r="Q144" s="125"/>
      <c r="R144" s="125"/>
      <c r="S144" s="125"/>
      <c r="T144">
        <f t="shared" si="19"/>
        <v>1991</v>
      </c>
      <c r="U144" s="103">
        <f t="shared" si="20"/>
        <v>33359</v>
      </c>
      <c r="V144" s="125">
        <v>8.8599999999999998E-2</v>
      </c>
      <c r="W144" s="125"/>
      <c r="X144" s="125"/>
      <c r="Y144" s="125">
        <v>9.8599999999999993E-2</v>
      </c>
      <c r="Z144" s="125"/>
    </row>
    <row r="145" spans="1:26">
      <c r="A145">
        <f t="shared" si="14"/>
        <v>1991</v>
      </c>
      <c r="B145" s="103">
        <v>33390</v>
      </c>
      <c r="C145" s="102">
        <v>8.4700000000000006</v>
      </c>
      <c r="D145" s="109">
        <f t="shared" si="15"/>
        <v>8.4700000000000011E-2</v>
      </c>
      <c r="G145">
        <f t="shared" si="16"/>
        <v>1991</v>
      </c>
      <c r="H145" s="103">
        <v>33390</v>
      </c>
      <c r="I145" s="102" t="e">
        <f>NA()</f>
        <v>#N/A</v>
      </c>
      <c r="J145" s="109" t="str">
        <f t="shared" si="17"/>
        <v/>
      </c>
      <c r="L145">
        <f t="shared" si="18"/>
        <v>1991</v>
      </c>
      <c r="M145" s="103">
        <v>33390</v>
      </c>
      <c r="O145" s="125"/>
      <c r="P145" s="125"/>
      <c r="Q145" s="125"/>
      <c r="R145" s="125"/>
      <c r="S145" s="125"/>
      <c r="T145">
        <f t="shared" si="19"/>
        <v>1991</v>
      </c>
      <c r="U145" s="103">
        <f t="shared" si="20"/>
        <v>33390</v>
      </c>
      <c r="V145" s="125">
        <v>9.01E-2</v>
      </c>
      <c r="W145" s="125"/>
      <c r="X145" s="125"/>
      <c r="Y145" s="125">
        <v>9.9600000000000008E-2</v>
      </c>
      <c r="Z145" s="125"/>
    </row>
    <row r="146" spans="1:26">
      <c r="A146">
        <f t="shared" si="14"/>
        <v>1991</v>
      </c>
      <c r="B146" s="103">
        <v>33420</v>
      </c>
      <c r="C146" s="102">
        <v>8.4499999999999993</v>
      </c>
      <c r="D146" s="109">
        <f t="shared" si="15"/>
        <v>8.4499999999999992E-2</v>
      </c>
      <c r="G146">
        <f t="shared" si="16"/>
        <v>1991</v>
      </c>
      <c r="H146" s="103">
        <v>33420</v>
      </c>
      <c r="I146" s="102" t="e">
        <f>NA()</f>
        <v>#N/A</v>
      </c>
      <c r="J146" s="109" t="str">
        <f t="shared" si="17"/>
        <v/>
      </c>
      <c r="L146">
        <f t="shared" si="18"/>
        <v>1991</v>
      </c>
      <c r="M146" s="103">
        <v>33420</v>
      </c>
      <c r="O146" s="125"/>
      <c r="P146" s="125"/>
      <c r="Q146" s="125"/>
      <c r="R146" s="125"/>
      <c r="S146" s="125"/>
      <c r="T146">
        <f t="shared" si="19"/>
        <v>1991</v>
      </c>
      <c r="U146" s="103">
        <f t="shared" si="20"/>
        <v>33420</v>
      </c>
      <c r="V146" s="125">
        <v>0.09</v>
      </c>
      <c r="W146" s="125"/>
      <c r="X146" s="125"/>
      <c r="Y146" s="125">
        <v>9.8900000000000002E-2</v>
      </c>
      <c r="Z146" s="125"/>
    </row>
    <row r="147" spans="1:26">
      <c r="A147">
        <f t="shared" si="14"/>
        <v>1991</v>
      </c>
      <c r="B147" s="103">
        <v>33451</v>
      </c>
      <c r="C147" s="102">
        <v>8.14</v>
      </c>
      <c r="D147" s="109">
        <f t="shared" si="15"/>
        <v>8.14E-2</v>
      </c>
      <c r="G147">
        <f t="shared" si="16"/>
        <v>1991</v>
      </c>
      <c r="H147" s="103">
        <v>33451</v>
      </c>
      <c r="I147" s="102" t="e">
        <f>NA()</f>
        <v>#N/A</v>
      </c>
      <c r="J147" s="109" t="str">
        <f t="shared" si="17"/>
        <v/>
      </c>
      <c r="L147">
        <f t="shared" si="18"/>
        <v>1991</v>
      </c>
      <c r="M147" s="103">
        <v>33451</v>
      </c>
      <c r="O147" s="125"/>
      <c r="P147" s="125"/>
      <c r="Q147" s="125"/>
      <c r="R147" s="125"/>
      <c r="S147" s="125"/>
      <c r="T147">
        <f t="shared" si="19"/>
        <v>1991</v>
      </c>
      <c r="U147" s="103">
        <f t="shared" si="20"/>
        <v>33451</v>
      </c>
      <c r="V147" s="125">
        <v>8.7499999999999994E-2</v>
      </c>
      <c r="W147" s="125"/>
      <c r="X147" s="125"/>
      <c r="Y147" s="125">
        <v>9.6500000000000002E-2</v>
      </c>
      <c r="Z147" s="125"/>
    </row>
    <row r="148" spans="1:26">
      <c r="A148">
        <f t="shared" si="14"/>
        <v>1991</v>
      </c>
      <c r="B148" s="103">
        <v>33482</v>
      </c>
      <c r="C148" s="102">
        <v>7.95</v>
      </c>
      <c r="D148" s="109">
        <f t="shared" si="15"/>
        <v>7.9500000000000001E-2</v>
      </c>
      <c r="G148">
        <f t="shared" si="16"/>
        <v>1991</v>
      </c>
      <c r="H148" s="103">
        <v>33482</v>
      </c>
      <c r="I148" s="102" t="e">
        <f>NA()</f>
        <v>#N/A</v>
      </c>
      <c r="J148" s="109" t="str">
        <f t="shared" si="17"/>
        <v/>
      </c>
      <c r="L148">
        <f t="shared" si="18"/>
        <v>1991</v>
      </c>
      <c r="M148" s="103">
        <v>33482</v>
      </c>
      <c r="O148" s="125"/>
      <c r="P148" s="125"/>
      <c r="Q148" s="125"/>
      <c r="R148" s="125"/>
      <c r="S148" s="125"/>
      <c r="T148">
        <f t="shared" si="19"/>
        <v>1991</v>
      </c>
      <c r="U148" s="103">
        <f t="shared" si="20"/>
        <v>33482</v>
      </c>
      <c r="V148" s="125">
        <v>8.6099999999999996E-2</v>
      </c>
      <c r="W148" s="125"/>
      <c r="X148" s="125"/>
      <c r="Y148" s="125">
        <v>9.5100000000000004E-2</v>
      </c>
      <c r="Z148" s="125"/>
    </row>
    <row r="149" spans="1:26">
      <c r="A149">
        <f t="shared" si="14"/>
        <v>1991</v>
      </c>
      <c r="B149" s="103">
        <v>33512</v>
      </c>
      <c r="C149" s="102">
        <v>7.93</v>
      </c>
      <c r="D149" s="109">
        <f t="shared" si="15"/>
        <v>7.9299999999999995E-2</v>
      </c>
      <c r="G149">
        <f t="shared" si="16"/>
        <v>1991</v>
      </c>
      <c r="H149" s="103">
        <v>33512</v>
      </c>
      <c r="I149" s="102" t="e">
        <f>NA()</f>
        <v>#N/A</v>
      </c>
      <c r="J149" s="109" t="str">
        <f t="shared" si="17"/>
        <v/>
      </c>
      <c r="L149">
        <f t="shared" si="18"/>
        <v>1991</v>
      </c>
      <c r="M149" s="103">
        <v>33512</v>
      </c>
      <c r="O149" s="125"/>
      <c r="P149" s="125"/>
      <c r="Q149" s="125"/>
      <c r="R149" s="125"/>
      <c r="S149" s="125"/>
      <c r="T149">
        <f t="shared" si="19"/>
        <v>1991</v>
      </c>
      <c r="U149" s="103">
        <f t="shared" si="20"/>
        <v>33512</v>
      </c>
      <c r="V149" s="125">
        <v>8.5500000000000007E-2</v>
      </c>
      <c r="W149" s="125"/>
      <c r="X149" s="125"/>
      <c r="Y149" s="125">
        <v>9.4899999999999998E-2</v>
      </c>
      <c r="Z149" s="125"/>
    </row>
    <row r="150" spans="1:26">
      <c r="A150">
        <f t="shared" si="14"/>
        <v>1991</v>
      </c>
      <c r="B150" s="103">
        <v>33543</v>
      </c>
      <c r="C150" s="102">
        <v>7.92</v>
      </c>
      <c r="D150" s="109">
        <f t="shared" si="15"/>
        <v>7.9199999999999993E-2</v>
      </c>
      <c r="G150">
        <f t="shared" si="16"/>
        <v>1991</v>
      </c>
      <c r="H150" s="103">
        <v>33543</v>
      </c>
      <c r="I150" s="102" t="e">
        <f>NA()</f>
        <v>#N/A</v>
      </c>
      <c r="J150" s="109" t="str">
        <f t="shared" si="17"/>
        <v/>
      </c>
      <c r="L150">
        <f t="shared" si="18"/>
        <v>1991</v>
      </c>
      <c r="M150" s="103">
        <v>33543</v>
      </c>
      <c r="O150" s="125"/>
      <c r="P150" s="125"/>
      <c r="Q150" s="125"/>
      <c r="R150" s="125"/>
      <c r="S150" s="125"/>
      <c r="T150">
        <f t="shared" si="19"/>
        <v>1991</v>
      </c>
      <c r="U150" s="103">
        <f t="shared" si="20"/>
        <v>33543</v>
      </c>
      <c r="V150" s="125">
        <v>8.48E-2</v>
      </c>
      <c r="W150" s="125"/>
      <c r="X150" s="125"/>
      <c r="Y150" s="125">
        <v>9.4499999999999987E-2</v>
      </c>
      <c r="Z150" s="125"/>
    </row>
    <row r="151" spans="1:26">
      <c r="A151">
        <f t="shared" si="14"/>
        <v>1991</v>
      </c>
      <c r="B151" s="103">
        <v>33573</v>
      </c>
      <c r="C151" s="102">
        <v>7.7</v>
      </c>
      <c r="D151" s="109">
        <f t="shared" si="15"/>
        <v>7.6999999999999999E-2</v>
      </c>
      <c r="G151">
        <f t="shared" si="16"/>
        <v>1991</v>
      </c>
      <c r="H151" s="103">
        <v>33573</v>
      </c>
      <c r="I151" s="102" t="e">
        <f>NA()</f>
        <v>#N/A</v>
      </c>
      <c r="J151" s="109" t="str">
        <f t="shared" si="17"/>
        <v/>
      </c>
      <c r="L151">
        <f t="shared" si="18"/>
        <v>1991</v>
      </c>
      <c r="M151" s="103">
        <v>33573</v>
      </c>
      <c r="O151" s="125"/>
      <c r="P151" s="125"/>
      <c r="Q151" s="125"/>
      <c r="R151" s="125"/>
      <c r="S151" s="125"/>
      <c r="T151">
        <f t="shared" si="19"/>
        <v>1991</v>
      </c>
      <c r="U151" s="103">
        <f t="shared" si="20"/>
        <v>33573</v>
      </c>
      <c r="V151" s="125">
        <v>8.3100000000000007E-2</v>
      </c>
      <c r="W151" s="125"/>
      <c r="X151" s="125"/>
      <c r="Y151" s="125">
        <v>9.2600000000000002E-2</v>
      </c>
      <c r="Z151" s="125"/>
    </row>
    <row r="152" spans="1:26">
      <c r="A152">
        <f t="shared" si="14"/>
        <v>1992</v>
      </c>
      <c r="B152" s="103">
        <v>33604</v>
      </c>
      <c r="C152" s="102">
        <v>7.58</v>
      </c>
      <c r="D152" s="109">
        <f t="shared" si="15"/>
        <v>7.5800000000000006E-2</v>
      </c>
      <c r="G152">
        <f t="shared" si="16"/>
        <v>1992</v>
      </c>
      <c r="H152" s="103">
        <v>33604</v>
      </c>
      <c r="I152" s="102" t="e">
        <f>NA()</f>
        <v>#N/A</v>
      </c>
      <c r="J152" s="109" t="str">
        <f t="shared" si="17"/>
        <v/>
      </c>
      <c r="L152">
        <f t="shared" si="18"/>
        <v>1992</v>
      </c>
      <c r="M152" s="103">
        <v>33604</v>
      </c>
      <c r="O152" s="125"/>
      <c r="P152" s="125"/>
      <c r="Q152" s="125"/>
      <c r="R152" s="125"/>
      <c r="S152" s="125"/>
      <c r="T152">
        <f t="shared" si="19"/>
        <v>1992</v>
      </c>
      <c r="U152" s="103">
        <f t="shared" si="20"/>
        <v>33604</v>
      </c>
      <c r="V152" s="125">
        <v>8.199999999999999E-2</v>
      </c>
      <c r="W152" s="125"/>
      <c r="X152" s="125"/>
      <c r="Y152" s="125">
        <v>9.1300000000000006E-2</v>
      </c>
      <c r="Z152" s="125"/>
    </row>
    <row r="153" spans="1:26">
      <c r="A153">
        <f t="shared" si="14"/>
        <v>1992</v>
      </c>
      <c r="B153" s="103">
        <v>33635</v>
      </c>
      <c r="C153" s="102">
        <v>7.85</v>
      </c>
      <c r="D153" s="109">
        <f t="shared" si="15"/>
        <v>7.85E-2</v>
      </c>
      <c r="G153">
        <f t="shared" si="16"/>
        <v>1992</v>
      </c>
      <c r="H153" s="103">
        <v>33635</v>
      </c>
      <c r="I153" s="102" t="e">
        <f>NA()</f>
        <v>#N/A</v>
      </c>
      <c r="J153" s="109" t="str">
        <f t="shared" si="17"/>
        <v/>
      </c>
      <c r="L153">
        <f t="shared" si="18"/>
        <v>1992</v>
      </c>
      <c r="M153" s="103">
        <v>33635</v>
      </c>
      <c r="O153" s="125"/>
      <c r="P153" s="125"/>
      <c r="Q153" s="125"/>
      <c r="R153" s="125"/>
      <c r="S153" s="125"/>
      <c r="T153">
        <f t="shared" si="19"/>
        <v>1992</v>
      </c>
      <c r="U153" s="103">
        <f t="shared" si="20"/>
        <v>33635</v>
      </c>
      <c r="V153" s="125">
        <v>8.2899999999999988E-2</v>
      </c>
      <c r="W153" s="125"/>
      <c r="X153" s="125"/>
      <c r="Y153" s="125">
        <v>9.2300000000000007E-2</v>
      </c>
      <c r="Z153" s="125"/>
    </row>
    <row r="154" spans="1:26">
      <c r="A154">
        <f t="shared" si="14"/>
        <v>1992</v>
      </c>
      <c r="B154" s="103">
        <v>33664</v>
      </c>
      <c r="C154" s="102">
        <v>7.97</v>
      </c>
      <c r="D154" s="109">
        <f t="shared" si="15"/>
        <v>7.9699999999999993E-2</v>
      </c>
      <c r="G154">
        <f t="shared" si="16"/>
        <v>1992</v>
      </c>
      <c r="H154" s="103">
        <v>33664</v>
      </c>
      <c r="I154" s="102" t="e">
        <f>NA()</f>
        <v>#N/A</v>
      </c>
      <c r="J154" s="109" t="str">
        <f t="shared" si="17"/>
        <v/>
      </c>
      <c r="L154">
        <f t="shared" si="18"/>
        <v>1992</v>
      </c>
      <c r="M154" s="103">
        <v>33664</v>
      </c>
      <c r="O154" s="125"/>
      <c r="P154" s="125"/>
      <c r="Q154" s="125"/>
      <c r="R154" s="125"/>
      <c r="S154" s="125"/>
      <c r="T154">
        <f t="shared" si="19"/>
        <v>1992</v>
      </c>
      <c r="U154" s="103">
        <f t="shared" si="20"/>
        <v>33664</v>
      </c>
      <c r="V154" s="125">
        <v>8.3499999999999991E-2</v>
      </c>
      <c r="W154" s="125"/>
      <c r="X154" s="125"/>
      <c r="Y154" s="125">
        <v>9.2499999999999999E-2</v>
      </c>
      <c r="Z154" s="125"/>
    </row>
    <row r="155" spans="1:26">
      <c r="A155">
        <f t="shared" si="14"/>
        <v>1992</v>
      </c>
      <c r="B155" s="103">
        <v>33695</v>
      </c>
      <c r="C155" s="102">
        <v>7.96</v>
      </c>
      <c r="D155" s="109">
        <f t="shared" si="15"/>
        <v>7.9600000000000004E-2</v>
      </c>
      <c r="G155">
        <f t="shared" si="16"/>
        <v>1992</v>
      </c>
      <c r="H155" s="103">
        <v>33695</v>
      </c>
      <c r="I155" s="102" t="e">
        <f>NA()</f>
        <v>#N/A</v>
      </c>
      <c r="J155" s="109" t="str">
        <f t="shared" si="17"/>
        <v/>
      </c>
      <c r="L155">
        <f t="shared" si="18"/>
        <v>1992</v>
      </c>
      <c r="M155" s="103">
        <v>33695</v>
      </c>
      <c r="O155" s="125"/>
      <c r="P155" s="125"/>
      <c r="Q155" s="125"/>
      <c r="R155" s="125"/>
      <c r="S155" s="125"/>
      <c r="T155">
        <f t="shared" si="19"/>
        <v>1992</v>
      </c>
      <c r="U155" s="103">
        <f t="shared" si="20"/>
        <v>33695</v>
      </c>
      <c r="V155" s="125">
        <v>8.3299999999999999E-2</v>
      </c>
      <c r="W155" s="125"/>
      <c r="X155" s="125"/>
      <c r="Y155" s="125">
        <v>9.2100000000000015E-2</v>
      </c>
      <c r="Z155" s="125"/>
    </row>
    <row r="156" spans="1:26">
      <c r="A156">
        <f t="shared" si="14"/>
        <v>1992</v>
      </c>
      <c r="B156" s="103">
        <v>33725</v>
      </c>
      <c r="C156" s="102">
        <v>7.89</v>
      </c>
      <c r="D156" s="109">
        <f t="shared" si="15"/>
        <v>7.8899999999999998E-2</v>
      </c>
      <c r="G156">
        <f t="shared" si="16"/>
        <v>1992</v>
      </c>
      <c r="H156" s="103">
        <v>33725</v>
      </c>
      <c r="I156" s="102" t="e">
        <f>NA()</f>
        <v>#N/A</v>
      </c>
      <c r="J156" s="109" t="str">
        <f t="shared" si="17"/>
        <v/>
      </c>
      <c r="L156">
        <f t="shared" si="18"/>
        <v>1992</v>
      </c>
      <c r="M156" s="103">
        <v>33725</v>
      </c>
      <c r="O156" s="125"/>
      <c r="P156" s="125"/>
      <c r="Q156" s="125"/>
      <c r="R156" s="125"/>
      <c r="S156" s="125"/>
      <c r="T156">
        <f t="shared" si="19"/>
        <v>1992</v>
      </c>
      <c r="U156" s="103">
        <f t="shared" si="20"/>
        <v>33725</v>
      </c>
      <c r="V156" s="125">
        <v>8.2799999999999999E-2</v>
      </c>
      <c r="W156" s="125"/>
      <c r="X156" s="125"/>
      <c r="Y156" s="125">
        <v>9.1300000000000006E-2</v>
      </c>
      <c r="Z156" s="125"/>
    </row>
    <row r="157" spans="1:26">
      <c r="A157">
        <f t="shared" si="14"/>
        <v>1992</v>
      </c>
      <c r="B157" s="103">
        <v>33756</v>
      </c>
      <c r="C157" s="102">
        <v>7.84</v>
      </c>
      <c r="D157" s="109">
        <f t="shared" si="15"/>
        <v>7.8399999999999997E-2</v>
      </c>
      <c r="G157">
        <f t="shared" si="16"/>
        <v>1992</v>
      </c>
      <c r="H157" s="103">
        <v>33756</v>
      </c>
      <c r="I157" s="102" t="e">
        <f>NA()</f>
        <v>#N/A</v>
      </c>
      <c r="J157" s="109" t="str">
        <f t="shared" si="17"/>
        <v/>
      </c>
      <c r="L157">
        <f t="shared" si="18"/>
        <v>1992</v>
      </c>
      <c r="M157" s="103">
        <v>33756</v>
      </c>
      <c r="O157" s="125"/>
      <c r="P157" s="125"/>
      <c r="Q157" s="125"/>
      <c r="R157" s="125"/>
      <c r="S157" s="125"/>
      <c r="T157">
        <f t="shared" si="19"/>
        <v>1992</v>
      </c>
      <c r="U157" s="103">
        <f t="shared" si="20"/>
        <v>33756</v>
      </c>
      <c r="V157" s="125">
        <v>8.2200000000000009E-2</v>
      </c>
      <c r="W157" s="125"/>
      <c r="X157" s="125"/>
      <c r="Y157" s="125">
        <v>9.0500000000000011E-2</v>
      </c>
      <c r="Z157" s="125"/>
    </row>
    <row r="158" spans="1:26">
      <c r="A158">
        <f t="shared" si="14"/>
        <v>1992</v>
      </c>
      <c r="B158" s="103">
        <v>33786</v>
      </c>
      <c r="C158" s="102">
        <v>7.6</v>
      </c>
      <c r="D158" s="109">
        <f t="shared" si="15"/>
        <v>7.5999999999999998E-2</v>
      </c>
      <c r="G158">
        <f t="shared" si="16"/>
        <v>1992</v>
      </c>
      <c r="H158" s="103">
        <v>33786</v>
      </c>
      <c r="I158" s="102" t="e">
        <f>NA()</f>
        <v>#N/A</v>
      </c>
      <c r="J158" s="109" t="str">
        <f t="shared" si="17"/>
        <v/>
      </c>
      <c r="L158">
        <f t="shared" si="18"/>
        <v>1992</v>
      </c>
      <c r="M158" s="103">
        <v>33786</v>
      </c>
      <c r="O158" s="125"/>
      <c r="P158" s="125"/>
      <c r="Q158" s="125"/>
      <c r="R158" s="125"/>
      <c r="S158" s="125"/>
      <c r="T158">
        <f t="shared" si="19"/>
        <v>1992</v>
      </c>
      <c r="U158" s="103">
        <f t="shared" si="20"/>
        <v>33786</v>
      </c>
      <c r="V158" s="125">
        <v>8.0700000000000008E-2</v>
      </c>
      <c r="W158" s="125"/>
      <c r="X158" s="125"/>
      <c r="Y158" s="125">
        <v>8.8399999999999992E-2</v>
      </c>
      <c r="Z158" s="125"/>
    </row>
    <row r="159" spans="1:26">
      <c r="A159">
        <f t="shared" si="14"/>
        <v>1992</v>
      </c>
      <c r="B159" s="103">
        <v>33817</v>
      </c>
      <c r="C159" s="102">
        <v>7.39</v>
      </c>
      <c r="D159" s="109">
        <f t="shared" si="15"/>
        <v>7.3899999999999993E-2</v>
      </c>
      <c r="G159">
        <f t="shared" si="16"/>
        <v>1992</v>
      </c>
      <c r="H159" s="103">
        <v>33817</v>
      </c>
      <c r="I159" s="102" t="e">
        <f>NA()</f>
        <v>#N/A</v>
      </c>
      <c r="J159" s="109" t="str">
        <f t="shared" si="17"/>
        <v/>
      </c>
      <c r="L159">
        <f t="shared" si="18"/>
        <v>1992</v>
      </c>
      <c r="M159" s="103">
        <v>33817</v>
      </c>
      <c r="O159" s="125"/>
      <c r="P159" s="125"/>
      <c r="Q159" s="125"/>
      <c r="R159" s="125"/>
      <c r="S159" s="125"/>
      <c r="T159">
        <f t="shared" si="19"/>
        <v>1992</v>
      </c>
      <c r="U159" s="103">
        <f t="shared" si="20"/>
        <v>33817</v>
      </c>
      <c r="V159" s="125">
        <v>7.9500000000000001E-2</v>
      </c>
      <c r="W159" s="125"/>
      <c r="X159" s="125"/>
      <c r="Y159" s="125">
        <v>8.6500000000000007E-2</v>
      </c>
      <c r="Z159" s="125"/>
    </row>
    <row r="160" spans="1:26">
      <c r="A160">
        <f t="shared" si="14"/>
        <v>1992</v>
      </c>
      <c r="B160" s="103">
        <v>33848</v>
      </c>
      <c r="C160" s="102">
        <v>7.34</v>
      </c>
      <c r="D160" s="109">
        <f t="shared" si="15"/>
        <v>7.3399999999999993E-2</v>
      </c>
      <c r="G160">
        <f t="shared" si="16"/>
        <v>1992</v>
      </c>
      <c r="H160" s="103">
        <v>33848</v>
      </c>
      <c r="I160" s="102" t="e">
        <f>NA()</f>
        <v>#N/A</v>
      </c>
      <c r="J160" s="109" t="str">
        <f t="shared" si="17"/>
        <v/>
      </c>
      <c r="L160">
        <f t="shared" si="18"/>
        <v>1992</v>
      </c>
      <c r="M160" s="103">
        <v>33848</v>
      </c>
      <c r="O160" s="125"/>
      <c r="P160" s="125"/>
      <c r="Q160" s="125"/>
      <c r="R160" s="125"/>
      <c r="S160" s="125"/>
      <c r="T160">
        <f t="shared" si="19"/>
        <v>1992</v>
      </c>
      <c r="U160" s="103">
        <f t="shared" si="20"/>
        <v>33848</v>
      </c>
      <c r="V160" s="125">
        <v>7.9199999999999993E-2</v>
      </c>
      <c r="W160" s="125"/>
      <c r="X160" s="125"/>
      <c r="Y160" s="125">
        <v>8.6199999999999999E-2</v>
      </c>
      <c r="Z160" s="125"/>
    </row>
    <row r="161" spans="1:26">
      <c r="A161">
        <f t="shared" si="14"/>
        <v>1992</v>
      </c>
      <c r="B161" s="103">
        <v>33878</v>
      </c>
      <c r="C161" s="102">
        <v>7.53</v>
      </c>
      <c r="D161" s="109">
        <f t="shared" si="15"/>
        <v>7.5300000000000006E-2</v>
      </c>
      <c r="G161">
        <f t="shared" si="16"/>
        <v>1992</v>
      </c>
      <c r="H161" s="103">
        <v>33878</v>
      </c>
      <c r="I161" s="102" t="e">
        <f>NA()</f>
        <v>#N/A</v>
      </c>
      <c r="J161" s="109" t="str">
        <f t="shared" si="17"/>
        <v/>
      </c>
      <c r="L161">
        <f t="shared" si="18"/>
        <v>1992</v>
      </c>
      <c r="M161" s="103">
        <v>33878</v>
      </c>
      <c r="O161" s="125"/>
      <c r="P161" s="125"/>
      <c r="Q161" s="125"/>
      <c r="R161" s="125"/>
      <c r="S161" s="125"/>
      <c r="T161">
        <f t="shared" si="19"/>
        <v>1992</v>
      </c>
      <c r="U161" s="103">
        <f t="shared" si="20"/>
        <v>33878</v>
      </c>
      <c r="V161" s="125">
        <v>7.9899999999999999E-2</v>
      </c>
      <c r="W161" s="125"/>
      <c r="X161" s="125"/>
      <c r="Y161" s="125">
        <v>8.8399999999999992E-2</v>
      </c>
      <c r="Z161" s="125"/>
    </row>
    <row r="162" spans="1:26">
      <c r="A162">
        <f t="shared" si="14"/>
        <v>1992</v>
      </c>
      <c r="B162" s="103">
        <v>33909</v>
      </c>
      <c r="C162" s="102">
        <v>7.61</v>
      </c>
      <c r="D162" s="109">
        <f t="shared" si="15"/>
        <v>7.6100000000000001E-2</v>
      </c>
      <c r="G162">
        <f t="shared" si="16"/>
        <v>1992</v>
      </c>
      <c r="H162" s="103">
        <v>33909</v>
      </c>
      <c r="I162" s="102" t="e">
        <f>NA()</f>
        <v>#N/A</v>
      </c>
      <c r="J162" s="109" t="str">
        <f t="shared" si="17"/>
        <v/>
      </c>
      <c r="L162">
        <f t="shared" si="18"/>
        <v>1992</v>
      </c>
      <c r="M162" s="103">
        <v>33909</v>
      </c>
      <c r="O162" s="125"/>
      <c r="P162" s="125"/>
      <c r="Q162" s="125"/>
      <c r="R162" s="125"/>
      <c r="S162" s="125"/>
      <c r="T162">
        <f t="shared" si="19"/>
        <v>1992</v>
      </c>
      <c r="U162" s="103">
        <f t="shared" si="20"/>
        <v>33909</v>
      </c>
      <c r="V162" s="125">
        <v>8.1000000000000003E-2</v>
      </c>
      <c r="W162" s="125"/>
      <c r="X162" s="125"/>
      <c r="Y162" s="125">
        <v>8.9600000000000013E-2</v>
      </c>
      <c r="Z162" s="125"/>
    </row>
    <row r="163" spans="1:26">
      <c r="A163">
        <f t="shared" si="14"/>
        <v>1992</v>
      </c>
      <c r="B163" s="103">
        <v>33939</v>
      </c>
      <c r="C163" s="102">
        <v>7.44</v>
      </c>
      <c r="D163" s="109">
        <f t="shared" si="15"/>
        <v>7.4400000000000008E-2</v>
      </c>
      <c r="G163">
        <f t="shared" si="16"/>
        <v>1992</v>
      </c>
      <c r="H163" s="103">
        <v>33939</v>
      </c>
      <c r="I163" s="102" t="e">
        <f>NA()</f>
        <v>#N/A</v>
      </c>
      <c r="J163" s="109" t="str">
        <f t="shared" si="17"/>
        <v/>
      </c>
      <c r="L163">
        <f t="shared" si="18"/>
        <v>1992</v>
      </c>
      <c r="M163" s="103">
        <v>33939</v>
      </c>
      <c r="O163" s="125"/>
      <c r="P163" s="125"/>
      <c r="Q163" s="125"/>
      <c r="R163" s="125"/>
      <c r="S163" s="125"/>
      <c r="T163">
        <f t="shared" si="19"/>
        <v>1992</v>
      </c>
      <c r="U163" s="103">
        <f t="shared" si="20"/>
        <v>33939</v>
      </c>
      <c r="V163" s="125">
        <v>7.980000000000001E-2</v>
      </c>
      <c r="W163" s="125"/>
      <c r="X163" s="125"/>
      <c r="Y163" s="125">
        <v>8.8100000000000012E-2</v>
      </c>
      <c r="Z163" s="125"/>
    </row>
    <row r="164" spans="1:26">
      <c r="A164">
        <f t="shared" si="14"/>
        <v>1993</v>
      </c>
      <c r="B164" s="103">
        <v>33970</v>
      </c>
      <c r="C164" s="102">
        <v>7.34</v>
      </c>
      <c r="D164" s="109">
        <f t="shared" si="15"/>
        <v>7.3399999999999993E-2</v>
      </c>
      <c r="G164">
        <f t="shared" si="16"/>
        <v>1993</v>
      </c>
      <c r="H164" s="103">
        <v>33970</v>
      </c>
      <c r="I164" s="102" t="e">
        <f>NA()</f>
        <v>#N/A</v>
      </c>
      <c r="J164" s="109" t="str">
        <f t="shared" si="17"/>
        <v/>
      </c>
      <c r="L164">
        <f t="shared" si="18"/>
        <v>1993</v>
      </c>
      <c r="M164" s="103">
        <v>33970</v>
      </c>
      <c r="O164" s="125"/>
      <c r="P164" s="125"/>
      <c r="Q164" s="125"/>
      <c r="R164" s="125"/>
      <c r="S164" s="125"/>
      <c r="T164">
        <f t="shared" si="19"/>
        <v>1993</v>
      </c>
      <c r="U164" s="103">
        <f t="shared" si="20"/>
        <v>33970</v>
      </c>
      <c r="V164" s="125">
        <v>7.9100000000000004E-2</v>
      </c>
      <c r="W164" s="125"/>
      <c r="X164" s="125"/>
      <c r="Y164" s="125">
        <v>8.6699999999999999E-2</v>
      </c>
      <c r="Z164" s="125"/>
    </row>
    <row r="165" spans="1:26">
      <c r="A165">
        <f t="shared" si="14"/>
        <v>1993</v>
      </c>
      <c r="B165" s="103">
        <v>34001</v>
      </c>
      <c r="C165" s="102">
        <v>7.09</v>
      </c>
      <c r="D165" s="109">
        <f t="shared" si="15"/>
        <v>7.0900000000000005E-2</v>
      </c>
      <c r="G165">
        <f t="shared" si="16"/>
        <v>1993</v>
      </c>
      <c r="H165" s="103">
        <v>34001</v>
      </c>
      <c r="I165" s="102" t="e">
        <f>NA()</f>
        <v>#N/A</v>
      </c>
      <c r="J165" s="109" t="str">
        <f t="shared" si="17"/>
        <v/>
      </c>
      <c r="L165">
        <f t="shared" si="18"/>
        <v>1993</v>
      </c>
      <c r="M165" s="103">
        <v>34001</v>
      </c>
      <c r="O165" s="125"/>
      <c r="P165" s="125"/>
      <c r="Q165" s="125"/>
      <c r="R165" s="125"/>
      <c r="S165" s="125"/>
      <c r="T165">
        <f t="shared" si="19"/>
        <v>1993</v>
      </c>
      <c r="U165" s="103">
        <f t="shared" si="20"/>
        <v>34001</v>
      </c>
      <c r="V165" s="125">
        <v>7.7100000000000002E-2</v>
      </c>
      <c r="W165" s="125"/>
      <c r="X165" s="125"/>
      <c r="Y165" s="125">
        <v>8.3900000000000002E-2</v>
      </c>
      <c r="Z165" s="125"/>
    </row>
    <row r="166" spans="1:26">
      <c r="A166">
        <f t="shared" si="14"/>
        <v>1993</v>
      </c>
      <c r="B166" s="103">
        <v>34029</v>
      </c>
      <c r="C166" s="102">
        <v>6.82</v>
      </c>
      <c r="D166" s="109">
        <f t="shared" si="15"/>
        <v>6.8199999999999997E-2</v>
      </c>
      <c r="G166">
        <f t="shared" si="16"/>
        <v>1993</v>
      </c>
      <c r="H166" s="103">
        <v>34029</v>
      </c>
      <c r="I166" s="102" t="e">
        <f>NA()</f>
        <v>#N/A</v>
      </c>
      <c r="J166" s="109" t="str">
        <f t="shared" si="17"/>
        <v/>
      </c>
      <c r="L166">
        <f t="shared" si="18"/>
        <v>1993</v>
      </c>
      <c r="M166" s="103">
        <v>34029</v>
      </c>
      <c r="O166" s="125"/>
      <c r="P166" s="125"/>
      <c r="Q166" s="125"/>
      <c r="R166" s="125"/>
      <c r="S166" s="125"/>
      <c r="T166">
        <f t="shared" si="19"/>
        <v>1993</v>
      </c>
      <c r="U166" s="103">
        <f t="shared" si="20"/>
        <v>34029</v>
      </c>
      <c r="V166" s="125">
        <v>7.5800000000000006E-2</v>
      </c>
      <c r="W166" s="125"/>
      <c r="X166" s="125"/>
      <c r="Y166" s="125">
        <v>8.1500000000000003E-2</v>
      </c>
      <c r="Z166" s="125"/>
    </row>
    <row r="167" spans="1:26">
      <c r="A167">
        <f t="shared" si="14"/>
        <v>1993</v>
      </c>
      <c r="B167" s="103">
        <v>34060</v>
      </c>
      <c r="C167" s="102">
        <v>6.85</v>
      </c>
      <c r="D167" s="109">
        <f t="shared" si="15"/>
        <v>6.8499999999999991E-2</v>
      </c>
      <c r="G167">
        <f t="shared" si="16"/>
        <v>1993</v>
      </c>
      <c r="H167" s="103">
        <v>34060</v>
      </c>
      <c r="I167" s="102" t="e">
        <f>NA()</f>
        <v>#N/A</v>
      </c>
      <c r="J167" s="109" t="str">
        <f t="shared" si="17"/>
        <v/>
      </c>
      <c r="L167">
        <f t="shared" si="18"/>
        <v>1993</v>
      </c>
      <c r="M167" s="103">
        <v>34060</v>
      </c>
      <c r="O167" s="125"/>
      <c r="P167" s="125"/>
      <c r="Q167" s="125"/>
      <c r="R167" s="125"/>
      <c r="S167" s="125"/>
      <c r="T167">
        <f t="shared" si="19"/>
        <v>1993</v>
      </c>
      <c r="U167" s="103">
        <f t="shared" si="20"/>
        <v>34060</v>
      </c>
      <c r="V167" s="125">
        <v>7.46E-2</v>
      </c>
      <c r="W167" s="125"/>
      <c r="X167" s="125"/>
      <c r="Y167" s="125">
        <v>8.14E-2</v>
      </c>
      <c r="Z167" s="125"/>
    </row>
    <row r="168" spans="1:26">
      <c r="A168">
        <f t="shared" si="14"/>
        <v>1993</v>
      </c>
      <c r="B168" s="103">
        <v>34090</v>
      </c>
      <c r="C168" s="102">
        <v>6.92</v>
      </c>
      <c r="D168" s="109">
        <f t="shared" si="15"/>
        <v>6.9199999999999998E-2</v>
      </c>
      <c r="G168">
        <f t="shared" si="16"/>
        <v>1993</v>
      </c>
      <c r="H168" s="103">
        <v>34090</v>
      </c>
      <c r="I168" s="102" t="e">
        <f>NA()</f>
        <v>#N/A</v>
      </c>
      <c r="J168" s="109" t="str">
        <f t="shared" si="17"/>
        <v/>
      </c>
      <c r="L168">
        <f t="shared" si="18"/>
        <v>1993</v>
      </c>
      <c r="M168" s="103">
        <v>34090</v>
      </c>
      <c r="O168" s="125"/>
      <c r="P168" s="125"/>
      <c r="Q168" s="125"/>
      <c r="R168" s="125"/>
      <c r="S168" s="125"/>
      <c r="T168">
        <f t="shared" si="19"/>
        <v>1993</v>
      </c>
      <c r="U168" s="103">
        <f t="shared" si="20"/>
        <v>34090</v>
      </c>
      <c r="V168" s="125">
        <v>7.4299999999999991E-2</v>
      </c>
      <c r="W168" s="125"/>
      <c r="X168" s="125"/>
      <c r="Y168" s="125">
        <v>8.2100000000000006E-2</v>
      </c>
      <c r="Z168" s="125"/>
    </row>
    <row r="169" spans="1:26">
      <c r="A169">
        <f t="shared" si="14"/>
        <v>1993</v>
      </c>
      <c r="B169" s="103">
        <v>34121</v>
      </c>
      <c r="C169" s="102">
        <v>6.81</v>
      </c>
      <c r="D169" s="109">
        <f t="shared" si="15"/>
        <v>6.8099999999999994E-2</v>
      </c>
      <c r="G169">
        <f t="shared" si="16"/>
        <v>1993</v>
      </c>
      <c r="H169" s="103">
        <v>34121</v>
      </c>
      <c r="I169" s="102" t="e">
        <f>NA()</f>
        <v>#N/A</v>
      </c>
      <c r="J169" s="109" t="str">
        <f t="shared" si="17"/>
        <v/>
      </c>
      <c r="L169">
        <f t="shared" si="18"/>
        <v>1993</v>
      </c>
      <c r="M169" s="103">
        <v>34121</v>
      </c>
      <c r="O169" s="125"/>
      <c r="P169" s="125"/>
      <c r="Q169" s="125"/>
      <c r="R169" s="125"/>
      <c r="S169" s="125"/>
      <c r="T169">
        <f t="shared" si="19"/>
        <v>1993</v>
      </c>
      <c r="U169" s="103">
        <f t="shared" si="20"/>
        <v>34121</v>
      </c>
      <c r="V169" s="125">
        <v>7.3300000000000004E-2</v>
      </c>
      <c r="W169" s="125"/>
      <c r="X169" s="125"/>
      <c r="Y169" s="125">
        <v>8.0700000000000008E-2</v>
      </c>
      <c r="Z169" s="125"/>
    </row>
    <row r="170" spans="1:26">
      <c r="A170">
        <f t="shared" si="14"/>
        <v>1993</v>
      </c>
      <c r="B170" s="103">
        <v>34151</v>
      </c>
      <c r="C170" s="102">
        <v>6.63</v>
      </c>
      <c r="D170" s="109">
        <f t="shared" si="15"/>
        <v>6.6299999999999998E-2</v>
      </c>
      <c r="G170">
        <f t="shared" si="16"/>
        <v>1993</v>
      </c>
      <c r="H170" s="103">
        <v>34151</v>
      </c>
      <c r="I170" s="102" t="e">
        <f>NA()</f>
        <v>#N/A</v>
      </c>
      <c r="J170" s="109" t="str">
        <f t="shared" si="17"/>
        <v/>
      </c>
      <c r="L170">
        <f t="shared" si="18"/>
        <v>1993</v>
      </c>
      <c r="M170" s="103">
        <v>34151</v>
      </c>
      <c r="O170" s="125"/>
      <c r="P170" s="125"/>
      <c r="Q170" s="125"/>
      <c r="R170" s="125"/>
      <c r="S170" s="125"/>
      <c r="T170">
        <f t="shared" si="19"/>
        <v>1993</v>
      </c>
      <c r="U170" s="103">
        <f t="shared" si="20"/>
        <v>34151</v>
      </c>
      <c r="V170" s="125">
        <v>7.17E-2</v>
      </c>
      <c r="W170" s="125"/>
      <c r="X170" s="125"/>
      <c r="Y170" s="125">
        <v>7.9299999999999995E-2</v>
      </c>
      <c r="Z170" s="125"/>
    </row>
    <row r="171" spans="1:26">
      <c r="A171">
        <f t="shared" si="14"/>
        <v>1993</v>
      </c>
      <c r="B171" s="103">
        <v>34182</v>
      </c>
      <c r="C171" s="102">
        <v>6.32</v>
      </c>
      <c r="D171" s="109">
        <f t="shared" si="15"/>
        <v>6.3200000000000006E-2</v>
      </c>
      <c r="G171">
        <f t="shared" si="16"/>
        <v>1993</v>
      </c>
      <c r="H171" s="103">
        <v>34182</v>
      </c>
      <c r="I171" s="102" t="e">
        <f>NA()</f>
        <v>#N/A</v>
      </c>
      <c r="J171" s="109" t="str">
        <f t="shared" si="17"/>
        <v/>
      </c>
      <c r="L171">
        <f t="shared" si="18"/>
        <v>1993</v>
      </c>
      <c r="M171" s="103">
        <v>34182</v>
      </c>
      <c r="O171" s="125"/>
      <c r="P171" s="125"/>
      <c r="Q171" s="125"/>
      <c r="R171" s="125"/>
      <c r="S171" s="125"/>
      <c r="T171">
        <f t="shared" si="19"/>
        <v>1993</v>
      </c>
      <c r="U171" s="103">
        <f t="shared" si="20"/>
        <v>34182</v>
      </c>
      <c r="V171" s="125">
        <v>6.8499999999999991E-2</v>
      </c>
      <c r="W171" s="125"/>
      <c r="X171" s="125"/>
      <c r="Y171" s="125">
        <v>7.5999999999999998E-2</v>
      </c>
      <c r="Z171" s="125"/>
    </row>
    <row r="172" spans="1:26">
      <c r="A172">
        <f t="shared" si="14"/>
        <v>1993</v>
      </c>
      <c r="B172" s="103">
        <v>34213</v>
      </c>
      <c r="C172" s="102">
        <v>6</v>
      </c>
      <c r="D172" s="109">
        <f t="shared" si="15"/>
        <v>0.06</v>
      </c>
      <c r="G172">
        <f t="shared" si="16"/>
        <v>1993</v>
      </c>
      <c r="H172" s="103">
        <v>34213</v>
      </c>
      <c r="I172" s="102" t="e">
        <f>NA()</f>
        <v>#N/A</v>
      </c>
      <c r="J172" s="109" t="str">
        <f t="shared" si="17"/>
        <v/>
      </c>
      <c r="L172">
        <f t="shared" si="18"/>
        <v>1993</v>
      </c>
      <c r="M172" s="103">
        <v>34213</v>
      </c>
      <c r="O172" s="125"/>
      <c r="P172" s="125"/>
      <c r="Q172" s="125"/>
      <c r="R172" s="125"/>
      <c r="S172" s="125"/>
      <c r="T172">
        <f t="shared" si="19"/>
        <v>1993</v>
      </c>
      <c r="U172" s="103">
        <f t="shared" si="20"/>
        <v>34213</v>
      </c>
      <c r="V172" s="125">
        <v>6.6600000000000006E-2</v>
      </c>
      <c r="W172" s="125"/>
      <c r="X172" s="125"/>
      <c r="Y172" s="125">
        <v>7.3399999999999993E-2</v>
      </c>
      <c r="Z172" s="125"/>
    </row>
    <row r="173" spans="1:26">
      <c r="A173">
        <f t="shared" si="14"/>
        <v>1993</v>
      </c>
      <c r="B173" s="103">
        <v>34243</v>
      </c>
      <c r="C173" s="102">
        <v>5.94</v>
      </c>
      <c r="D173" s="109">
        <f t="shared" si="15"/>
        <v>5.9400000000000001E-2</v>
      </c>
      <c r="G173">
        <f t="shared" si="16"/>
        <v>1993</v>
      </c>
      <c r="H173" s="103">
        <v>34243</v>
      </c>
      <c r="I173" s="102">
        <v>6.07</v>
      </c>
      <c r="J173" s="109">
        <f t="shared" si="17"/>
        <v>6.0700000000000004E-2</v>
      </c>
      <c r="L173">
        <f t="shared" si="18"/>
        <v>1993</v>
      </c>
      <c r="M173" s="103">
        <v>34243</v>
      </c>
      <c r="O173" s="125"/>
      <c r="P173" s="125"/>
      <c r="Q173" s="125"/>
      <c r="R173" s="125"/>
      <c r="S173" s="125"/>
      <c r="T173">
        <f t="shared" si="19"/>
        <v>1993</v>
      </c>
      <c r="U173" s="103">
        <f t="shared" si="20"/>
        <v>34243</v>
      </c>
      <c r="V173" s="125">
        <v>6.6699999999999995E-2</v>
      </c>
      <c r="W173" s="125"/>
      <c r="X173" s="125"/>
      <c r="Y173" s="125">
        <v>7.3099999999999998E-2</v>
      </c>
      <c r="Z173" s="125"/>
    </row>
    <row r="174" spans="1:26">
      <c r="A174">
        <f t="shared" si="14"/>
        <v>1993</v>
      </c>
      <c r="B174" s="103">
        <v>34274</v>
      </c>
      <c r="C174" s="102">
        <v>6.21</v>
      </c>
      <c r="D174" s="109">
        <f t="shared" si="15"/>
        <v>6.2100000000000002E-2</v>
      </c>
      <c r="G174">
        <f t="shared" si="16"/>
        <v>1993</v>
      </c>
      <c r="H174" s="103">
        <v>34274</v>
      </c>
      <c r="I174" s="102">
        <v>6.38</v>
      </c>
      <c r="J174" s="109">
        <f t="shared" si="17"/>
        <v>6.3799999999999996E-2</v>
      </c>
      <c r="L174">
        <f t="shared" si="18"/>
        <v>1993</v>
      </c>
      <c r="M174" s="103">
        <v>34274</v>
      </c>
      <c r="O174" s="125"/>
      <c r="P174" s="125"/>
      <c r="Q174" s="125"/>
      <c r="R174" s="125"/>
      <c r="S174" s="125"/>
      <c r="T174">
        <f t="shared" si="19"/>
        <v>1993</v>
      </c>
      <c r="U174" s="103">
        <f t="shared" si="20"/>
        <v>34274</v>
      </c>
      <c r="V174" s="125">
        <v>6.93E-2</v>
      </c>
      <c r="W174" s="125"/>
      <c r="X174" s="125"/>
      <c r="Y174" s="125">
        <v>7.6600000000000001E-2</v>
      </c>
      <c r="Z174" s="125"/>
    </row>
    <row r="175" spans="1:26">
      <c r="A175">
        <f t="shared" si="14"/>
        <v>1993</v>
      </c>
      <c r="B175" s="103">
        <v>34304</v>
      </c>
      <c r="C175" s="102">
        <v>6.25</v>
      </c>
      <c r="D175" s="109">
        <f t="shared" si="15"/>
        <v>6.25E-2</v>
      </c>
      <c r="G175">
        <f t="shared" si="16"/>
        <v>1993</v>
      </c>
      <c r="H175" s="103">
        <v>34304</v>
      </c>
      <c r="I175" s="102">
        <v>6.4</v>
      </c>
      <c r="J175" s="109">
        <f t="shared" si="17"/>
        <v>6.4000000000000001E-2</v>
      </c>
      <c r="L175">
        <f t="shared" si="18"/>
        <v>1993</v>
      </c>
      <c r="M175" s="103">
        <v>34304</v>
      </c>
      <c r="O175" s="125"/>
      <c r="P175" s="125"/>
      <c r="Q175" s="125"/>
      <c r="R175" s="125"/>
      <c r="S175" s="125"/>
      <c r="T175">
        <f t="shared" si="19"/>
        <v>1993</v>
      </c>
      <c r="U175" s="103">
        <f t="shared" si="20"/>
        <v>34304</v>
      </c>
      <c r="V175" s="125">
        <v>6.93E-2</v>
      </c>
      <c r="W175" s="125"/>
      <c r="X175" s="125"/>
      <c r="Y175" s="125">
        <v>7.690000000000001E-2</v>
      </c>
      <c r="Z175" s="125"/>
    </row>
    <row r="176" spans="1:26">
      <c r="A176">
        <f t="shared" si="14"/>
        <v>1994</v>
      </c>
      <c r="B176" s="103">
        <v>34335</v>
      </c>
      <c r="C176" s="102">
        <v>6.29</v>
      </c>
      <c r="D176" s="109">
        <f t="shared" si="15"/>
        <v>6.2899999999999998E-2</v>
      </c>
      <c r="G176">
        <f t="shared" si="16"/>
        <v>1994</v>
      </c>
      <c r="H176" s="103">
        <v>34335</v>
      </c>
      <c r="I176" s="102">
        <v>6.39</v>
      </c>
      <c r="J176" s="109">
        <f t="shared" si="17"/>
        <v>6.3899999999999998E-2</v>
      </c>
      <c r="L176">
        <f t="shared" si="18"/>
        <v>1994</v>
      </c>
      <c r="M176" s="103">
        <v>34335</v>
      </c>
      <c r="O176" s="125"/>
      <c r="P176" s="125"/>
      <c r="Q176" s="125"/>
      <c r="R176" s="125"/>
      <c r="S176" s="125"/>
      <c r="T176">
        <f t="shared" si="19"/>
        <v>1994</v>
      </c>
      <c r="U176" s="103">
        <f t="shared" si="20"/>
        <v>34335</v>
      </c>
      <c r="V176" s="125">
        <v>6.9199999999999998E-2</v>
      </c>
      <c r="W176" s="125"/>
      <c r="X176" s="125"/>
      <c r="Y176" s="125">
        <v>7.6499999999999999E-2</v>
      </c>
      <c r="Z176" s="125"/>
    </row>
    <row r="177" spans="1:26">
      <c r="A177">
        <f t="shared" si="14"/>
        <v>1994</v>
      </c>
      <c r="B177" s="103">
        <v>34366</v>
      </c>
      <c r="C177" s="102">
        <v>6.49</v>
      </c>
      <c r="D177" s="109">
        <f t="shared" si="15"/>
        <v>6.4899999999999999E-2</v>
      </c>
      <c r="G177">
        <f t="shared" si="16"/>
        <v>1994</v>
      </c>
      <c r="H177" s="103">
        <v>34366</v>
      </c>
      <c r="I177" s="102">
        <v>6.57</v>
      </c>
      <c r="J177" s="109">
        <f t="shared" si="17"/>
        <v>6.5700000000000008E-2</v>
      </c>
      <c r="L177">
        <f t="shared" si="18"/>
        <v>1994</v>
      </c>
      <c r="M177" s="103">
        <v>34366</v>
      </c>
      <c r="O177" s="125"/>
      <c r="P177" s="125"/>
      <c r="Q177" s="125"/>
      <c r="R177" s="125"/>
      <c r="S177" s="125"/>
      <c r="T177">
        <f t="shared" si="19"/>
        <v>1994</v>
      </c>
      <c r="U177" s="103">
        <f t="shared" si="20"/>
        <v>34366</v>
      </c>
      <c r="V177" s="125">
        <v>7.0800000000000002E-2</v>
      </c>
      <c r="W177" s="125"/>
      <c r="X177" s="125"/>
      <c r="Y177" s="125">
        <v>7.7600000000000002E-2</v>
      </c>
      <c r="Z177" s="125"/>
    </row>
    <row r="178" spans="1:26">
      <c r="A178">
        <f t="shared" si="14"/>
        <v>1994</v>
      </c>
      <c r="B178" s="103">
        <v>34394</v>
      </c>
      <c r="C178" s="102">
        <v>6.91</v>
      </c>
      <c r="D178" s="109">
        <f t="shared" si="15"/>
        <v>6.9099999999999995E-2</v>
      </c>
      <c r="G178">
        <f t="shared" si="16"/>
        <v>1994</v>
      </c>
      <c r="H178" s="103">
        <v>34394</v>
      </c>
      <c r="I178" s="102">
        <v>7</v>
      </c>
      <c r="J178" s="109">
        <f t="shared" si="17"/>
        <v>7.0000000000000007E-2</v>
      </c>
      <c r="L178">
        <f t="shared" si="18"/>
        <v>1994</v>
      </c>
      <c r="M178" s="103">
        <v>34394</v>
      </c>
      <c r="O178" s="125"/>
      <c r="P178" s="125"/>
      <c r="Q178" s="125"/>
      <c r="R178" s="125"/>
      <c r="S178" s="125"/>
      <c r="T178">
        <f t="shared" si="19"/>
        <v>1994</v>
      </c>
      <c r="U178" s="103">
        <f t="shared" si="20"/>
        <v>34394</v>
      </c>
      <c r="V178" s="125">
        <v>7.4800000000000005E-2</v>
      </c>
      <c r="W178" s="125"/>
      <c r="X178" s="125"/>
      <c r="Y178" s="125">
        <v>8.1300000000000011E-2</v>
      </c>
      <c r="Z178" s="125"/>
    </row>
    <row r="179" spans="1:26">
      <c r="A179">
        <f t="shared" si="14"/>
        <v>1994</v>
      </c>
      <c r="B179" s="103">
        <v>34425</v>
      </c>
      <c r="C179" s="102">
        <v>7.27</v>
      </c>
      <c r="D179" s="109">
        <f t="shared" si="15"/>
        <v>7.2700000000000001E-2</v>
      </c>
      <c r="G179">
        <f t="shared" si="16"/>
        <v>1994</v>
      </c>
      <c r="H179" s="103">
        <v>34425</v>
      </c>
      <c r="I179" s="102">
        <v>7.4</v>
      </c>
      <c r="J179" s="109">
        <f t="shared" si="17"/>
        <v>7.400000000000001E-2</v>
      </c>
      <c r="L179">
        <f t="shared" si="18"/>
        <v>1994</v>
      </c>
      <c r="M179" s="103">
        <v>34425</v>
      </c>
      <c r="O179" s="125"/>
      <c r="P179" s="125"/>
      <c r="Q179" s="125"/>
      <c r="R179" s="125"/>
      <c r="S179" s="125"/>
      <c r="T179">
        <f t="shared" si="19"/>
        <v>1994</v>
      </c>
      <c r="U179" s="103">
        <f t="shared" si="20"/>
        <v>34425</v>
      </c>
      <c r="V179" s="125">
        <v>7.8799999999999995E-2</v>
      </c>
      <c r="W179" s="125"/>
      <c r="X179" s="125"/>
      <c r="Y179" s="125">
        <v>8.5199999999999998E-2</v>
      </c>
      <c r="Z179" s="125"/>
    </row>
    <row r="180" spans="1:26">
      <c r="A180">
        <f t="shared" si="14"/>
        <v>1994</v>
      </c>
      <c r="B180" s="103">
        <v>34455</v>
      </c>
      <c r="C180" s="102">
        <v>7.41</v>
      </c>
      <c r="D180" s="109">
        <f t="shared" si="15"/>
        <v>7.4099999999999999E-2</v>
      </c>
      <c r="G180">
        <f t="shared" si="16"/>
        <v>1994</v>
      </c>
      <c r="H180" s="103">
        <v>34455</v>
      </c>
      <c r="I180" s="102">
        <v>7.54</v>
      </c>
      <c r="J180" s="109">
        <f t="shared" si="17"/>
        <v>7.5399999999999995E-2</v>
      </c>
      <c r="L180">
        <f t="shared" si="18"/>
        <v>1994</v>
      </c>
      <c r="M180" s="103">
        <v>34455</v>
      </c>
      <c r="O180" s="125"/>
      <c r="P180" s="125"/>
      <c r="Q180" s="125"/>
      <c r="R180" s="125"/>
      <c r="S180" s="125"/>
      <c r="T180">
        <f t="shared" si="19"/>
        <v>1994</v>
      </c>
      <c r="U180" s="103">
        <f t="shared" si="20"/>
        <v>34455</v>
      </c>
      <c r="V180" s="125">
        <v>7.9899999999999999E-2</v>
      </c>
      <c r="W180" s="125"/>
      <c r="X180" s="125"/>
      <c r="Y180" s="125">
        <v>8.6199999999999999E-2</v>
      </c>
      <c r="Z180" s="125"/>
    </row>
    <row r="181" spans="1:26">
      <c r="A181">
        <f t="shared" si="14"/>
        <v>1994</v>
      </c>
      <c r="B181" s="103">
        <v>34486</v>
      </c>
      <c r="C181" s="102">
        <v>7.4</v>
      </c>
      <c r="D181" s="109">
        <f t="shared" si="15"/>
        <v>7.400000000000001E-2</v>
      </c>
      <c r="G181">
        <f t="shared" si="16"/>
        <v>1994</v>
      </c>
      <c r="H181" s="103">
        <v>34486</v>
      </c>
      <c r="I181" s="102">
        <v>7.51</v>
      </c>
      <c r="J181" s="109">
        <f t="shared" si="17"/>
        <v>7.51E-2</v>
      </c>
      <c r="L181">
        <f t="shared" si="18"/>
        <v>1994</v>
      </c>
      <c r="M181" s="103">
        <v>34486</v>
      </c>
      <c r="O181" s="125"/>
      <c r="P181" s="125"/>
      <c r="Q181" s="125"/>
      <c r="R181" s="125"/>
      <c r="S181" s="125"/>
      <c r="T181">
        <f t="shared" si="19"/>
        <v>1994</v>
      </c>
      <c r="U181" s="103">
        <f t="shared" si="20"/>
        <v>34486</v>
      </c>
      <c r="V181" s="125">
        <v>7.9699999999999993E-2</v>
      </c>
      <c r="W181" s="125"/>
      <c r="X181" s="125"/>
      <c r="Y181" s="125">
        <v>8.6500000000000007E-2</v>
      </c>
      <c r="Z181" s="125"/>
    </row>
    <row r="182" spans="1:26">
      <c r="A182">
        <f t="shared" si="14"/>
        <v>1994</v>
      </c>
      <c r="B182" s="103">
        <v>34516</v>
      </c>
      <c r="C182" s="102">
        <v>7.58</v>
      </c>
      <c r="D182" s="109">
        <f t="shared" si="15"/>
        <v>7.5800000000000006E-2</v>
      </c>
      <c r="G182">
        <f t="shared" si="16"/>
        <v>1994</v>
      </c>
      <c r="H182" s="103">
        <v>34516</v>
      </c>
      <c r="I182" s="102">
        <v>7.67</v>
      </c>
      <c r="J182" s="109">
        <f t="shared" si="17"/>
        <v>7.6700000000000004E-2</v>
      </c>
      <c r="L182">
        <f t="shared" si="18"/>
        <v>1994</v>
      </c>
      <c r="M182" s="103">
        <v>34516</v>
      </c>
      <c r="O182" s="125"/>
      <c r="P182" s="125"/>
      <c r="Q182" s="125"/>
      <c r="R182" s="125"/>
      <c r="S182" s="125"/>
      <c r="T182">
        <f t="shared" si="19"/>
        <v>1994</v>
      </c>
      <c r="U182" s="103">
        <f t="shared" si="20"/>
        <v>34516</v>
      </c>
      <c r="V182" s="125">
        <v>8.1099999999999992E-2</v>
      </c>
      <c r="W182" s="125"/>
      <c r="X182" s="125"/>
      <c r="Y182" s="125">
        <v>8.8000000000000009E-2</v>
      </c>
      <c r="Z182" s="125"/>
    </row>
    <row r="183" spans="1:26">
      <c r="A183">
        <f t="shared" si="14"/>
        <v>1994</v>
      </c>
      <c r="B183" s="103">
        <v>34547</v>
      </c>
      <c r="C183" s="102">
        <v>7.49</v>
      </c>
      <c r="D183" s="109">
        <f t="shared" si="15"/>
        <v>7.4900000000000008E-2</v>
      </c>
      <c r="G183">
        <f t="shared" si="16"/>
        <v>1994</v>
      </c>
      <c r="H183" s="103">
        <v>34547</v>
      </c>
      <c r="I183" s="102">
        <v>7.62</v>
      </c>
      <c r="J183" s="109">
        <f t="shared" si="17"/>
        <v>7.6200000000000004E-2</v>
      </c>
      <c r="L183">
        <f t="shared" si="18"/>
        <v>1994</v>
      </c>
      <c r="M183" s="103">
        <v>34547</v>
      </c>
      <c r="O183" s="125"/>
      <c r="P183" s="125"/>
      <c r="Q183" s="125"/>
      <c r="R183" s="125"/>
      <c r="S183" s="125"/>
      <c r="T183">
        <f t="shared" si="19"/>
        <v>1994</v>
      </c>
      <c r="U183" s="103">
        <f t="shared" si="20"/>
        <v>34547</v>
      </c>
      <c r="V183" s="125">
        <v>8.0700000000000008E-2</v>
      </c>
      <c r="W183" s="125"/>
      <c r="X183" s="125"/>
      <c r="Y183" s="125">
        <v>8.7400000000000005E-2</v>
      </c>
      <c r="Z183" s="125"/>
    </row>
    <row r="184" spans="1:26">
      <c r="A184">
        <f t="shared" si="14"/>
        <v>1994</v>
      </c>
      <c r="B184" s="103">
        <v>34578</v>
      </c>
      <c r="C184" s="102">
        <v>7.71</v>
      </c>
      <c r="D184" s="109">
        <f t="shared" si="15"/>
        <v>7.7100000000000002E-2</v>
      </c>
      <c r="G184">
        <f t="shared" si="16"/>
        <v>1994</v>
      </c>
      <c r="H184" s="103">
        <v>34578</v>
      </c>
      <c r="I184" s="102">
        <v>7.87</v>
      </c>
      <c r="J184" s="109">
        <f t="shared" si="17"/>
        <v>7.8700000000000006E-2</v>
      </c>
      <c r="L184">
        <f t="shared" si="18"/>
        <v>1994</v>
      </c>
      <c r="M184" s="103">
        <v>34578</v>
      </c>
      <c r="O184" s="125"/>
      <c r="P184" s="125"/>
      <c r="Q184" s="125"/>
      <c r="R184" s="125"/>
      <c r="S184" s="125"/>
      <c r="T184">
        <f t="shared" si="19"/>
        <v>1994</v>
      </c>
      <c r="U184" s="103">
        <f t="shared" si="20"/>
        <v>34578</v>
      </c>
      <c r="V184" s="125">
        <v>8.3400000000000002E-2</v>
      </c>
      <c r="W184" s="125"/>
      <c r="X184" s="125"/>
      <c r="Y184" s="125">
        <v>8.9800000000000005E-2</v>
      </c>
      <c r="Z184" s="125"/>
    </row>
    <row r="185" spans="1:26">
      <c r="A185">
        <f t="shared" si="14"/>
        <v>1994</v>
      </c>
      <c r="B185" s="103">
        <v>34608</v>
      </c>
      <c r="C185" s="102">
        <v>7.94</v>
      </c>
      <c r="D185" s="109">
        <f t="shared" si="15"/>
        <v>7.9399999999999998E-2</v>
      </c>
      <c r="G185">
        <f t="shared" si="16"/>
        <v>1994</v>
      </c>
      <c r="H185" s="103">
        <v>34608</v>
      </c>
      <c r="I185" s="102">
        <v>8.08</v>
      </c>
      <c r="J185" s="109">
        <f t="shared" si="17"/>
        <v>8.0799999999999997E-2</v>
      </c>
      <c r="L185">
        <f t="shared" si="18"/>
        <v>1994</v>
      </c>
      <c r="M185" s="103">
        <v>34608</v>
      </c>
      <c r="O185" s="125"/>
      <c r="P185" s="125"/>
      <c r="Q185" s="125"/>
      <c r="R185" s="125"/>
      <c r="S185" s="125"/>
      <c r="T185">
        <f t="shared" si="19"/>
        <v>1994</v>
      </c>
      <c r="U185" s="103">
        <f t="shared" si="20"/>
        <v>34608</v>
      </c>
      <c r="V185" s="125">
        <v>8.5699999999999998E-2</v>
      </c>
      <c r="W185" s="125"/>
      <c r="X185" s="125"/>
      <c r="Y185" s="125">
        <v>9.1999999999999998E-2</v>
      </c>
      <c r="Z185" s="125"/>
    </row>
    <row r="186" spans="1:26">
      <c r="A186">
        <f t="shared" si="14"/>
        <v>1994</v>
      </c>
      <c r="B186" s="103">
        <v>34639</v>
      </c>
      <c r="C186" s="102">
        <v>8.08</v>
      </c>
      <c r="D186" s="109">
        <f t="shared" si="15"/>
        <v>8.0799999999999997E-2</v>
      </c>
      <c r="G186">
        <f t="shared" si="16"/>
        <v>1994</v>
      </c>
      <c r="H186" s="103">
        <v>34639</v>
      </c>
      <c r="I186" s="102">
        <v>8.1999999999999993</v>
      </c>
      <c r="J186" s="109">
        <f t="shared" si="17"/>
        <v>8.199999999999999E-2</v>
      </c>
      <c r="L186">
        <f t="shared" si="18"/>
        <v>1994</v>
      </c>
      <c r="M186" s="103">
        <v>34639</v>
      </c>
      <c r="O186" s="125"/>
      <c r="P186" s="125"/>
      <c r="Q186" s="125"/>
      <c r="R186" s="125"/>
      <c r="S186" s="125"/>
      <c r="T186">
        <f t="shared" si="19"/>
        <v>1994</v>
      </c>
      <c r="U186" s="103">
        <f t="shared" si="20"/>
        <v>34639</v>
      </c>
      <c r="V186" s="125">
        <v>8.6800000000000002E-2</v>
      </c>
      <c r="W186" s="125"/>
      <c r="X186" s="125"/>
      <c r="Y186" s="125">
        <v>9.3200000000000005E-2</v>
      </c>
      <c r="Z186" s="125"/>
    </row>
    <row r="187" spans="1:26">
      <c r="A187">
        <f t="shared" si="14"/>
        <v>1994</v>
      </c>
      <c r="B187" s="103">
        <v>34669</v>
      </c>
      <c r="C187" s="102">
        <v>7.87</v>
      </c>
      <c r="D187" s="109">
        <f t="shared" si="15"/>
        <v>7.8700000000000006E-2</v>
      </c>
      <c r="G187">
        <f t="shared" si="16"/>
        <v>1994</v>
      </c>
      <c r="H187" s="103">
        <v>34669</v>
      </c>
      <c r="I187" s="102">
        <v>7.99</v>
      </c>
      <c r="J187" s="109">
        <f t="shared" si="17"/>
        <v>7.9899999999999999E-2</v>
      </c>
      <c r="L187">
        <f t="shared" si="18"/>
        <v>1994</v>
      </c>
      <c r="M187" s="103">
        <v>34669</v>
      </c>
      <c r="O187" s="125"/>
      <c r="P187" s="125"/>
      <c r="Q187" s="125"/>
      <c r="R187" s="125"/>
      <c r="S187" s="125"/>
      <c r="T187">
        <f t="shared" si="19"/>
        <v>1994</v>
      </c>
      <c r="U187" s="103">
        <f t="shared" si="20"/>
        <v>34669</v>
      </c>
      <c r="V187" s="125">
        <v>8.4600000000000009E-2</v>
      </c>
      <c r="W187" s="125"/>
      <c r="X187" s="125"/>
      <c r="Y187" s="125">
        <v>9.0999999999999998E-2</v>
      </c>
      <c r="Z187" s="125"/>
    </row>
    <row r="188" spans="1:26">
      <c r="A188">
        <f t="shared" si="14"/>
        <v>1995</v>
      </c>
      <c r="B188" s="103">
        <v>34700</v>
      </c>
      <c r="C188" s="102">
        <v>7.85</v>
      </c>
      <c r="D188" s="109">
        <f t="shared" si="15"/>
        <v>7.85E-2</v>
      </c>
      <c r="G188">
        <f t="shared" si="16"/>
        <v>1995</v>
      </c>
      <c r="H188" s="103">
        <v>34700</v>
      </c>
      <c r="I188" s="102">
        <v>7.97</v>
      </c>
      <c r="J188" s="109">
        <f t="shared" si="17"/>
        <v>7.9699999999999993E-2</v>
      </c>
      <c r="L188">
        <f t="shared" si="18"/>
        <v>1995</v>
      </c>
      <c r="M188" s="103">
        <v>34700</v>
      </c>
      <c r="O188" s="125"/>
      <c r="P188" s="125"/>
      <c r="Q188" s="125"/>
      <c r="R188" s="125"/>
      <c r="S188" s="125"/>
      <c r="T188">
        <f t="shared" si="19"/>
        <v>1995</v>
      </c>
      <c r="U188" s="103">
        <f t="shared" si="20"/>
        <v>34700</v>
      </c>
      <c r="V188" s="125">
        <v>8.4600000000000009E-2</v>
      </c>
      <c r="W188" s="125"/>
      <c r="X188" s="125"/>
      <c r="Y188" s="125">
        <v>9.0800000000000006E-2</v>
      </c>
      <c r="Z188" s="125"/>
    </row>
    <row r="189" spans="1:26">
      <c r="A189">
        <f t="shared" si="14"/>
        <v>1995</v>
      </c>
      <c r="B189" s="103">
        <v>34731</v>
      </c>
      <c r="C189" s="102">
        <v>7.61</v>
      </c>
      <c r="D189" s="109">
        <f t="shared" si="15"/>
        <v>7.6100000000000001E-2</v>
      </c>
      <c r="G189">
        <f t="shared" si="16"/>
        <v>1995</v>
      </c>
      <c r="H189" s="103">
        <v>34731</v>
      </c>
      <c r="I189" s="102">
        <v>7.73</v>
      </c>
      <c r="J189" s="109">
        <f t="shared" si="17"/>
        <v>7.7300000000000008E-2</v>
      </c>
      <c r="L189">
        <f t="shared" si="18"/>
        <v>1995</v>
      </c>
      <c r="M189" s="103">
        <v>34731</v>
      </c>
      <c r="O189" s="125"/>
      <c r="P189" s="125"/>
      <c r="Q189" s="125"/>
      <c r="R189" s="125"/>
      <c r="S189" s="125"/>
      <c r="T189">
        <f t="shared" si="19"/>
        <v>1995</v>
      </c>
      <c r="U189" s="103">
        <f t="shared" si="20"/>
        <v>34731</v>
      </c>
      <c r="V189" s="125">
        <v>8.2599999999999993E-2</v>
      </c>
      <c r="W189" s="125"/>
      <c r="X189" s="125"/>
      <c r="Y189" s="125">
        <v>8.8499999999999995E-2</v>
      </c>
      <c r="Z189" s="125"/>
    </row>
    <row r="190" spans="1:26">
      <c r="A190">
        <f t="shared" si="14"/>
        <v>1995</v>
      </c>
      <c r="B190" s="103">
        <v>34759</v>
      </c>
      <c r="C190" s="102">
        <v>7.45</v>
      </c>
      <c r="D190" s="109">
        <f t="shared" si="15"/>
        <v>7.4499999999999997E-2</v>
      </c>
      <c r="G190">
        <f t="shared" si="16"/>
        <v>1995</v>
      </c>
      <c r="H190" s="103">
        <v>34759</v>
      </c>
      <c r="I190" s="102">
        <v>7.57</v>
      </c>
      <c r="J190" s="109">
        <f t="shared" si="17"/>
        <v>7.5700000000000003E-2</v>
      </c>
      <c r="L190">
        <f t="shared" si="18"/>
        <v>1995</v>
      </c>
      <c r="M190" s="103">
        <v>34759</v>
      </c>
      <c r="O190" s="125"/>
      <c r="P190" s="125"/>
      <c r="Q190" s="125"/>
      <c r="R190" s="125"/>
      <c r="S190" s="125"/>
      <c r="T190">
        <f t="shared" si="19"/>
        <v>1995</v>
      </c>
      <c r="U190" s="103">
        <f t="shared" si="20"/>
        <v>34759</v>
      </c>
      <c r="V190" s="125">
        <v>8.1199999999999994E-2</v>
      </c>
      <c r="W190" s="125"/>
      <c r="X190" s="125"/>
      <c r="Y190" s="125">
        <v>8.6999999999999994E-2</v>
      </c>
      <c r="Z190" s="125"/>
    </row>
    <row r="191" spans="1:26">
      <c r="A191">
        <f t="shared" si="14"/>
        <v>1995</v>
      </c>
      <c r="B191" s="103">
        <v>34790</v>
      </c>
      <c r="C191" s="102">
        <v>7.36</v>
      </c>
      <c r="D191" s="109">
        <f t="shared" si="15"/>
        <v>7.3599999999999999E-2</v>
      </c>
      <c r="G191">
        <f t="shared" si="16"/>
        <v>1995</v>
      </c>
      <c r="H191" s="103">
        <v>34790</v>
      </c>
      <c r="I191" s="102">
        <v>7.45</v>
      </c>
      <c r="J191" s="109">
        <f t="shared" si="17"/>
        <v>7.4499999999999997E-2</v>
      </c>
      <c r="L191">
        <f t="shared" si="18"/>
        <v>1995</v>
      </c>
      <c r="M191" s="103">
        <v>34790</v>
      </c>
      <c r="O191" s="125"/>
      <c r="P191" s="125"/>
      <c r="Q191" s="125"/>
      <c r="R191" s="125"/>
      <c r="S191" s="125"/>
      <c r="T191">
        <f t="shared" si="19"/>
        <v>1995</v>
      </c>
      <c r="U191" s="103">
        <f t="shared" si="20"/>
        <v>34790</v>
      </c>
      <c r="V191" s="125">
        <v>8.0299999999999996E-2</v>
      </c>
      <c r="W191" s="125"/>
      <c r="X191" s="125"/>
      <c r="Y191" s="125">
        <v>8.5999999999999993E-2</v>
      </c>
      <c r="Z191" s="125"/>
    </row>
    <row r="192" spans="1:26">
      <c r="A192">
        <f t="shared" si="14"/>
        <v>1995</v>
      </c>
      <c r="B192" s="103">
        <v>34820</v>
      </c>
      <c r="C192" s="102">
        <v>6.95</v>
      </c>
      <c r="D192" s="109">
        <f t="shared" si="15"/>
        <v>6.9500000000000006E-2</v>
      </c>
      <c r="G192">
        <f t="shared" si="16"/>
        <v>1995</v>
      </c>
      <c r="H192" s="103">
        <v>34820</v>
      </c>
      <c r="I192" s="102">
        <v>7.01</v>
      </c>
      <c r="J192" s="109">
        <f t="shared" si="17"/>
        <v>7.0099999999999996E-2</v>
      </c>
      <c r="L192">
        <f t="shared" si="18"/>
        <v>1995</v>
      </c>
      <c r="M192" s="103">
        <v>34820</v>
      </c>
      <c r="O192" s="125"/>
      <c r="P192" s="125"/>
      <c r="Q192" s="125"/>
      <c r="R192" s="125"/>
      <c r="S192" s="125"/>
      <c r="T192">
        <f t="shared" si="19"/>
        <v>1995</v>
      </c>
      <c r="U192" s="103">
        <f t="shared" si="20"/>
        <v>34820</v>
      </c>
      <c r="V192" s="125">
        <v>7.6499999999999999E-2</v>
      </c>
      <c r="W192" s="125"/>
      <c r="X192" s="125"/>
      <c r="Y192" s="125">
        <v>8.199999999999999E-2</v>
      </c>
      <c r="Z192" s="125"/>
    </row>
    <row r="193" spans="1:26">
      <c r="A193">
        <f t="shared" si="14"/>
        <v>1995</v>
      </c>
      <c r="B193" s="103">
        <v>34851</v>
      </c>
      <c r="C193" s="102">
        <v>6.57</v>
      </c>
      <c r="D193" s="109">
        <f t="shared" si="15"/>
        <v>6.5700000000000008E-2</v>
      </c>
      <c r="G193">
        <f t="shared" si="16"/>
        <v>1995</v>
      </c>
      <c r="H193" s="103">
        <v>34851</v>
      </c>
      <c r="I193" s="102">
        <v>6.59</v>
      </c>
      <c r="J193" s="109">
        <f t="shared" si="17"/>
        <v>6.59E-2</v>
      </c>
      <c r="L193">
        <f t="shared" si="18"/>
        <v>1995</v>
      </c>
      <c r="M193" s="103">
        <v>34851</v>
      </c>
      <c r="O193" s="125"/>
      <c r="P193" s="125"/>
      <c r="Q193" s="125"/>
      <c r="R193" s="125"/>
      <c r="S193" s="125"/>
      <c r="T193">
        <f t="shared" si="19"/>
        <v>1995</v>
      </c>
      <c r="U193" s="103">
        <f t="shared" si="20"/>
        <v>34851</v>
      </c>
      <c r="V193" s="125">
        <v>7.2999999999999995E-2</v>
      </c>
      <c r="W193" s="125"/>
      <c r="X193" s="125"/>
      <c r="Y193" s="125">
        <v>7.9000000000000001E-2</v>
      </c>
      <c r="Z193" s="125"/>
    </row>
    <row r="194" spans="1:26">
      <c r="A194">
        <f t="shared" si="14"/>
        <v>1995</v>
      </c>
      <c r="B194" s="103">
        <v>34881</v>
      </c>
      <c r="C194" s="102">
        <v>6.72</v>
      </c>
      <c r="D194" s="109">
        <f t="shared" si="15"/>
        <v>6.7199999999999996E-2</v>
      </c>
      <c r="G194">
        <f t="shared" si="16"/>
        <v>1995</v>
      </c>
      <c r="H194" s="103">
        <v>34881</v>
      </c>
      <c r="I194" s="102">
        <v>6.74</v>
      </c>
      <c r="J194" s="109">
        <f t="shared" si="17"/>
        <v>6.7400000000000002E-2</v>
      </c>
      <c r="L194">
        <f t="shared" si="18"/>
        <v>1995</v>
      </c>
      <c r="M194" s="103">
        <v>34881</v>
      </c>
      <c r="O194" s="125"/>
      <c r="P194" s="125"/>
      <c r="Q194" s="125"/>
      <c r="R194" s="125"/>
      <c r="S194" s="125"/>
      <c r="T194">
        <f t="shared" si="19"/>
        <v>1995</v>
      </c>
      <c r="U194" s="103">
        <f t="shared" si="20"/>
        <v>34881</v>
      </c>
      <c r="V194" s="125">
        <v>7.4099999999999999E-2</v>
      </c>
      <c r="W194" s="125"/>
      <c r="X194" s="125"/>
      <c r="Y194" s="125">
        <v>8.0399999999999985E-2</v>
      </c>
      <c r="Z194" s="125"/>
    </row>
    <row r="195" spans="1:26">
      <c r="A195">
        <f t="shared" si="14"/>
        <v>1995</v>
      </c>
      <c r="B195" s="103">
        <v>34912</v>
      </c>
      <c r="C195" s="102">
        <v>6.86</v>
      </c>
      <c r="D195" s="109">
        <f t="shared" si="15"/>
        <v>6.8600000000000008E-2</v>
      </c>
      <c r="G195">
        <f t="shared" si="16"/>
        <v>1995</v>
      </c>
      <c r="H195" s="103">
        <v>34912</v>
      </c>
      <c r="I195" s="102">
        <v>6.92</v>
      </c>
      <c r="J195" s="109">
        <f t="shared" si="17"/>
        <v>6.9199999999999998E-2</v>
      </c>
      <c r="L195">
        <f t="shared" si="18"/>
        <v>1995</v>
      </c>
      <c r="M195" s="103">
        <v>34912</v>
      </c>
      <c r="O195" s="125"/>
      <c r="P195" s="125"/>
      <c r="Q195" s="125"/>
      <c r="R195" s="125"/>
      <c r="S195" s="125"/>
      <c r="T195">
        <f t="shared" si="19"/>
        <v>1995</v>
      </c>
      <c r="U195" s="103">
        <f t="shared" si="20"/>
        <v>34912</v>
      </c>
      <c r="V195" s="125">
        <v>7.5700000000000003E-2</v>
      </c>
      <c r="W195" s="125"/>
      <c r="X195" s="125"/>
      <c r="Y195" s="125">
        <v>8.1900000000000001E-2</v>
      </c>
      <c r="Z195" s="125"/>
    </row>
    <row r="196" spans="1:26">
      <c r="A196">
        <f t="shared" si="14"/>
        <v>1995</v>
      </c>
      <c r="B196" s="103">
        <v>34943</v>
      </c>
      <c r="C196" s="102">
        <v>6.55</v>
      </c>
      <c r="D196" s="109">
        <f t="shared" si="15"/>
        <v>6.5500000000000003E-2</v>
      </c>
      <c r="G196">
        <f t="shared" si="16"/>
        <v>1995</v>
      </c>
      <c r="H196" s="103">
        <v>34943</v>
      </c>
      <c r="I196" s="102">
        <v>6.65</v>
      </c>
      <c r="J196" s="109">
        <f t="shared" si="17"/>
        <v>6.6500000000000004E-2</v>
      </c>
      <c r="L196">
        <f t="shared" si="18"/>
        <v>1995</v>
      </c>
      <c r="M196" s="103">
        <v>34943</v>
      </c>
      <c r="O196" s="125"/>
      <c r="P196" s="125"/>
      <c r="Q196" s="125"/>
      <c r="R196" s="125"/>
      <c r="S196" s="125"/>
      <c r="T196">
        <f t="shared" si="19"/>
        <v>1995</v>
      </c>
      <c r="U196" s="103">
        <f t="shared" si="20"/>
        <v>34943</v>
      </c>
      <c r="V196" s="125">
        <v>7.3200000000000001E-2</v>
      </c>
      <c r="W196" s="125"/>
      <c r="X196" s="125"/>
      <c r="Y196" s="125">
        <v>7.9299999999999995E-2</v>
      </c>
      <c r="Z196" s="125"/>
    </row>
    <row r="197" spans="1:26">
      <c r="A197">
        <f t="shared" si="14"/>
        <v>1995</v>
      </c>
      <c r="B197" s="103">
        <v>34973</v>
      </c>
      <c r="C197" s="102">
        <v>6.37</v>
      </c>
      <c r="D197" s="109">
        <f t="shared" si="15"/>
        <v>6.3700000000000007E-2</v>
      </c>
      <c r="G197">
        <f t="shared" si="16"/>
        <v>1995</v>
      </c>
      <c r="H197" s="103">
        <v>34973</v>
      </c>
      <c r="I197" s="102">
        <v>6.45</v>
      </c>
      <c r="J197" s="109">
        <f t="shared" si="17"/>
        <v>6.4500000000000002E-2</v>
      </c>
      <c r="L197">
        <f t="shared" si="18"/>
        <v>1995</v>
      </c>
      <c r="M197" s="103">
        <v>34973</v>
      </c>
      <c r="O197" s="125"/>
      <c r="P197" s="125"/>
      <c r="Q197" s="125"/>
      <c r="R197" s="125"/>
      <c r="S197" s="125"/>
      <c r="T197">
        <f t="shared" si="19"/>
        <v>1995</v>
      </c>
      <c r="U197" s="103">
        <f t="shared" si="20"/>
        <v>34973</v>
      </c>
      <c r="V197" s="125">
        <v>7.1199999999999999E-2</v>
      </c>
      <c r="W197" s="125"/>
      <c r="X197" s="125"/>
      <c r="Y197" s="125">
        <v>7.7499999999999999E-2</v>
      </c>
      <c r="Z197" s="125"/>
    </row>
    <row r="198" spans="1:26">
      <c r="A198">
        <f t="shared" si="14"/>
        <v>1995</v>
      </c>
      <c r="B198" s="103">
        <v>35004</v>
      </c>
      <c r="C198" s="102">
        <v>6.26</v>
      </c>
      <c r="D198" s="109">
        <f t="shared" si="15"/>
        <v>6.2600000000000003E-2</v>
      </c>
      <c r="G198">
        <f t="shared" si="16"/>
        <v>1995</v>
      </c>
      <c r="H198" s="103">
        <v>35004</v>
      </c>
      <c r="I198" s="102">
        <v>6.33</v>
      </c>
      <c r="J198" s="109">
        <f t="shared" si="17"/>
        <v>6.3299999999999995E-2</v>
      </c>
      <c r="L198">
        <f t="shared" si="18"/>
        <v>1995</v>
      </c>
      <c r="M198" s="103">
        <v>35004</v>
      </c>
      <c r="O198" s="125"/>
      <c r="P198" s="125"/>
      <c r="Q198" s="125"/>
      <c r="R198" s="125"/>
      <c r="S198" s="125"/>
      <c r="T198">
        <f t="shared" si="19"/>
        <v>1995</v>
      </c>
      <c r="U198" s="103">
        <f t="shared" si="20"/>
        <v>35004</v>
      </c>
      <c r="V198" s="125">
        <v>7.0199999999999999E-2</v>
      </c>
      <c r="W198" s="125"/>
      <c r="X198" s="125"/>
      <c r="Y198" s="125">
        <v>7.6799999999999993E-2</v>
      </c>
      <c r="Z198" s="125"/>
    </row>
    <row r="199" spans="1:26">
      <c r="A199">
        <f t="shared" si="14"/>
        <v>1995</v>
      </c>
      <c r="B199" s="103">
        <v>35034</v>
      </c>
      <c r="C199" s="102">
        <v>6.06</v>
      </c>
      <c r="D199" s="109">
        <f t="shared" si="15"/>
        <v>6.0599999999999994E-2</v>
      </c>
      <c r="G199">
        <f t="shared" si="16"/>
        <v>1995</v>
      </c>
      <c r="H199" s="103">
        <v>35034</v>
      </c>
      <c r="I199" s="102">
        <v>6.12</v>
      </c>
      <c r="J199" s="109">
        <f t="shared" si="17"/>
        <v>6.1200000000000004E-2</v>
      </c>
      <c r="L199">
        <f t="shared" si="18"/>
        <v>1995</v>
      </c>
      <c r="M199" s="103">
        <v>35034</v>
      </c>
      <c r="O199" s="125"/>
      <c r="P199" s="125"/>
      <c r="Q199" s="125"/>
      <c r="R199" s="125"/>
      <c r="S199" s="125"/>
      <c r="T199">
        <f t="shared" si="19"/>
        <v>1995</v>
      </c>
      <c r="U199" s="103">
        <f t="shared" si="20"/>
        <v>35034</v>
      </c>
      <c r="V199" s="125">
        <v>6.8199999999999997E-2</v>
      </c>
      <c r="W199" s="125"/>
      <c r="X199" s="125"/>
      <c r="Y199" s="125">
        <v>7.4900000000000008E-2</v>
      </c>
      <c r="Z199" s="125"/>
    </row>
    <row r="200" spans="1:26">
      <c r="A200">
        <f t="shared" ref="A200:A263" si="21">YEAR(B200)</f>
        <v>1996</v>
      </c>
      <c r="B200" s="103">
        <v>35065</v>
      </c>
      <c r="C200" s="102">
        <v>6.05</v>
      </c>
      <c r="D200" s="109">
        <f t="shared" ref="D200:D263" si="22">IF(ISNUMBER(C200),C200/100,"")</f>
        <v>6.0499999999999998E-2</v>
      </c>
      <c r="G200">
        <f t="shared" ref="G200:G263" si="23">YEAR(H200)</f>
        <v>1996</v>
      </c>
      <c r="H200" s="103">
        <v>35065</v>
      </c>
      <c r="I200" s="102">
        <v>6.11</v>
      </c>
      <c r="J200" s="109">
        <f t="shared" ref="J200:J263" si="24">IF(ISNUMBER(I200),I200/100,"")</f>
        <v>6.1100000000000002E-2</v>
      </c>
      <c r="L200">
        <f t="shared" ref="L200:L263" si="25">TRUNC(YEAR(M200))</f>
        <v>1996</v>
      </c>
      <c r="M200" s="103">
        <v>35065</v>
      </c>
      <c r="O200" s="125"/>
      <c r="P200" s="125"/>
      <c r="Q200" s="125"/>
      <c r="R200" s="125"/>
      <c r="S200" s="125"/>
      <c r="T200">
        <f t="shared" ref="T200:T263" si="26">L200</f>
        <v>1996</v>
      </c>
      <c r="U200" s="103">
        <f t="shared" ref="U200:U263" si="27">M200</f>
        <v>35065</v>
      </c>
      <c r="V200" s="125">
        <v>6.8099999999999994E-2</v>
      </c>
      <c r="W200" s="125"/>
      <c r="X200" s="125"/>
      <c r="Y200" s="125">
        <v>7.4700000000000003E-2</v>
      </c>
      <c r="Z200" s="125"/>
    </row>
    <row r="201" spans="1:26">
      <c r="A201">
        <f t="shared" si="21"/>
        <v>1996</v>
      </c>
      <c r="B201" s="103">
        <v>35096</v>
      </c>
      <c r="C201" s="102">
        <v>6.24</v>
      </c>
      <c r="D201" s="109">
        <f t="shared" si="22"/>
        <v>6.2400000000000004E-2</v>
      </c>
      <c r="G201">
        <f t="shared" si="23"/>
        <v>1996</v>
      </c>
      <c r="H201" s="103">
        <v>35096</v>
      </c>
      <c r="I201" s="102">
        <v>6.3</v>
      </c>
      <c r="J201" s="109">
        <f t="shared" si="24"/>
        <v>6.3E-2</v>
      </c>
      <c r="L201">
        <f t="shared" si="25"/>
        <v>1996</v>
      </c>
      <c r="M201" s="103">
        <v>35096</v>
      </c>
      <c r="O201" s="125"/>
      <c r="P201" s="125"/>
      <c r="Q201" s="125"/>
      <c r="R201" s="125"/>
      <c r="S201" s="125"/>
      <c r="T201">
        <f t="shared" si="26"/>
        <v>1996</v>
      </c>
      <c r="U201" s="103">
        <f t="shared" si="27"/>
        <v>35096</v>
      </c>
      <c r="V201" s="125">
        <v>6.9900000000000004E-2</v>
      </c>
      <c r="W201" s="125"/>
      <c r="X201" s="125"/>
      <c r="Y201" s="125">
        <v>7.6299999999999993E-2</v>
      </c>
      <c r="Z201" s="125"/>
    </row>
    <row r="202" spans="1:26">
      <c r="A202">
        <f t="shared" si="21"/>
        <v>1996</v>
      </c>
      <c r="B202" s="103">
        <v>35125</v>
      </c>
      <c r="C202" s="102">
        <v>6.6</v>
      </c>
      <c r="D202" s="109">
        <f t="shared" si="22"/>
        <v>6.6000000000000003E-2</v>
      </c>
      <c r="G202">
        <f t="shared" si="23"/>
        <v>1996</v>
      </c>
      <c r="H202" s="103">
        <v>35125</v>
      </c>
      <c r="I202" s="102">
        <v>6.74</v>
      </c>
      <c r="J202" s="109">
        <f t="shared" si="24"/>
        <v>6.7400000000000002E-2</v>
      </c>
      <c r="L202">
        <f t="shared" si="25"/>
        <v>1996</v>
      </c>
      <c r="M202" s="103">
        <v>35125</v>
      </c>
      <c r="O202" s="125"/>
      <c r="P202" s="125"/>
      <c r="Q202" s="125"/>
      <c r="R202" s="125"/>
      <c r="S202" s="125"/>
      <c r="T202">
        <f t="shared" si="26"/>
        <v>1996</v>
      </c>
      <c r="U202" s="103">
        <f t="shared" si="27"/>
        <v>35125</v>
      </c>
      <c r="V202" s="125">
        <v>7.3499999999999996E-2</v>
      </c>
      <c r="W202" s="125"/>
      <c r="X202" s="125"/>
      <c r="Y202" s="125">
        <v>8.0299999999999996E-2</v>
      </c>
      <c r="Z202" s="125"/>
    </row>
    <row r="203" spans="1:26">
      <c r="A203">
        <f t="shared" si="21"/>
        <v>1996</v>
      </c>
      <c r="B203" s="103">
        <v>35156</v>
      </c>
      <c r="C203" s="102">
        <v>6.79</v>
      </c>
      <c r="D203" s="109">
        <f t="shared" si="22"/>
        <v>6.7900000000000002E-2</v>
      </c>
      <c r="G203">
        <f t="shared" si="23"/>
        <v>1996</v>
      </c>
      <c r="H203" s="103">
        <v>35156</v>
      </c>
      <c r="I203" s="102">
        <v>6.98</v>
      </c>
      <c r="J203" s="109">
        <f t="shared" si="24"/>
        <v>6.9800000000000001E-2</v>
      </c>
      <c r="L203">
        <f t="shared" si="25"/>
        <v>1996</v>
      </c>
      <c r="M203" s="103">
        <v>35156</v>
      </c>
      <c r="O203" s="125"/>
      <c r="P203" s="125"/>
      <c r="Q203" s="125"/>
      <c r="R203" s="125"/>
      <c r="S203" s="125"/>
      <c r="T203">
        <f t="shared" si="26"/>
        <v>1996</v>
      </c>
      <c r="U203" s="103">
        <f t="shared" si="27"/>
        <v>35156</v>
      </c>
      <c r="V203" s="125">
        <v>7.4999999999999997E-2</v>
      </c>
      <c r="W203" s="125"/>
      <c r="X203" s="125"/>
      <c r="Y203" s="125">
        <v>8.1900000000000001E-2</v>
      </c>
      <c r="Z203" s="125"/>
    </row>
    <row r="204" spans="1:26">
      <c r="A204">
        <f t="shared" si="21"/>
        <v>1996</v>
      </c>
      <c r="B204" s="103">
        <v>35186</v>
      </c>
      <c r="C204" s="102">
        <v>6.93</v>
      </c>
      <c r="D204" s="109">
        <f t="shared" si="22"/>
        <v>6.93E-2</v>
      </c>
      <c r="G204">
        <f t="shared" si="23"/>
        <v>1996</v>
      </c>
      <c r="H204" s="103">
        <v>35186</v>
      </c>
      <c r="I204" s="102">
        <v>7.11</v>
      </c>
      <c r="J204" s="109">
        <f t="shared" si="24"/>
        <v>7.1099999999999997E-2</v>
      </c>
      <c r="L204">
        <f t="shared" si="25"/>
        <v>1996</v>
      </c>
      <c r="M204" s="103">
        <v>35186</v>
      </c>
      <c r="O204" s="125"/>
      <c r="P204" s="125"/>
      <c r="Q204" s="125"/>
      <c r="R204" s="125"/>
      <c r="S204" s="125"/>
      <c r="T204">
        <f t="shared" si="26"/>
        <v>1996</v>
      </c>
      <c r="U204" s="103">
        <f t="shared" si="27"/>
        <v>35186</v>
      </c>
      <c r="V204" s="125">
        <v>7.6200000000000004E-2</v>
      </c>
      <c r="W204" s="125"/>
      <c r="X204" s="125"/>
      <c r="Y204" s="125">
        <v>8.3000000000000004E-2</v>
      </c>
      <c r="Z204" s="125"/>
    </row>
    <row r="205" spans="1:26">
      <c r="A205">
        <f t="shared" si="21"/>
        <v>1996</v>
      </c>
      <c r="B205" s="103">
        <v>35217</v>
      </c>
      <c r="C205" s="102">
        <v>7.06</v>
      </c>
      <c r="D205" s="109">
        <f t="shared" si="22"/>
        <v>7.0599999999999996E-2</v>
      </c>
      <c r="G205">
        <f t="shared" si="23"/>
        <v>1996</v>
      </c>
      <c r="H205" s="103">
        <v>35217</v>
      </c>
      <c r="I205" s="102">
        <v>7.22</v>
      </c>
      <c r="J205" s="109">
        <f t="shared" si="24"/>
        <v>7.22E-2</v>
      </c>
      <c r="L205">
        <f t="shared" si="25"/>
        <v>1996</v>
      </c>
      <c r="M205" s="103">
        <v>35217</v>
      </c>
      <c r="O205" s="125"/>
      <c r="P205" s="125"/>
      <c r="Q205" s="125"/>
      <c r="R205" s="125"/>
      <c r="S205" s="125"/>
      <c r="T205">
        <f t="shared" si="26"/>
        <v>1996</v>
      </c>
      <c r="U205" s="103">
        <f t="shared" si="27"/>
        <v>35217</v>
      </c>
      <c r="V205" s="125">
        <v>7.7100000000000002E-2</v>
      </c>
      <c r="W205" s="125"/>
      <c r="X205" s="125"/>
      <c r="Y205" s="125">
        <v>8.4000000000000005E-2</v>
      </c>
      <c r="Z205" s="125"/>
    </row>
    <row r="206" spans="1:26">
      <c r="A206">
        <f t="shared" si="21"/>
        <v>1996</v>
      </c>
      <c r="B206" s="103">
        <v>35247</v>
      </c>
      <c r="C206" s="102">
        <v>7.03</v>
      </c>
      <c r="D206" s="109">
        <f t="shared" si="22"/>
        <v>7.0300000000000001E-2</v>
      </c>
      <c r="G206">
        <f t="shared" si="23"/>
        <v>1996</v>
      </c>
      <c r="H206" s="103">
        <v>35247</v>
      </c>
      <c r="I206" s="102">
        <v>7.14</v>
      </c>
      <c r="J206" s="109">
        <f t="shared" si="24"/>
        <v>7.1399999999999991E-2</v>
      </c>
      <c r="L206">
        <f t="shared" si="25"/>
        <v>1996</v>
      </c>
      <c r="M206" s="103">
        <v>35247</v>
      </c>
      <c r="O206" s="125"/>
      <c r="P206" s="125"/>
      <c r="Q206" s="125"/>
      <c r="R206" s="125"/>
      <c r="S206" s="125"/>
      <c r="T206">
        <f t="shared" si="26"/>
        <v>1996</v>
      </c>
      <c r="U206" s="103">
        <f t="shared" si="27"/>
        <v>35247</v>
      </c>
      <c r="V206" s="125">
        <v>7.6499999999999999E-2</v>
      </c>
      <c r="W206" s="125"/>
      <c r="X206" s="125"/>
      <c r="Y206" s="125">
        <v>8.3499999999999991E-2</v>
      </c>
      <c r="Z206" s="125"/>
    </row>
    <row r="207" spans="1:26">
      <c r="A207">
        <f t="shared" si="21"/>
        <v>1996</v>
      </c>
      <c r="B207" s="103">
        <v>35278</v>
      </c>
      <c r="C207" s="102">
        <v>6.84</v>
      </c>
      <c r="D207" s="109">
        <f t="shared" si="22"/>
        <v>6.8400000000000002E-2</v>
      </c>
      <c r="G207">
        <f t="shared" si="23"/>
        <v>1996</v>
      </c>
      <c r="H207" s="103">
        <v>35278</v>
      </c>
      <c r="I207" s="102">
        <v>6.97</v>
      </c>
      <c r="J207" s="109">
        <f t="shared" si="24"/>
        <v>6.9699999999999998E-2</v>
      </c>
      <c r="L207">
        <f t="shared" si="25"/>
        <v>1996</v>
      </c>
      <c r="M207" s="103">
        <v>35278</v>
      </c>
      <c r="O207" s="125"/>
      <c r="P207" s="125"/>
      <c r="Q207" s="125"/>
      <c r="R207" s="125"/>
      <c r="S207" s="125"/>
      <c r="T207">
        <f t="shared" si="26"/>
        <v>1996</v>
      </c>
      <c r="U207" s="103">
        <f t="shared" si="27"/>
        <v>35278</v>
      </c>
      <c r="V207" s="125">
        <v>7.46E-2</v>
      </c>
      <c r="W207" s="125"/>
      <c r="X207" s="125"/>
      <c r="Y207" s="125">
        <v>8.1799999999999998E-2</v>
      </c>
      <c r="Z207" s="125"/>
    </row>
    <row r="208" spans="1:26">
      <c r="A208">
        <f t="shared" si="21"/>
        <v>1996</v>
      </c>
      <c r="B208" s="103">
        <v>35309</v>
      </c>
      <c r="C208" s="102">
        <v>7.03</v>
      </c>
      <c r="D208" s="109">
        <f t="shared" si="22"/>
        <v>7.0300000000000001E-2</v>
      </c>
      <c r="G208">
        <f t="shared" si="23"/>
        <v>1996</v>
      </c>
      <c r="H208" s="103">
        <v>35309</v>
      </c>
      <c r="I208" s="102">
        <v>7.17</v>
      </c>
      <c r="J208" s="109">
        <f t="shared" si="24"/>
        <v>7.17E-2</v>
      </c>
      <c r="L208">
        <f t="shared" si="25"/>
        <v>1996</v>
      </c>
      <c r="M208" s="103">
        <v>35309</v>
      </c>
      <c r="O208" s="125"/>
      <c r="P208" s="125"/>
      <c r="Q208" s="125"/>
      <c r="R208" s="125"/>
      <c r="S208" s="125"/>
      <c r="T208">
        <f t="shared" si="26"/>
        <v>1996</v>
      </c>
      <c r="U208" s="103">
        <f t="shared" si="27"/>
        <v>35309</v>
      </c>
      <c r="V208" s="125">
        <v>7.6600000000000001E-2</v>
      </c>
      <c r="W208" s="125"/>
      <c r="X208" s="125"/>
      <c r="Y208" s="125">
        <v>8.3499999999999991E-2</v>
      </c>
      <c r="Z208" s="125"/>
    </row>
    <row r="209" spans="1:26">
      <c r="A209">
        <f t="shared" si="21"/>
        <v>1996</v>
      </c>
      <c r="B209" s="103">
        <v>35339</v>
      </c>
      <c r="C209" s="102">
        <v>6.81</v>
      </c>
      <c r="D209" s="109">
        <f t="shared" si="22"/>
        <v>6.8099999999999994E-2</v>
      </c>
      <c r="G209">
        <f t="shared" si="23"/>
        <v>1996</v>
      </c>
      <c r="H209" s="103">
        <v>35339</v>
      </c>
      <c r="I209" s="102">
        <v>6.9</v>
      </c>
      <c r="J209" s="109">
        <f t="shared" si="24"/>
        <v>6.9000000000000006E-2</v>
      </c>
      <c r="L209">
        <f t="shared" si="25"/>
        <v>1996</v>
      </c>
      <c r="M209" s="103">
        <v>35339</v>
      </c>
      <c r="O209" s="125"/>
      <c r="P209" s="125"/>
      <c r="Q209" s="125"/>
      <c r="R209" s="125"/>
      <c r="S209" s="125"/>
      <c r="T209">
        <f t="shared" si="26"/>
        <v>1996</v>
      </c>
      <c r="U209" s="103">
        <f t="shared" si="27"/>
        <v>35339</v>
      </c>
      <c r="V209" s="125">
        <v>7.3899999999999993E-2</v>
      </c>
      <c r="W209" s="125"/>
      <c r="X209" s="125"/>
      <c r="Y209" s="125">
        <v>8.0700000000000008E-2</v>
      </c>
      <c r="Z209" s="125"/>
    </row>
    <row r="210" spans="1:26">
      <c r="A210">
        <f t="shared" si="21"/>
        <v>1996</v>
      </c>
      <c r="B210" s="103">
        <v>35370</v>
      </c>
      <c r="C210" s="102">
        <v>6.48</v>
      </c>
      <c r="D210" s="109">
        <f t="shared" si="22"/>
        <v>6.480000000000001E-2</v>
      </c>
      <c r="G210">
        <f t="shared" si="23"/>
        <v>1996</v>
      </c>
      <c r="H210" s="103">
        <v>35370</v>
      </c>
      <c r="I210" s="102">
        <v>6.58</v>
      </c>
      <c r="J210" s="109">
        <f t="shared" si="24"/>
        <v>6.5799999999999997E-2</v>
      </c>
      <c r="L210">
        <f t="shared" si="25"/>
        <v>1996</v>
      </c>
      <c r="M210" s="103">
        <v>35370</v>
      </c>
      <c r="O210" s="125"/>
      <c r="P210" s="125"/>
      <c r="Q210" s="125"/>
      <c r="R210" s="125"/>
      <c r="S210" s="125"/>
      <c r="T210">
        <f t="shared" si="26"/>
        <v>1996</v>
      </c>
      <c r="U210" s="103">
        <f t="shared" si="27"/>
        <v>35370</v>
      </c>
      <c r="V210" s="125">
        <v>7.0999999999999994E-2</v>
      </c>
      <c r="W210" s="125"/>
      <c r="X210" s="125"/>
      <c r="Y210" s="125">
        <v>7.7899999999999997E-2</v>
      </c>
      <c r="Z210" s="125"/>
    </row>
    <row r="211" spans="1:26">
      <c r="A211">
        <f t="shared" si="21"/>
        <v>1996</v>
      </c>
      <c r="B211" s="103">
        <v>35400</v>
      </c>
      <c r="C211" s="102">
        <v>6.55</v>
      </c>
      <c r="D211" s="109">
        <f t="shared" si="22"/>
        <v>6.5500000000000003E-2</v>
      </c>
      <c r="G211">
        <f t="shared" si="23"/>
        <v>1996</v>
      </c>
      <c r="H211" s="103">
        <v>35400</v>
      </c>
      <c r="I211" s="102">
        <v>6.65</v>
      </c>
      <c r="J211" s="109">
        <f t="shared" si="24"/>
        <v>6.6500000000000004E-2</v>
      </c>
      <c r="L211">
        <f t="shared" si="25"/>
        <v>1996</v>
      </c>
      <c r="M211" s="103">
        <v>35400</v>
      </c>
      <c r="O211" s="125"/>
      <c r="P211" s="125"/>
      <c r="Q211" s="125"/>
      <c r="R211" s="125"/>
      <c r="S211" s="125"/>
      <c r="T211">
        <f t="shared" si="26"/>
        <v>1996</v>
      </c>
      <c r="U211" s="103">
        <f t="shared" si="27"/>
        <v>35400</v>
      </c>
      <c r="V211" s="125">
        <v>7.2000000000000008E-2</v>
      </c>
      <c r="W211" s="125"/>
      <c r="X211" s="125"/>
      <c r="Y211" s="125">
        <v>7.8899999999999998E-2</v>
      </c>
      <c r="Z211" s="125"/>
    </row>
    <row r="212" spans="1:26">
      <c r="A212">
        <f t="shared" si="21"/>
        <v>1997</v>
      </c>
      <c r="B212" s="103">
        <v>35431</v>
      </c>
      <c r="C212" s="102">
        <v>6.83</v>
      </c>
      <c r="D212" s="109">
        <f t="shared" si="22"/>
        <v>6.83E-2</v>
      </c>
      <c r="G212">
        <f t="shared" si="23"/>
        <v>1997</v>
      </c>
      <c r="H212" s="103">
        <v>35431</v>
      </c>
      <c r="I212" s="102">
        <v>6.91</v>
      </c>
      <c r="J212" s="109">
        <f t="shared" si="24"/>
        <v>6.9099999999999995E-2</v>
      </c>
      <c r="L212">
        <f t="shared" si="25"/>
        <v>1997</v>
      </c>
      <c r="M212" s="103">
        <v>35431</v>
      </c>
      <c r="O212" s="125"/>
      <c r="P212" s="125"/>
      <c r="Q212" s="125"/>
      <c r="R212" s="125"/>
      <c r="S212" s="125"/>
      <c r="T212">
        <f t="shared" si="26"/>
        <v>1997</v>
      </c>
      <c r="U212" s="103">
        <f t="shared" si="27"/>
        <v>35431</v>
      </c>
      <c r="V212" s="125">
        <v>7.4200000000000002E-2</v>
      </c>
      <c r="W212" s="125"/>
      <c r="X212" s="125"/>
      <c r="Y212" s="125">
        <v>8.09E-2</v>
      </c>
      <c r="Z212" s="125"/>
    </row>
    <row r="213" spans="1:26">
      <c r="A213">
        <f t="shared" si="21"/>
        <v>1997</v>
      </c>
      <c r="B213" s="103">
        <v>35462</v>
      </c>
      <c r="C213" s="102">
        <v>6.69</v>
      </c>
      <c r="D213" s="109">
        <f t="shared" si="22"/>
        <v>6.6900000000000001E-2</v>
      </c>
      <c r="G213">
        <f t="shared" si="23"/>
        <v>1997</v>
      </c>
      <c r="H213" s="103">
        <v>35462</v>
      </c>
      <c r="I213" s="102">
        <v>6.77</v>
      </c>
      <c r="J213" s="109">
        <f t="shared" si="24"/>
        <v>6.7699999999999996E-2</v>
      </c>
      <c r="L213">
        <f t="shared" si="25"/>
        <v>1997</v>
      </c>
      <c r="M213" s="103">
        <v>35462</v>
      </c>
      <c r="O213" s="125"/>
      <c r="P213" s="125"/>
      <c r="Q213" s="125"/>
      <c r="R213" s="125"/>
      <c r="S213" s="125"/>
      <c r="T213">
        <f t="shared" si="26"/>
        <v>1997</v>
      </c>
      <c r="U213" s="103">
        <f t="shared" si="27"/>
        <v>35462</v>
      </c>
      <c r="V213" s="125">
        <v>7.3099999999999998E-2</v>
      </c>
      <c r="W213" s="125"/>
      <c r="X213" s="125"/>
      <c r="Y213" s="125">
        <v>7.9399999999999998E-2</v>
      </c>
      <c r="Z213" s="125"/>
    </row>
    <row r="214" spans="1:26">
      <c r="A214">
        <f t="shared" si="21"/>
        <v>1997</v>
      </c>
      <c r="B214" s="103">
        <v>35490</v>
      </c>
      <c r="C214" s="102">
        <v>6.93</v>
      </c>
      <c r="D214" s="109">
        <f t="shared" si="22"/>
        <v>6.93E-2</v>
      </c>
      <c r="G214">
        <f t="shared" si="23"/>
        <v>1997</v>
      </c>
      <c r="H214" s="103">
        <v>35490</v>
      </c>
      <c r="I214" s="102">
        <v>7.05</v>
      </c>
      <c r="J214" s="109">
        <f t="shared" si="24"/>
        <v>7.0499999999999993E-2</v>
      </c>
      <c r="L214">
        <f t="shared" si="25"/>
        <v>1997</v>
      </c>
      <c r="M214" s="103">
        <v>35490</v>
      </c>
      <c r="O214" s="125"/>
      <c r="P214" s="125"/>
      <c r="Q214" s="125"/>
      <c r="R214" s="125"/>
      <c r="S214" s="125"/>
      <c r="T214">
        <f t="shared" si="26"/>
        <v>1997</v>
      </c>
      <c r="U214" s="103">
        <f t="shared" si="27"/>
        <v>35490</v>
      </c>
      <c r="V214" s="125">
        <v>7.5499999999999998E-2</v>
      </c>
      <c r="W214" s="125"/>
      <c r="X214" s="125"/>
      <c r="Y214" s="125">
        <v>8.1799999999999998E-2</v>
      </c>
      <c r="Z214" s="125"/>
    </row>
    <row r="215" spans="1:26">
      <c r="A215">
        <f t="shared" si="21"/>
        <v>1997</v>
      </c>
      <c r="B215" s="103">
        <v>35521</v>
      </c>
      <c r="C215" s="102">
        <v>7.09</v>
      </c>
      <c r="D215" s="109">
        <f t="shared" si="22"/>
        <v>7.0900000000000005E-2</v>
      </c>
      <c r="G215">
        <f t="shared" si="23"/>
        <v>1997</v>
      </c>
      <c r="H215" s="103">
        <v>35521</v>
      </c>
      <c r="I215" s="102">
        <v>7.2</v>
      </c>
      <c r="J215" s="109">
        <f t="shared" si="24"/>
        <v>7.2000000000000008E-2</v>
      </c>
      <c r="L215">
        <f t="shared" si="25"/>
        <v>1997</v>
      </c>
      <c r="M215" s="103">
        <v>35521</v>
      </c>
      <c r="O215" s="125"/>
      <c r="P215" s="125"/>
      <c r="Q215" s="125"/>
      <c r="R215" s="125"/>
      <c r="S215" s="125"/>
      <c r="T215">
        <f t="shared" si="26"/>
        <v>1997</v>
      </c>
      <c r="U215" s="103">
        <f t="shared" si="27"/>
        <v>35521</v>
      </c>
      <c r="V215" s="125">
        <v>7.7300000000000008E-2</v>
      </c>
      <c r="W215" s="125"/>
      <c r="X215" s="125"/>
      <c r="Y215" s="125">
        <v>8.3400000000000002E-2</v>
      </c>
      <c r="Z215" s="125"/>
    </row>
    <row r="216" spans="1:26">
      <c r="A216">
        <f t="shared" si="21"/>
        <v>1997</v>
      </c>
      <c r="B216" s="103">
        <v>35551</v>
      </c>
      <c r="C216" s="102">
        <v>6.94</v>
      </c>
      <c r="D216" s="109">
        <f t="shared" si="22"/>
        <v>6.9400000000000003E-2</v>
      </c>
      <c r="G216">
        <f t="shared" si="23"/>
        <v>1997</v>
      </c>
      <c r="H216" s="103">
        <v>35551</v>
      </c>
      <c r="I216" s="102">
        <v>7.02</v>
      </c>
      <c r="J216" s="109">
        <f t="shared" si="24"/>
        <v>7.0199999999999999E-2</v>
      </c>
      <c r="L216">
        <f t="shared" si="25"/>
        <v>1997</v>
      </c>
      <c r="M216" s="103">
        <v>35551</v>
      </c>
      <c r="O216" s="125"/>
      <c r="P216" s="125"/>
      <c r="Q216" s="125"/>
      <c r="R216" s="125"/>
      <c r="S216" s="125"/>
      <c r="T216">
        <f t="shared" si="26"/>
        <v>1997</v>
      </c>
      <c r="U216" s="103">
        <f t="shared" si="27"/>
        <v>35551</v>
      </c>
      <c r="V216" s="125">
        <v>7.5800000000000006E-2</v>
      </c>
      <c r="W216" s="125"/>
      <c r="X216" s="125"/>
      <c r="Y216" s="125">
        <v>8.199999999999999E-2</v>
      </c>
      <c r="Z216" s="125"/>
    </row>
    <row r="217" spans="1:26">
      <c r="A217">
        <f t="shared" si="21"/>
        <v>1997</v>
      </c>
      <c r="B217" s="103">
        <v>35582</v>
      </c>
      <c r="C217" s="102">
        <v>6.77</v>
      </c>
      <c r="D217" s="109">
        <f t="shared" si="22"/>
        <v>6.7699999999999996E-2</v>
      </c>
      <c r="G217">
        <f t="shared" si="23"/>
        <v>1997</v>
      </c>
      <c r="H217" s="103">
        <v>35582</v>
      </c>
      <c r="I217" s="102">
        <v>6.84</v>
      </c>
      <c r="J217" s="109">
        <f t="shared" si="24"/>
        <v>6.8400000000000002E-2</v>
      </c>
      <c r="L217">
        <f t="shared" si="25"/>
        <v>1997</v>
      </c>
      <c r="M217" s="103">
        <v>35582</v>
      </c>
      <c r="O217" s="125"/>
      <c r="P217" s="125"/>
      <c r="Q217" s="125"/>
      <c r="R217" s="125"/>
      <c r="S217" s="125"/>
      <c r="T217">
        <f t="shared" si="26"/>
        <v>1997</v>
      </c>
      <c r="U217" s="103">
        <f t="shared" si="27"/>
        <v>35582</v>
      </c>
      <c r="V217" s="125">
        <v>7.4099999999999999E-2</v>
      </c>
      <c r="W217" s="125"/>
      <c r="X217" s="125"/>
      <c r="Y217" s="125">
        <v>8.0199999999999994E-2</v>
      </c>
      <c r="Z217" s="125"/>
    </row>
    <row r="218" spans="1:26">
      <c r="A218">
        <f t="shared" si="21"/>
        <v>1997</v>
      </c>
      <c r="B218" s="103">
        <v>35612</v>
      </c>
      <c r="C218" s="102">
        <v>6.51</v>
      </c>
      <c r="D218" s="109">
        <f t="shared" si="22"/>
        <v>6.5099999999999991E-2</v>
      </c>
      <c r="G218">
        <f t="shared" si="23"/>
        <v>1997</v>
      </c>
      <c r="H218" s="103">
        <v>35612</v>
      </c>
      <c r="I218" s="102">
        <v>6.56</v>
      </c>
      <c r="J218" s="109">
        <f t="shared" si="24"/>
        <v>6.5599999999999992E-2</v>
      </c>
      <c r="L218">
        <f t="shared" si="25"/>
        <v>1997</v>
      </c>
      <c r="M218" s="103">
        <v>35612</v>
      </c>
      <c r="O218" s="125"/>
      <c r="P218" s="125"/>
      <c r="Q218" s="125"/>
      <c r="R218" s="125"/>
      <c r="S218" s="125"/>
      <c r="T218">
        <f t="shared" si="26"/>
        <v>1997</v>
      </c>
      <c r="U218" s="103">
        <f t="shared" si="27"/>
        <v>35612</v>
      </c>
      <c r="V218" s="125">
        <v>7.1399999999999991E-2</v>
      </c>
      <c r="W218" s="125"/>
      <c r="X218" s="125"/>
      <c r="Y218" s="125">
        <v>7.7499999999999999E-2</v>
      </c>
      <c r="Z218" s="125"/>
    </row>
    <row r="219" spans="1:26">
      <c r="A219">
        <f t="shared" si="21"/>
        <v>1997</v>
      </c>
      <c r="B219" s="103">
        <v>35643</v>
      </c>
      <c r="C219" s="102">
        <v>6.58</v>
      </c>
      <c r="D219" s="109">
        <f t="shared" si="22"/>
        <v>6.5799999999999997E-2</v>
      </c>
      <c r="G219">
        <f t="shared" si="23"/>
        <v>1997</v>
      </c>
      <c r="H219" s="103">
        <v>35643</v>
      </c>
      <c r="I219" s="102">
        <v>6.65</v>
      </c>
      <c r="J219" s="109">
        <f t="shared" si="24"/>
        <v>6.6500000000000004E-2</v>
      </c>
      <c r="L219">
        <f t="shared" si="25"/>
        <v>1997</v>
      </c>
      <c r="M219" s="103">
        <v>35643</v>
      </c>
      <c r="O219" s="125"/>
      <c r="P219" s="125"/>
      <c r="Q219" s="125"/>
      <c r="R219" s="125"/>
      <c r="S219" s="125"/>
      <c r="T219">
        <f t="shared" si="26"/>
        <v>1997</v>
      </c>
      <c r="U219" s="103">
        <f t="shared" si="27"/>
        <v>35643</v>
      </c>
      <c r="V219" s="125">
        <v>7.22E-2</v>
      </c>
      <c r="W219" s="125"/>
      <c r="X219" s="125"/>
      <c r="Y219" s="125">
        <v>7.8200000000000006E-2</v>
      </c>
      <c r="Z219" s="125"/>
    </row>
    <row r="220" spans="1:26">
      <c r="A220">
        <f t="shared" si="21"/>
        <v>1997</v>
      </c>
      <c r="B220" s="103">
        <v>35674</v>
      </c>
      <c r="C220" s="102">
        <v>6.5</v>
      </c>
      <c r="D220" s="109">
        <f t="shared" si="22"/>
        <v>6.5000000000000002E-2</v>
      </c>
      <c r="G220">
        <f t="shared" si="23"/>
        <v>1997</v>
      </c>
      <c r="H220" s="103">
        <v>35674</v>
      </c>
      <c r="I220" s="102">
        <v>6.56</v>
      </c>
      <c r="J220" s="109">
        <f t="shared" si="24"/>
        <v>6.5599999999999992E-2</v>
      </c>
      <c r="L220">
        <f t="shared" si="25"/>
        <v>1997</v>
      </c>
      <c r="M220" s="103">
        <v>35674</v>
      </c>
      <c r="O220" s="125"/>
      <c r="P220" s="125"/>
      <c r="Q220" s="125"/>
      <c r="R220" s="125"/>
      <c r="S220" s="125"/>
      <c r="T220">
        <f t="shared" si="26"/>
        <v>1997</v>
      </c>
      <c r="U220" s="103">
        <f t="shared" si="27"/>
        <v>35674</v>
      </c>
      <c r="V220" s="125">
        <v>7.1500000000000008E-2</v>
      </c>
      <c r="W220" s="125"/>
      <c r="X220" s="125"/>
      <c r="Y220" s="125">
        <v>7.6999999999999999E-2</v>
      </c>
      <c r="Z220" s="125"/>
    </row>
    <row r="221" spans="1:26">
      <c r="A221">
        <f t="shared" si="21"/>
        <v>1997</v>
      </c>
      <c r="B221" s="103">
        <v>35704</v>
      </c>
      <c r="C221" s="102">
        <v>6.33</v>
      </c>
      <c r="D221" s="109">
        <f t="shared" si="22"/>
        <v>6.3299999999999995E-2</v>
      </c>
      <c r="G221">
        <f t="shared" si="23"/>
        <v>1997</v>
      </c>
      <c r="H221" s="103">
        <v>35704</v>
      </c>
      <c r="I221" s="102">
        <v>6.38</v>
      </c>
      <c r="J221" s="109">
        <f t="shared" si="24"/>
        <v>6.3799999999999996E-2</v>
      </c>
      <c r="L221">
        <f t="shared" si="25"/>
        <v>1997</v>
      </c>
      <c r="M221" s="103">
        <v>35704</v>
      </c>
      <c r="O221" s="125"/>
      <c r="P221" s="125"/>
      <c r="Q221" s="125"/>
      <c r="R221" s="125"/>
      <c r="S221" s="125"/>
      <c r="T221">
        <f t="shared" si="26"/>
        <v>1997</v>
      </c>
      <c r="U221" s="103">
        <f t="shared" si="27"/>
        <v>35704</v>
      </c>
      <c r="V221" s="125">
        <v>7.0000000000000007E-2</v>
      </c>
      <c r="W221" s="125"/>
      <c r="X221" s="125"/>
      <c r="Y221" s="125">
        <v>7.5700000000000003E-2</v>
      </c>
      <c r="Z221" s="125"/>
    </row>
    <row r="222" spans="1:26">
      <c r="A222">
        <f t="shared" si="21"/>
        <v>1997</v>
      </c>
      <c r="B222" s="103">
        <v>35735</v>
      </c>
      <c r="C222" s="102">
        <v>6.11</v>
      </c>
      <c r="D222" s="109">
        <f t="shared" si="22"/>
        <v>6.1100000000000002E-2</v>
      </c>
      <c r="G222">
        <f t="shared" si="23"/>
        <v>1997</v>
      </c>
      <c r="H222" s="103">
        <v>35735</v>
      </c>
      <c r="I222" s="102">
        <v>6.2</v>
      </c>
      <c r="J222" s="109">
        <f t="shared" si="24"/>
        <v>6.2E-2</v>
      </c>
      <c r="L222">
        <f t="shared" si="25"/>
        <v>1997</v>
      </c>
      <c r="M222" s="103">
        <v>35735</v>
      </c>
      <c r="O222" s="125"/>
      <c r="P222" s="125"/>
      <c r="Q222" s="125"/>
      <c r="R222" s="125"/>
      <c r="S222" s="125"/>
      <c r="T222">
        <f t="shared" si="26"/>
        <v>1997</v>
      </c>
      <c r="U222" s="103">
        <f t="shared" si="27"/>
        <v>35735</v>
      </c>
      <c r="V222" s="125">
        <v>6.8699999999999997E-2</v>
      </c>
      <c r="W222" s="125"/>
      <c r="X222" s="125"/>
      <c r="Y222" s="125">
        <v>7.4200000000000002E-2</v>
      </c>
      <c r="Z222" s="125"/>
    </row>
    <row r="223" spans="1:26">
      <c r="A223">
        <f t="shared" si="21"/>
        <v>1997</v>
      </c>
      <c r="B223" s="103">
        <v>35765</v>
      </c>
      <c r="C223" s="102">
        <v>5.99</v>
      </c>
      <c r="D223" s="109">
        <f t="shared" si="22"/>
        <v>5.9900000000000002E-2</v>
      </c>
      <c r="G223">
        <f t="shared" si="23"/>
        <v>1997</v>
      </c>
      <c r="H223" s="103">
        <v>35765</v>
      </c>
      <c r="I223" s="102">
        <v>6.07</v>
      </c>
      <c r="J223" s="109">
        <f t="shared" si="24"/>
        <v>6.0700000000000004E-2</v>
      </c>
      <c r="L223">
        <f t="shared" si="25"/>
        <v>1997</v>
      </c>
      <c r="M223" s="103">
        <v>35765</v>
      </c>
      <c r="O223" s="125"/>
      <c r="P223" s="125"/>
      <c r="Q223" s="125"/>
      <c r="R223" s="125"/>
      <c r="S223" s="125"/>
      <c r="T223">
        <f t="shared" si="26"/>
        <v>1997</v>
      </c>
      <c r="U223" s="103">
        <f t="shared" si="27"/>
        <v>35765</v>
      </c>
      <c r="V223" s="125">
        <v>6.7599999999999993E-2</v>
      </c>
      <c r="W223" s="125"/>
      <c r="X223" s="125"/>
      <c r="Y223" s="125">
        <v>7.3200000000000001E-2</v>
      </c>
      <c r="Z223" s="125"/>
    </row>
    <row r="224" spans="1:26">
      <c r="A224">
        <f t="shared" si="21"/>
        <v>1998</v>
      </c>
      <c r="B224" s="103">
        <v>35796</v>
      </c>
      <c r="C224" s="102">
        <v>5.81</v>
      </c>
      <c r="D224" s="109">
        <f t="shared" si="22"/>
        <v>5.8099999999999999E-2</v>
      </c>
      <c r="G224">
        <f t="shared" si="23"/>
        <v>1998</v>
      </c>
      <c r="H224" s="103">
        <v>35796</v>
      </c>
      <c r="I224" s="102">
        <v>5.88</v>
      </c>
      <c r="J224" s="109">
        <f t="shared" si="24"/>
        <v>5.8799999999999998E-2</v>
      </c>
      <c r="L224">
        <f t="shared" si="25"/>
        <v>1998</v>
      </c>
      <c r="M224" s="103">
        <v>35796</v>
      </c>
      <c r="O224" s="125"/>
      <c r="P224" s="125"/>
      <c r="Q224" s="125"/>
      <c r="R224" s="125"/>
      <c r="S224" s="125"/>
      <c r="T224">
        <f t="shared" si="26"/>
        <v>1998</v>
      </c>
      <c r="U224" s="103">
        <f t="shared" si="27"/>
        <v>35796</v>
      </c>
      <c r="V224" s="125">
        <v>6.6100000000000006E-2</v>
      </c>
      <c r="W224" s="125"/>
      <c r="X224" s="125"/>
      <c r="Y224" s="125">
        <v>7.1900000000000006E-2</v>
      </c>
      <c r="Z224" s="125"/>
    </row>
    <row r="225" spans="1:26">
      <c r="A225">
        <f t="shared" si="21"/>
        <v>1998</v>
      </c>
      <c r="B225" s="103">
        <v>35827</v>
      </c>
      <c r="C225" s="102">
        <v>5.89</v>
      </c>
      <c r="D225" s="109">
        <f t="shared" si="22"/>
        <v>5.8899999999999994E-2</v>
      </c>
      <c r="G225">
        <f t="shared" si="23"/>
        <v>1998</v>
      </c>
      <c r="H225" s="103">
        <v>35827</v>
      </c>
      <c r="I225" s="102">
        <v>5.96</v>
      </c>
      <c r="J225" s="109">
        <f t="shared" si="24"/>
        <v>5.96E-2</v>
      </c>
      <c r="L225">
        <f t="shared" si="25"/>
        <v>1998</v>
      </c>
      <c r="M225" s="103">
        <v>35827</v>
      </c>
      <c r="O225" s="125"/>
      <c r="P225" s="125"/>
      <c r="Q225" s="125"/>
      <c r="R225" s="125"/>
      <c r="S225" s="125"/>
      <c r="T225">
        <f t="shared" si="26"/>
        <v>1998</v>
      </c>
      <c r="U225" s="103">
        <f t="shared" si="27"/>
        <v>35827</v>
      </c>
      <c r="V225" s="125">
        <v>6.6699999999999995E-2</v>
      </c>
      <c r="W225" s="125"/>
      <c r="X225" s="125"/>
      <c r="Y225" s="125">
        <v>7.2499999999999995E-2</v>
      </c>
      <c r="Z225" s="125"/>
    </row>
    <row r="226" spans="1:26">
      <c r="A226">
        <f t="shared" si="21"/>
        <v>1998</v>
      </c>
      <c r="B226" s="103">
        <v>35855</v>
      </c>
      <c r="C226" s="102">
        <v>5.95</v>
      </c>
      <c r="D226" s="109">
        <f t="shared" si="22"/>
        <v>5.9500000000000004E-2</v>
      </c>
      <c r="G226">
        <f t="shared" si="23"/>
        <v>1998</v>
      </c>
      <c r="H226" s="103">
        <v>35855</v>
      </c>
      <c r="I226" s="102">
        <v>6.01</v>
      </c>
      <c r="J226" s="109">
        <f t="shared" si="24"/>
        <v>6.0100000000000001E-2</v>
      </c>
      <c r="L226">
        <f t="shared" si="25"/>
        <v>1998</v>
      </c>
      <c r="M226" s="103">
        <v>35855</v>
      </c>
      <c r="O226" s="125"/>
      <c r="P226" s="125"/>
      <c r="Q226" s="125"/>
      <c r="R226" s="125"/>
      <c r="S226" s="125"/>
      <c r="T226">
        <f t="shared" si="26"/>
        <v>1998</v>
      </c>
      <c r="U226" s="103">
        <f t="shared" si="27"/>
        <v>35855</v>
      </c>
      <c r="V226" s="125">
        <v>6.7199999999999996E-2</v>
      </c>
      <c r="W226" s="125"/>
      <c r="X226" s="125"/>
      <c r="Y226" s="125">
        <v>7.3200000000000001E-2</v>
      </c>
      <c r="Z226" s="125"/>
    </row>
    <row r="227" spans="1:26">
      <c r="A227">
        <f t="shared" si="21"/>
        <v>1998</v>
      </c>
      <c r="B227" s="103">
        <v>35886</v>
      </c>
      <c r="C227" s="102">
        <v>5.92</v>
      </c>
      <c r="D227" s="109">
        <f t="shared" si="22"/>
        <v>5.9200000000000003E-2</v>
      </c>
      <c r="G227">
        <f t="shared" si="23"/>
        <v>1998</v>
      </c>
      <c r="H227" s="103">
        <v>35886</v>
      </c>
      <c r="I227" s="102">
        <v>6</v>
      </c>
      <c r="J227" s="109">
        <f t="shared" si="24"/>
        <v>0.06</v>
      </c>
      <c r="L227">
        <f t="shared" si="25"/>
        <v>1998</v>
      </c>
      <c r="M227" s="103">
        <v>35886</v>
      </c>
      <c r="O227" s="125"/>
      <c r="P227" s="125"/>
      <c r="Q227" s="125"/>
      <c r="R227" s="125"/>
      <c r="S227" s="125"/>
      <c r="T227">
        <f t="shared" si="26"/>
        <v>1998</v>
      </c>
      <c r="U227" s="103">
        <f t="shared" si="27"/>
        <v>35886</v>
      </c>
      <c r="V227" s="125">
        <v>6.6900000000000001E-2</v>
      </c>
      <c r="W227" s="125"/>
      <c r="X227" s="125"/>
      <c r="Y227" s="125">
        <v>7.3300000000000004E-2</v>
      </c>
      <c r="Z227" s="125"/>
    </row>
    <row r="228" spans="1:26">
      <c r="A228">
        <f t="shared" si="21"/>
        <v>1998</v>
      </c>
      <c r="B228" s="103">
        <v>35916</v>
      </c>
      <c r="C228" s="102">
        <v>5.93</v>
      </c>
      <c r="D228" s="109">
        <f t="shared" si="22"/>
        <v>5.9299999999999999E-2</v>
      </c>
      <c r="G228">
        <f t="shared" si="23"/>
        <v>1998</v>
      </c>
      <c r="H228" s="103">
        <v>35916</v>
      </c>
      <c r="I228" s="102">
        <v>6.01</v>
      </c>
      <c r="J228" s="109">
        <f t="shared" si="24"/>
        <v>6.0100000000000001E-2</v>
      </c>
      <c r="L228">
        <f t="shared" si="25"/>
        <v>1998</v>
      </c>
      <c r="M228" s="103">
        <v>35916</v>
      </c>
      <c r="O228" s="125"/>
      <c r="P228" s="125"/>
      <c r="Q228" s="125"/>
      <c r="R228" s="125"/>
      <c r="S228" s="125"/>
      <c r="T228">
        <f t="shared" si="26"/>
        <v>1998</v>
      </c>
      <c r="U228" s="103">
        <f t="shared" si="27"/>
        <v>35916</v>
      </c>
      <c r="V228" s="125">
        <v>6.6900000000000001E-2</v>
      </c>
      <c r="W228" s="125"/>
      <c r="X228" s="125"/>
      <c r="Y228" s="125">
        <v>7.2999999999999995E-2</v>
      </c>
      <c r="Z228" s="125"/>
    </row>
    <row r="229" spans="1:26">
      <c r="A229">
        <f t="shared" si="21"/>
        <v>1998</v>
      </c>
      <c r="B229" s="103">
        <v>35947</v>
      </c>
      <c r="C229" s="102">
        <v>5.7</v>
      </c>
      <c r="D229" s="109">
        <f t="shared" si="22"/>
        <v>5.7000000000000002E-2</v>
      </c>
      <c r="G229">
        <f t="shared" si="23"/>
        <v>1998</v>
      </c>
      <c r="H229" s="103">
        <v>35947</v>
      </c>
      <c r="I229" s="102">
        <v>5.8</v>
      </c>
      <c r="J229" s="109">
        <f t="shared" si="24"/>
        <v>5.7999999999999996E-2</v>
      </c>
      <c r="L229">
        <f t="shared" si="25"/>
        <v>1998</v>
      </c>
      <c r="M229" s="103">
        <v>35947</v>
      </c>
      <c r="O229" s="125"/>
      <c r="P229" s="125"/>
      <c r="Q229" s="125"/>
      <c r="R229" s="125"/>
      <c r="S229" s="125"/>
      <c r="T229">
        <f t="shared" si="26"/>
        <v>1998</v>
      </c>
      <c r="U229" s="103">
        <f t="shared" si="27"/>
        <v>35947</v>
      </c>
      <c r="V229" s="125">
        <v>6.5299999999999997E-2</v>
      </c>
      <c r="W229" s="125"/>
      <c r="X229" s="125"/>
      <c r="Y229" s="125">
        <v>7.1300000000000002E-2</v>
      </c>
      <c r="Z229" s="125"/>
    </row>
    <row r="230" spans="1:26">
      <c r="A230">
        <f t="shared" si="21"/>
        <v>1998</v>
      </c>
      <c r="B230" s="103">
        <v>35977</v>
      </c>
      <c r="C230" s="102">
        <v>5.68</v>
      </c>
      <c r="D230" s="109">
        <f t="shared" si="22"/>
        <v>5.6799999999999996E-2</v>
      </c>
      <c r="G230">
        <f t="shared" si="23"/>
        <v>1998</v>
      </c>
      <c r="H230" s="103">
        <v>35977</v>
      </c>
      <c r="I230" s="102">
        <v>5.78</v>
      </c>
      <c r="J230" s="109">
        <f t="shared" si="24"/>
        <v>5.7800000000000004E-2</v>
      </c>
      <c r="L230">
        <f t="shared" si="25"/>
        <v>1998</v>
      </c>
      <c r="M230" s="103">
        <v>35977</v>
      </c>
      <c r="O230" s="125"/>
      <c r="P230" s="125"/>
      <c r="Q230" s="125"/>
      <c r="R230" s="125"/>
      <c r="S230" s="125"/>
      <c r="T230">
        <f t="shared" si="26"/>
        <v>1998</v>
      </c>
      <c r="U230" s="103">
        <f t="shared" si="27"/>
        <v>35977</v>
      </c>
      <c r="V230" s="125">
        <v>6.5500000000000003E-2</v>
      </c>
      <c r="W230" s="125"/>
      <c r="X230" s="125"/>
      <c r="Y230" s="125">
        <v>7.1500000000000008E-2</v>
      </c>
      <c r="Z230" s="125"/>
    </row>
    <row r="231" spans="1:26">
      <c r="A231">
        <f t="shared" si="21"/>
        <v>1998</v>
      </c>
      <c r="B231" s="103">
        <v>36008</v>
      </c>
      <c r="C231" s="102">
        <v>5.54</v>
      </c>
      <c r="D231" s="109">
        <f t="shared" si="22"/>
        <v>5.5399999999999998E-2</v>
      </c>
      <c r="G231">
        <f t="shared" si="23"/>
        <v>1998</v>
      </c>
      <c r="H231" s="103">
        <v>36008</v>
      </c>
      <c r="I231" s="102">
        <v>5.66</v>
      </c>
      <c r="J231" s="109">
        <f t="shared" si="24"/>
        <v>5.6600000000000004E-2</v>
      </c>
      <c r="L231">
        <f t="shared" si="25"/>
        <v>1998</v>
      </c>
      <c r="M231" s="103">
        <v>36008</v>
      </c>
      <c r="O231" s="125"/>
      <c r="P231" s="125"/>
      <c r="Q231" s="125"/>
      <c r="R231" s="125"/>
      <c r="S231" s="125"/>
      <c r="T231">
        <f t="shared" si="26"/>
        <v>1998</v>
      </c>
      <c r="U231" s="103">
        <f t="shared" si="27"/>
        <v>36008</v>
      </c>
      <c r="V231" s="125">
        <v>6.5199999999999994E-2</v>
      </c>
      <c r="W231" s="125"/>
      <c r="X231" s="125"/>
      <c r="Y231" s="125">
        <v>7.1399999999999991E-2</v>
      </c>
      <c r="Z231" s="125"/>
    </row>
    <row r="232" spans="1:26">
      <c r="A232">
        <f t="shared" si="21"/>
        <v>1998</v>
      </c>
      <c r="B232" s="103">
        <v>36039</v>
      </c>
      <c r="C232" s="102">
        <v>5.2</v>
      </c>
      <c r="D232" s="109">
        <f t="shared" si="22"/>
        <v>5.2000000000000005E-2</v>
      </c>
      <c r="G232">
        <f t="shared" si="23"/>
        <v>1998</v>
      </c>
      <c r="H232" s="103">
        <v>36039</v>
      </c>
      <c r="I232" s="102">
        <v>5.38</v>
      </c>
      <c r="J232" s="109">
        <f t="shared" si="24"/>
        <v>5.3800000000000001E-2</v>
      </c>
      <c r="L232">
        <f t="shared" si="25"/>
        <v>1998</v>
      </c>
      <c r="M232" s="103">
        <v>36039</v>
      </c>
      <c r="O232" s="125"/>
      <c r="P232" s="125"/>
      <c r="Q232" s="125"/>
      <c r="R232" s="125"/>
      <c r="S232" s="125"/>
      <c r="T232">
        <f t="shared" si="26"/>
        <v>1998</v>
      </c>
      <c r="U232" s="103">
        <f t="shared" si="27"/>
        <v>36039</v>
      </c>
      <c r="V232" s="125">
        <v>6.4000000000000001E-2</v>
      </c>
      <c r="W232" s="125"/>
      <c r="X232" s="125"/>
      <c r="Y232" s="125">
        <v>7.0900000000000005E-2</v>
      </c>
      <c r="Z232" s="125"/>
    </row>
    <row r="233" spans="1:26">
      <c r="A233">
        <f t="shared" si="21"/>
        <v>1998</v>
      </c>
      <c r="B233" s="103">
        <v>36069</v>
      </c>
      <c r="C233" s="102">
        <v>5.01</v>
      </c>
      <c r="D233" s="109">
        <f t="shared" si="22"/>
        <v>5.0099999999999999E-2</v>
      </c>
      <c r="G233">
        <f t="shared" si="23"/>
        <v>1998</v>
      </c>
      <c r="H233" s="103">
        <v>36069</v>
      </c>
      <c r="I233" s="102">
        <v>5.3</v>
      </c>
      <c r="J233" s="109">
        <f t="shared" si="24"/>
        <v>5.2999999999999999E-2</v>
      </c>
      <c r="L233">
        <f t="shared" si="25"/>
        <v>1998</v>
      </c>
      <c r="M233" s="103">
        <v>36069</v>
      </c>
      <c r="O233" s="125"/>
      <c r="P233" s="125"/>
      <c r="Q233" s="125"/>
      <c r="R233" s="125"/>
      <c r="S233" s="125"/>
      <c r="T233">
        <f t="shared" si="26"/>
        <v>1998</v>
      </c>
      <c r="U233" s="103">
        <f t="shared" si="27"/>
        <v>36069</v>
      </c>
      <c r="V233" s="125">
        <v>6.3700000000000007E-2</v>
      </c>
      <c r="W233" s="125"/>
      <c r="X233" s="125"/>
      <c r="Y233" s="125">
        <v>7.1800000000000003E-2</v>
      </c>
      <c r="Z233" s="125"/>
    </row>
    <row r="234" spans="1:26">
      <c r="A234">
        <f t="shared" si="21"/>
        <v>1998</v>
      </c>
      <c r="B234" s="103">
        <v>36100</v>
      </c>
      <c r="C234" s="102">
        <v>5.25</v>
      </c>
      <c r="D234" s="109">
        <f t="shared" si="22"/>
        <v>5.2499999999999998E-2</v>
      </c>
      <c r="G234">
        <f t="shared" si="23"/>
        <v>1998</v>
      </c>
      <c r="H234" s="103">
        <v>36100</v>
      </c>
      <c r="I234" s="102">
        <v>5.48</v>
      </c>
      <c r="J234" s="109">
        <f t="shared" si="24"/>
        <v>5.4800000000000001E-2</v>
      </c>
      <c r="L234">
        <f t="shared" si="25"/>
        <v>1998</v>
      </c>
      <c r="M234" s="103">
        <v>36100</v>
      </c>
      <c r="O234" s="125"/>
      <c r="P234" s="125"/>
      <c r="Q234" s="125"/>
      <c r="R234" s="125"/>
      <c r="S234" s="125"/>
      <c r="T234">
        <f t="shared" si="26"/>
        <v>1998</v>
      </c>
      <c r="U234" s="103">
        <f t="shared" si="27"/>
        <v>36100</v>
      </c>
      <c r="V234" s="125">
        <v>6.4100000000000004E-2</v>
      </c>
      <c r="W234" s="125"/>
      <c r="X234" s="125"/>
      <c r="Y234" s="125">
        <v>7.3399999999999993E-2</v>
      </c>
      <c r="Z234" s="125"/>
    </row>
    <row r="235" spans="1:26">
      <c r="A235">
        <f t="shared" si="21"/>
        <v>1998</v>
      </c>
      <c r="B235" s="103">
        <v>36130</v>
      </c>
      <c r="C235" s="102">
        <v>5.0599999999999996</v>
      </c>
      <c r="D235" s="109">
        <f t="shared" si="22"/>
        <v>5.0599999999999999E-2</v>
      </c>
      <c r="G235">
        <f t="shared" si="23"/>
        <v>1998</v>
      </c>
      <c r="H235" s="103">
        <v>36130</v>
      </c>
      <c r="I235" s="102">
        <v>5.36</v>
      </c>
      <c r="J235" s="109">
        <f t="shared" si="24"/>
        <v>5.3600000000000002E-2</v>
      </c>
      <c r="L235">
        <f t="shared" si="25"/>
        <v>1998</v>
      </c>
      <c r="M235" s="103">
        <v>36130</v>
      </c>
      <c r="O235" s="125"/>
      <c r="P235" s="125"/>
      <c r="Q235" s="125"/>
      <c r="R235" s="125"/>
      <c r="S235" s="125"/>
      <c r="T235">
        <f t="shared" si="26"/>
        <v>1998</v>
      </c>
      <c r="U235" s="103">
        <f t="shared" si="27"/>
        <v>36130</v>
      </c>
      <c r="V235" s="125">
        <v>6.2199999999999998E-2</v>
      </c>
      <c r="W235" s="125"/>
      <c r="X235" s="125"/>
      <c r="Y235" s="125">
        <v>7.2300000000000003E-2</v>
      </c>
      <c r="Z235" s="125"/>
    </row>
    <row r="236" spans="1:26">
      <c r="A236">
        <f t="shared" si="21"/>
        <v>1999</v>
      </c>
      <c r="B236" s="103">
        <v>36161</v>
      </c>
      <c r="C236" s="102">
        <v>5.16</v>
      </c>
      <c r="D236" s="109">
        <f t="shared" si="22"/>
        <v>5.16E-2</v>
      </c>
      <c r="G236">
        <f t="shared" si="23"/>
        <v>1999</v>
      </c>
      <c r="H236" s="103">
        <v>36161</v>
      </c>
      <c r="I236" s="102">
        <v>5.45</v>
      </c>
      <c r="J236" s="109">
        <f t="shared" si="24"/>
        <v>5.45E-2</v>
      </c>
      <c r="L236">
        <f t="shared" si="25"/>
        <v>1999</v>
      </c>
      <c r="M236" s="103">
        <v>36161</v>
      </c>
      <c r="O236" s="125"/>
      <c r="P236" s="125"/>
      <c r="Q236" s="125"/>
      <c r="R236" s="125"/>
      <c r="S236" s="125"/>
      <c r="T236">
        <f t="shared" si="26"/>
        <v>1999</v>
      </c>
      <c r="U236" s="103">
        <f t="shared" si="27"/>
        <v>36161</v>
      </c>
      <c r="V236" s="125">
        <v>6.2400000000000004E-2</v>
      </c>
      <c r="W236" s="125"/>
      <c r="X236" s="125"/>
      <c r="Y236" s="125">
        <v>7.2900000000000006E-2</v>
      </c>
      <c r="Z236" s="125"/>
    </row>
    <row r="237" spans="1:26">
      <c r="A237">
        <f t="shared" si="21"/>
        <v>1999</v>
      </c>
      <c r="B237" s="103">
        <v>36192</v>
      </c>
      <c r="C237" s="102">
        <v>5.37</v>
      </c>
      <c r="D237" s="109">
        <f t="shared" si="22"/>
        <v>5.3699999999999998E-2</v>
      </c>
      <c r="G237">
        <f t="shared" si="23"/>
        <v>1999</v>
      </c>
      <c r="H237" s="103">
        <v>36192</v>
      </c>
      <c r="I237" s="102">
        <v>5.66</v>
      </c>
      <c r="J237" s="109">
        <f t="shared" si="24"/>
        <v>5.6600000000000004E-2</v>
      </c>
      <c r="L237">
        <f t="shared" si="25"/>
        <v>1999</v>
      </c>
      <c r="M237" s="103">
        <v>36192</v>
      </c>
      <c r="O237" s="125"/>
      <c r="P237" s="125"/>
      <c r="Q237" s="125"/>
      <c r="R237" s="125"/>
      <c r="S237" s="125"/>
      <c r="T237">
        <f t="shared" si="26"/>
        <v>1999</v>
      </c>
      <c r="U237" s="103">
        <f t="shared" si="27"/>
        <v>36192</v>
      </c>
      <c r="V237" s="125">
        <v>6.4000000000000001E-2</v>
      </c>
      <c r="W237" s="125"/>
      <c r="X237" s="125"/>
      <c r="Y237" s="125">
        <v>7.3899999999999993E-2</v>
      </c>
      <c r="Z237" s="125"/>
    </row>
    <row r="238" spans="1:26">
      <c r="A238">
        <f t="shared" si="21"/>
        <v>1999</v>
      </c>
      <c r="B238" s="103">
        <v>36220</v>
      </c>
      <c r="C238" s="102">
        <v>5.58</v>
      </c>
      <c r="D238" s="109">
        <f t="shared" si="22"/>
        <v>5.5800000000000002E-2</v>
      </c>
      <c r="G238">
        <f t="shared" si="23"/>
        <v>1999</v>
      </c>
      <c r="H238" s="103">
        <v>36220</v>
      </c>
      <c r="I238" s="102">
        <v>5.87</v>
      </c>
      <c r="J238" s="109">
        <f t="shared" si="24"/>
        <v>5.8700000000000002E-2</v>
      </c>
      <c r="L238">
        <f t="shared" si="25"/>
        <v>1999</v>
      </c>
      <c r="M238" s="103">
        <v>36220</v>
      </c>
      <c r="O238" s="125"/>
      <c r="P238" s="125"/>
      <c r="Q238" s="125"/>
      <c r="R238" s="125"/>
      <c r="S238" s="125"/>
      <c r="T238">
        <f t="shared" si="26"/>
        <v>1999</v>
      </c>
      <c r="U238" s="103">
        <f t="shared" si="27"/>
        <v>36220</v>
      </c>
      <c r="V238" s="125">
        <v>6.6199999999999995E-2</v>
      </c>
      <c r="W238" s="125"/>
      <c r="X238" s="125"/>
      <c r="Y238" s="125">
        <v>7.5300000000000006E-2</v>
      </c>
      <c r="Z238" s="125"/>
    </row>
    <row r="239" spans="1:26">
      <c r="A239">
        <f t="shared" si="21"/>
        <v>1999</v>
      </c>
      <c r="B239" s="103">
        <v>36251</v>
      </c>
      <c r="C239" s="102">
        <v>5.55</v>
      </c>
      <c r="D239" s="109">
        <f t="shared" si="22"/>
        <v>5.5500000000000001E-2</v>
      </c>
      <c r="G239">
        <f t="shared" si="23"/>
        <v>1999</v>
      </c>
      <c r="H239" s="103">
        <v>36251</v>
      </c>
      <c r="I239" s="102">
        <v>5.82</v>
      </c>
      <c r="J239" s="109">
        <f t="shared" si="24"/>
        <v>5.8200000000000002E-2</v>
      </c>
      <c r="L239">
        <f t="shared" si="25"/>
        <v>1999</v>
      </c>
      <c r="M239" s="103">
        <v>36251</v>
      </c>
      <c r="O239" s="125"/>
      <c r="P239" s="125"/>
      <c r="Q239" s="125"/>
      <c r="R239" s="125"/>
      <c r="S239" s="125"/>
      <c r="T239">
        <f t="shared" si="26"/>
        <v>1999</v>
      </c>
      <c r="U239" s="103">
        <f t="shared" si="27"/>
        <v>36251</v>
      </c>
      <c r="V239" s="125">
        <v>6.6400000000000001E-2</v>
      </c>
      <c r="W239" s="125"/>
      <c r="X239" s="125"/>
      <c r="Y239" s="125">
        <v>7.4800000000000005E-2</v>
      </c>
      <c r="Z239" s="125"/>
    </row>
    <row r="240" spans="1:26">
      <c r="A240">
        <f t="shared" si="21"/>
        <v>1999</v>
      </c>
      <c r="B240" s="103">
        <v>36281</v>
      </c>
      <c r="C240" s="102">
        <v>5.81</v>
      </c>
      <c r="D240" s="109">
        <f t="shared" si="22"/>
        <v>5.8099999999999999E-2</v>
      </c>
      <c r="G240">
        <f t="shared" si="23"/>
        <v>1999</v>
      </c>
      <c r="H240" s="103">
        <v>36281</v>
      </c>
      <c r="I240" s="102">
        <v>6.08</v>
      </c>
      <c r="J240" s="109">
        <f t="shared" si="24"/>
        <v>6.08E-2</v>
      </c>
      <c r="L240">
        <f t="shared" si="25"/>
        <v>1999</v>
      </c>
      <c r="M240" s="103">
        <v>36281</v>
      </c>
      <c r="O240" s="125"/>
      <c r="P240" s="125"/>
      <c r="Q240" s="125"/>
      <c r="R240" s="125"/>
      <c r="S240" s="125"/>
      <c r="T240">
        <f t="shared" si="26"/>
        <v>1999</v>
      </c>
      <c r="U240" s="103">
        <f t="shared" si="27"/>
        <v>36281</v>
      </c>
      <c r="V240" s="125">
        <v>6.93E-2</v>
      </c>
      <c r="W240" s="125"/>
      <c r="X240" s="125"/>
      <c r="Y240" s="125">
        <v>7.7199999999999991E-2</v>
      </c>
      <c r="Z240" s="125"/>
    </row>
    <row r="241" spans="1:26">
      <c r="A241">
        <f t="shared" si="21"/>
        <v>1999</v>
      </c>
      <c r="B241" s="103">
        <v>36312</v>
      </c>
      <c r="C241" s="102">
        <v>6.04</v>
      </c>
      <c r="D241" s="109">
        <f t="shared" si="22"/>
        <v>6.0400000000000002E-2</v>
      </c>
      <c r="G241">
        <f t="shared" si="23"/>
        <v>1999</v>
      </c>
      <c r="H241" s="103">
        <v>36312</v>
      </c>
      <c r="I241" s="102">
        <v>6.36</v>
      </c>
      <c r="J241" s="109">
        <f t="shared" si="24"/>
        <v>6.3600000000000004E-2</v>
      </c>
      <c r="L241">
        <f t="shared" si="25"/>
        <v>1999</v>
      </c>
      <c r="M241" s="103">
        <v>36312</v>
      </c>
      <c r="O241" s="125"/>
      <c r="P241" s="125"/>
      <c r="Q241" s="125"/>
      <c r="R241" s="125"/>
      <c r="S241" s="125"/>
      <c r="T241">
        <f t="shared" si="26"/>
        <v>1999</v>
      </c>
      <c r="U241" s="103">
        <f t="shared" si="27"/>
        <v>36312</v>
      </c>
      <c r="V241" s="125">
        <v>7.2300000000000003E-2</v>
      </c>
      <c r="W241" s="125"/>
      <c r="X241" s="125"/>
      <c r="Y241" s="125">
        <v>8.0199999999999994E-2</v>
      </c>
      <c r="Z241" s="125"/>
    </row>
    <row r="242" spans="1:26">
      <c r="A242">
        <f t="shared" si="21"/>
        <v>1999</v>
      </c>
      <c r="B242" s="103">
        <v>36342</v>
      </c>
      <c r="C242" s="102">
        <v>5.98</v>
      </c>
      <c r="D242" s="109">
        <f t="shared" si="22"/>
        <v>5.9800000000000006E-2</v>
      </c>
      <c r="G242">
        <f t="shared" si="23"/>
        <v>1999</v>
      </c>
      <c r="H242" s="103">
        <v>36342</v>
      </c>
      <c r="I242" s="102">
        <v>6.28</v>
      </c>
      <c r="J242" s="109">
        <f t="shared" si="24"/>
        <v>6.2800000000000009E-2</v>
      </c>
      <c r="L242">
        <f t="shared" si="25"/>
        <v>1999</v>
      </c>
      <c r="M242" s="103">
        <v>36342</v>
      </c>
      <c r="O242" s="125"/>
      <c r="P242" s="125"/>
      <c r="Q242" s="125"/>
      <c r="R242" s="125"/>
      <c r="S242" s="125"/>
      <c r="T242">
        <f t="shared" si="26"/>
        <v>1999</v>
      </c>
      <c r="U242" s="103">
        <f t="shared" si="27"/>
        <v>36342</v>
      </c>
      <c r="V242" s="125">
        <v>7.1900000000000006E-2</v>
      </c>
      <c r="W242" s="125"/>
      <c r="X242" s="125"/>
      <c r="Y242" s="125">
        <v>7.9500000000000001E-2</v>
      </c>
      <c r="Z242" s="125"/>
    </row>
    <row r="243" spans="1:26">
      <c r="A243">
        <f t="shared" si="21"/>
        <v>1999</v>
      </c>
      <c r="B243" s="103">
        <v>36373</v>
      </c>
      <c r="C243" s="102">
        <v>6.07</v>
      </c>
      <c r="D243" s="109">
        <f t="shared" si="22"/>
        <v>6.0700000000000004E-2</v>
      </c>
      <c r="G243">
        <f t="shared" si="23"/>
        <v>1999</v>
      </c>
      <c r="H243" s="103">
        <v>36373</v>
      </c>
      <c r="I243" s="102">
        <v>6.43</v>
      </c>
      <c r="J243" s="109">
        <f t="shared" si="24"/>
        <v>6.4299999999999996E-2</v>
      </c>
      <c r="L243">
        <f t="shared" si="25"/>
        <v>1999</v>
      </c>
      <c r="M243" s="103">
        <v>36373</v>
      </c>
      <c r="O243" s="125"/>
      <c r="P243" s="125"/>
      <c r="Q243" s="125"/>
      <c r="R243" s="125"/>
      <c r="S243" s="125"/>
      <c r="T243">
        <f t="shared" si="26"/>
        <v>1999</v>
      </c>
      <c r="U243" s="103">
        <f t="shared" si="27"/>
        <v>36373</v>
      </c>
      <c r="V243" s="125">
        <v>7.400000000000001E-2</v>
      </c>
      <c r="W243" s="125"/>
      <c r="X243" s="125"/>
      <c r="Y243" s="125">
        <v>8.1500000000000003E-2</v>
      </c>
      <c r="Z243" s="125"/>
    </row>
    <row r="244" spans="1:26">
      <c r="A244">
        <f t="shared" si="21"/>
        <v>1999</v>
      </c>
      <c r="B244" s="103">
        <v>36404</v>
      </c>
      <c r="C244" s="102">
        <v>6.07</v>
      </c>
      <c r="D244" s="109">
        <f t="shared" si="22"/>
        <v>6.0700000000000004E-2</v>
      </c>
      <c r="G244">
        <f t="shared" si="23"/>
        <v>1999</v>
      </c>
      <c r="H244" s="103">
        <v>36404</v>
      </c>
      <c r="I244" s="102">
        <v>6.5</v>
      </c>
      <c r="J244" s="109">
        <f t="shared" si="24"/>
        <v>6.5000000000000002E-2</v>
      </c>
      <c r="L244">
        <f t="shared" si="25"/>
        <v>1999</v>
      </c>
      <c r="M244" s="103">
        <v>36404</v>
      </c>
      <c r="O244" s="125"/>
      <c r="P244" s="125"/>
      <c r="Q244" s="125"/>
      <c r="R244" s="125"/>
      <c r="S244" s="125"/>
      <c r="T244">
        <f t="shared" si="26"/>
        <v>1999</v>
      </c>
      <c r="U244" s="103">
        <f t="shared" si="27"/>
        <v>36404</v>
      </c>
      <c r="V244" s="125">
        <v>7.3899999999999993E-2</v>
      </c>
      <c r="W244" s="125"/>
      <c r="X244" s="125"/>
      <c r="Y244" s="125">
        <v>8.199999999999999E-2</v>
      </c>
      <c r="Z244" s="125"/>
    </row>
    <row r="245" spans="1:26">
      <c r="A245">
        <f t="shared" si="21"/>
        <v>1999</v>
      </c>
      <c r="B245" s="103">
        <v>36434</v>
      </c>
      <c r="C245" s="102">
        <v>6.26</v>
      </c>
      <c r="D245" s="109">
        <f t="shared" si="22"/>
        <v>6.2600000000000003E-2</v>
      </c>
      <c r="G245">
        <f t="shared" si="23"/>
        <v>1999</v>
      </c>
      <c r="H245" s="103">
        <v>36434</v>
      </c>
      <c r="I245" s="102">
        <v>6.66</v>
      </c>
      <c r="J245" s="109">
        <f t="shared" si="24"/>
        <v>6.6600000000000006E-2</v>
      </c>
      <c r="L245">
        <f t="shared" si="25"/>
        <v>1999</v>
      </c>
      <c r="M245" s="103">
        <v>36434</v>
      </c>
      <c r="O245" s="125"/>
      <c r="P245" s="125"/>
      <c r="Q245" s="125"/>
      <c r="R245" s="125"/>
      <c r="S245" s="125"/>
      <c r="T245">
        <f t="shared" si="26"/>
        <v>1999</v>
      </c>
      <c r="U245" s="103">
        <f t="shared" si="27"/>
        <v>36434</v>
      </c>
      <c r="V245" s="125">
        <v>7.5499999999999998E-2</v>
      </c>
      <c r="W245" s="125"/>
      <c r="X245" s="125"/>
      <c r="Y245" s="125">
        <v>8.3800000000000013E-2</v>
      </c>
      <c r="Z245" s="125"/>
    </row>
    <row r="246" spans="1:26">
      <c r="A246">
        <f t="shared" si="21"/>
        <v>1999</v>
      </c>
      <c r="B246" s="103">
        <v>36465</v>
      </c>
      <c r="C246" s="102">
        <v>6.15</v>
      </c>
      <c r="D246" s="109">
        <f t="shared" si="22"/>
        <v>6.1500000000000006E-2</v>
      </c>
      <c r="G246">
        <f t="shared" si="23"/>
        <v>1999</v>
      </c>
      <c r="H246" s="103">
        <v>36465</v>
      </c>
      <c r="I246" s="102">
        <v>6.48</v>
      </c>
      <c r="J246" s="109">
        <f t="shared" si="24"/>
        <v>6.480000000000001E-2</v>
      </c>
      <c r="L246">
        <f t="shared" si="25"/>
        <v>1999</v>
      </c>
      <c r="M246" s="103">
        <v>36465</v>
      </c>
      <c r="O246" s="125"/>
      <c r="P246" s="125"/>
      <c r="Q246" s="125"/>
      <c r="R246" s="125"/>
      <c r="S246" s="125"/>
      <c r="T246">
        <f t="shared" si="26"/>
        <v>1999</v>
      </c>
      <c r="U246" s="103">
        <f t="shared" si="27"/>
        <v>36465</v>
      </c>
      <c r="V246" s="125">
        <v>7.3599999999999999E-2</v>
      </c>
      <c r="W246" s="125"/>
      <c r="X246" s="125"/>
      <c r="Y246" s="125">
        <v>8.1500000000000003E-2</v>
      </c>
      <c r="Z246" s="125"/>
    </row>
    <row r="247" spans="1:26">
      <c r="A247">
        <f t="shared" si="21"/>
        <v>1999</v>
      </c>
      <c r="B247" s="103">
        <v>36495</v>
      </c>
      <c r="C247" s="102">
        <v>6.35</v>
      </c>
      <c r="D247" s="109">
        <f t="shared" si="22"/>
        <v>6.3500000000000001E-2</v>
      </c>
      <c r="G247">
        <f t="shared" si="23"/>
        <v>1999</v>
      </c>
      <c r="H247" s="103">
        <v>36495</v>
      </c>
      <c r="I247" s="102">
        <v>6.69</v>
      </c>
      <c r="J247" s="109">
        <f t="shared" si="24"/>
        <v>6.6900000000000001E-2</v>
      </c>
      <c r="L247">
        <f t="shared" si="25"/>
        <v>1999</v>
      </c>
      <c r="M247" s="103">
        <v>36495</v>
      </c>
      <c r="O247" s="125"/>
      <c r="P247" s="125"/>
      <c r="Q247" s="125"/>
      <c r="R247" s="125"/>
      <c r="S247" s="125"/>
      <c r="T247">
        <f t="shared" si="26"/>
        <v>1999</v>
      </c>
      <c r="U247" s="103">
        <f t="shared" si="27"/>
        <v>36495</v>
      </c>
      <c r="V247" s="125">
        <v>7.5499999999999998E-2</v>
      </c>
      <c r="W247" s="125"/>
      <c r="X247" s="125"/>
      <c r="Y247" s="125">
        <v>8.1900000000000001E-2</v>
      </c>
      <c r="Z247" s="125"/>
    </row>
    <row r="248" spans="1:26">
      <c r="A248">
        <f t="shared" si="21"/>
        <v>2000</v>
      </c>
      <c r="B248" s="103">
        <v>36526</v>
      </c>
      <c r="C248" s="102">
        <v>6.63</v>
      </c>
      <c r="D248" s="109">
        <f t="shared" si="22"/>
        <v>6.6299999999999998E-2</v>
      </c>
      <c r="G248">
        <f t="shared" si="23"/>
        <v>2000</v>
      </c>
      <c r="H248" s="103">
        <v>36526</v>
      </c>
      <c r="I248" s="102">
        <v>6.86</v>
      </c>
      <c r="J248" s="109">
        <f t="shared" si="24"/>
        <v>6.8600000000000008E-2</v>
      </c>
      <c r="L248">
        <f t="shared" si="25"/>
        <v>2000</v>
      </c>
      <c r="M248" s="103">
        <v>36526</v>
      </c>
      <c r="O248" s="125"/>
      <c r="P248" s="125"/>
      <c r="Q248" s="125"/>
      <c r="R248" s="125"/>
      <c r="S248" s="125"/>
      <c r="T248">
        <f t="shared" si="26"/>
        <v>2000</v>
      </c>
      <c r="U248" s="103">
        <f t="shared" si="27"/>
        <v>36526</v>
      </c>
      <c r="V248" s="125">
        <v>7.7800000000000008E-2</v>
      </c>
      <c r="W248" s="125"/>
      <c r="X248" s="125"/>
      <c r="Y248" s="125">
        <v>8.3299999999999999E-2</v>
      </c>
      <c r="Z248" s="125"/>
    </row>
    <row r="249" spans="1:26">
      <c r="A249">
        <f t="shared" si="21"/>
        <v>2000</v>
      </c>
      <c r="B249" s="103">
        <v>36557</v>
      </c>
      <c r="C249" s="102">
        <v>6.23</v>
      </c>
      <c r="D249" s="109">
        <f t="shared" si="22"/>
        <v>6.2300000000000001E-2</v>
      </c>
      <c r="G249">
        <f t="shared" si="23"/>
        <v>2000</v>
      </c>
      <c r="H249" s="103">
        <v>36557</v>
      </c>
      <c r="I249" s="102">
        <v>6.54</v>
      </c>
      <c r="J249" s="109">
        <f t="shared" si="24"/>
        <v>6.54E-2</v>
      </c>
      <c r="L249">
        <f t="shared" si="25"/>
        <v>2000</v>
      </c>
      <c r="M249" s="103">
        <v>36557</v>
      </c>
      <c r="O249" s="125"/>
      <c r="P249" s="125"/>
      <c r="Q249" s="125"/>
      <c r="R249" s="125"/>
      <c r="S249" s="125"/>
      <c r="T249">
        <f t="shared" si="26"/>
        <v>2000</v>
      </c>
      <c r="U249" s="103">
        <f t="shared" si="27"/>
        <v>36557</v>
      </c>
      <c r="V249" s="125">
        <v>7.6799999999999993E-2</v>
      </c>
      <c r="W249" s="125"/>
      <c r="X249" s="125"/>
      <c r="Y249" s="125">
        <v>8.2899999999999988E-2</v>
      </c>
      <c r="Z249" s="125"/>
    </row>
    <row r="250" spans="1:26">
      <c r="A250">
        <f t="shared" si="21"/>
        <v>2000</v>
      </c>
      <c r="B250" s="103">
        <v>36586</v>
      </c>
      <c r="C250" s="102">
        <v>6.05</v>
      </c>
      <c r="D250" s="109">
        <f t="shared" si="22"/>
        <v>6.0499999999999998E-2</v>
      </c>
      <c r="G250">
        <f t="shared" si="23"/>
        <v>2000</v>
      </c>
      <c r="H250" s="103">
        <v>36586</v>
      </c>
      <c r="I250" s="102">
        <v>6.38</v>
      </c>
      <c r="J250" s="109">
        <f t="shared" si="24"/>
        <v>6.3799999999999996E-2</v>
      </c>
      <c r="L250">
        <f t="shared" si="25"/>
        <v>2000</v>
      </c>
      <c r="M250" s="103">
        <v>36586</v>
      </c>
      <c r="O250" s="125"/>
      <c r="P250" s="125"/>
      <c r="Q250" s="125"/>
      <c r="R250" s="125"/>
      <c r="S250" s="125"/>
      <c r="T250">
        <f t="shared" si="26"/>
        <v>2000</v>
      </c>
      <c r="U250" s="103">
        <f t="shared" si="27"/>
        <v>36586</v>
      </c>
      <c r="V250" s="125">
        <v>7.6799999999999993E-2</v>
      </c>
      <c r="W250" s="125"/>
      <c r="X250" s="125"/>
      <c r="Y250" s="125">
        <v>8.3699999999999997E-2</v>
      </c>
      <c r="Z250" s="125"/>
    </row>
    <row r="251" spans="1:26">
      <c r="A251">
        <f t="shared" si="21"/>
        <v>2000</v>
      </c>
      <c r="B251" s="103">
        <v>36617</v>
      </c>
      <c r="C251" s="102">
        <v>5.85</v>
      </c>
      <c r="D251" s="109">
        <f t="shared" si="22"/>
        <v>5.8499999999999996E-2</v>
      </c>
      <c r="G251">
        <f t="shared" si="23"/>
        <v>2000</v>
      </c>
      <c r="H251" s="103">
        <v>36617</v>
      </c>
      <c r="I251" s="102">
        <v>6.18</v>
      </c>
      <c r="J251" s="109">
        <f t="shared" si="24"/>
        <v>6.1799999999999994E-2</v>
      </c>
      <c r="L251">
        <f t="shared" si="25"/>
        <v>2000</v>
      </c>
      <c r="M251" s="103">
        <v>36617</v>
      </c>
      <c r="O251" s="125"/>
      <c r="P251" s="125"/>
      <c r="Q251" s="125"/>
      <c r="R251" s="125"/>
      <c r="S251" s="125"/>
      <c r="T251">
        <f t="shared" si="26"/>
        <v>2000</v>
      </c>
      <c r="U251" s="103">
        <f t="shared" si="27"/>
        <v>36617</v>
      </c>
      <c r="V251" s="125">
        <v>7.6399999999999996E-2</v>
      </c>
      <c r="W251" s="125"/>
      <c r="X251" s="125"/>
      <c r="Y251" s="125">
        <v>8.4000000000000005E-2</v>
      </c>
      <c r="Z251" s="125"/>
    </row>
    <row r="252" spans="1:26">
      <c r="A252">
        <f t="shared" si="21"/>
        <v>2000</v>
      </c>
      <c r="B252" s="103">
        <v>36647</v>
      </c>
      <c r="C252" s="102">
        <v>6.15</v>
      </c>
      <c r="D252" s="109">
        <f t="shared" si="22"/>
        <v>6.1500000000000006E-2</v>
      </c>
      <c r="G252">
        <f t="shared" si="23"/>
        <v>2000</v>
      </c>
      <c r="H252" s="103">
        <v>36647</v>
      </c>
      <c r="I252" s="102">
        <v>6.55</v>
      </c>
      <c r="J252" s="109">
        <f t="shared" si="24"/>
        <v>6.5500000000000003E-2</v>
      </c>
      <c r="L252">
        <f t="shared" si="25"/>
        <v>2000</v>
      </c>
      <c r="M252" s="103">
        <v>36647</v>
      </c>
      <c r="O252" s="125"/>
      <c r="P252" s="125"/>
      <c r="Q252" s="125"/>
      <c r="R252" s="125"/>
      <c r="S252" s="125"/>
      <c r="T252">
        <f t="shared" si="26"/>
        <v>2000</v>
      </c>
      <c r="U252" s="103">
        <f t="shared" si="27"/>
        <v>36647</v>
      </c>
      <c r="V252" s="125">
        <v>7.9899999999999999E-2</v>
      </c>
      <c r="W252" s="125"/>
      <c r="X252" s="125"/>
      <c r="Y252" s="125">
        <v>8.900000000000001E-2</v>
      </c>
      <c r="Z252" s="125"/>
    </row>
    <row r="253" spans="1:26">
      <c r="A253">
        <f t="shared" si="21"/>
        <v>2000</v>
      </c>
      <c r="B253" s="103">
        <v>36678</v>
      </c>
      <c r="C253" s="102">
        <v>5.93</v>
      </c>
      <c r="D253" s="109">
        <f t="shared" si="22"/>
        <v>5.9299999999999999E-2</v>
      </c>
      <c r="G253">
        <f t="shared" si="23"/>
        <v>2000</v>
      </c>
      <c r="H253" s="103">
        <v>36678</v>
      </c>
      <c r="I253" s="102">
        <v>6.28</v>
      </c>
      <c r="J253" s="109">
        <f t="shared" si="24"/>
        <v>6.2800000000000009E-2</v>
      </c>
      <c r="L253">
        <f t="shared" si="25"/>
        <v>2000</v>
      </c>
      <c r="M253" s="103">
        <v>36678</v>
      </c>
      <c r="O253" s="125"/>
      <c r="P253" s="125"/>
      <c r="Q253" s="125"/>
      <c r="R253" s="125"/>
      <c r="S253" s="125"/>
      <c r="T253">
        <f t="shared" si="26"/>
        <v>2000</v>
      </c>
      <c r="U253" s="103">
        <f t="shared" si="27"/>
        <v>36678</v>
      </c>
      <c r="V253" s="125">
        <v>7.6700000000000004E-2</v>
      </c>
      <c r="W253" s="125"/>
      <c r="X253" s="125"/>
      <c r="Y253" s="125">
        <v>8.48E-2</v>
      </c>
      <c r="Z253" s="125"/>
    </row>
    <row r="254" spans="1:26">
      <c r="A254">
        <f t="shared" si="21"/>
        <v>2000</v>
      </c>
      <c r="B254" s="103">
        <v>36708</v>
      </c>
      <c r="C254" s="102">
        <v>5.85</v>
      </c>
      <c r="D254" s="109">
        <f t="shared" si="22"/>
        <v>5.8499999999999996E-2</v>
      </c>
      <c r="G254">
        <f t="shared" si="23"/>
        <v>2000</v>
      </c>
      <c r="H254" s="103">
        <v>36708</v>
      </c>
      <c r="I254" s="102">
        <v>6.2</v>
      </c>
      <c r="J254" s="109">
        <f t="shared" si="24"/>
        <v>6.2E-2</v>
      </c>
      <c r="L254">
        <f t="shared" si="25"/>
        <v>2000</v>
      </c>
      <c r="M254" s="103">
        <v>36708</v>
      </c>
      <c r="O254" s="125"/>
      <c r="P254" s="125"/>
      <c r="Q254" s="125"/>
      <c r="R254" s="125"/>
      <c r="S254" s="125"/>
      <c r="T254">
        <f t="shared" si="26"/>
        <v>2000</v>
      </c>
      <c r="U254" s="103">
        <f t="shared" si="27"/>
        <v>36708</v>
      </c>
      <c r="V254" s="125">
        <v>7.6499999999999999E-2</v>
      </c>
      <c r="W254" s="125"/>
      <c r="X254" s="125"/>
      <c r="Y254" s="125">
        <v>8.3499999999999991E-2</v>
      </c>
      <c r="Z254" s="125"/>
    </row>
    <row r="255" spans="1:26">
      <c r="A255">
        <f t="shared" si="21"/>
        <v>2000</v>
      </c>
      <c r="B255" s="103">
        <v>36739</v>
      </c>
      <c r="C255" s="102">
        <v>5.72</v>
      </c>
      <c r="D255" s="109">
        <f t="shared" si="22"/>
        <v>5.7200000000000001E-2</v>
      </c>
      <c r="G255">
        <f t="shared" si="23"/>
        <v>2000</v>
      </c>
      <c r="H255" s="103">
        <v>36739</v>
      </c>
      <c r="I255" s="102">
        <v>6.02</v>
      </c>
      <c r="J255" s="109">
        <f t="shared" si="24"/>
        <v>6.0199999999999997E-2</v>
      </c>
      <c r="L255">
        <f t="shared" si="25"/>
        <v>2000</v>
      </c>
      <c r="M255" s="103">
        <v>36739</v>
      </c>
      <c r="O255" s="125"/>
      <c r="P255" s="125"/>
      <c r="Q255" s="125"/>
      <c r="R255" s="125"/>
      <c r="S255" s="125"/>
      <c r="T255">
        <f t="shared" si="26"/>
        <v>2000</v>
      </c>
      <c r="U255" s="103">
        <f t="shared" si="27"/>
        <v>36739</v>
      </c>
      <c r="V255" s="125">
        <v>7.5499999999999998E-2</v>
      </c>
      <c r="W255" s="125"/>
      <c r="X255" s="125"/>
      <c r="Y255" s="125">
        <v>8.2599999999999993E-2</v>
      </c>
      <c r="Z255" s="125"/>
    </row>
    <row r="256" spans="1:26">
      <c r="A256">
        <f t="shared" si="21"/>
        <v>2000</v>
      </c>
      <c r="B256" s="103">
        <v>36770</v>
      </c>
      <c r="C256" s="102">
        <v>5.83</v>
      </c>
      <c r="D256" s="109">
        <f t="shared" si="22"/>
        <v>5.8299999999999998E-2</v>
      </c>
      <c r="G256">
        <f t="shared" si="23"/>
        <v>2000</v>
      </c>
      <c r="H256" s="103">
        <v>36770</v>
      </c>
      <c r="I256" s="102">
        <v>6.09</v>
      </c>
      <c r="J256" s="109">
        <f t="shared" si="24"/>
        <v>6.0899999999999996E-2</v>
      </c>
      <c r="L256">
        <f t="shared" si="25"/>
        <v>2000</v>
      </c>
      <c r="M256" s="103">
        <v>36770</v>
      </c>
      <c r="O256" s="125"/>
      <c r="P256" s="125"/>
      <c r="Q256" s="125"/>
      <c r="R256" s="125"/>
      <c r="S256" s="125"/>
      <c r="T256">
        <f t="shared" si="26"/>
        <v>2000</v>
      </c>
      <c r="U256" s="103">
        <f t="shared" si="27"/>
        <v>36770</v>
      </c>
      <c r="V256" s="125">
        <v>7.6200000000000004E-2</v>
      </c>
      <c r="W256" s="125"/>
      <c r="X256" s="125"/>
      <c r="Y256" s="125">
        <v>8.3499999999999991E-2</v>
      </c>
      <c r="Z256" s="125"/>
    </row>
    <row r="257" spans="1:26">
      <c r="A257">
        <f t="shared" si="21"/>
        <v>2000</v>
      </c>
      <c r="B257" s="103">
        <v>36800</v>
      </c>
      <c r="C257" s="102">
        <v>5.8</v>
      </c>
      <c r="D257" s="109">
        <f t="shared" si="22"/>
        <v>5.7999999999999996E-2</v>
      </c>
      <c r="G257">
        <f t="shared" si="23"/>
        <v>2000</v>
      </c>
      <c r="H257" s="103">
        <v>36800</v>
      </c>
      <c r="I257" s="102">
        <v>6.04</v>
      </c>
      <c r="J257" s="109">
        <f t="shared" si="24"/>
        <v>6.0400000000000002E-2</v>
      </c>
      <c r="L257">
        <f t="shared" si="25"/>
        <v>2000</v>
      </c>
      <c r="M257" s="103">
        <v>36800</v>
      </c>
      <c r="O257" s="125"/>
      <c r="P257" s="125"/>
      <c r="Q257" s="125"/>
      <c r="R257" s="125"/>
      <c r="S257" s="125"/>
      <c r="T257">
        <f t="shared" si="26"/>
        <v>2000</v>
      </c>
      <c r="U257" s="103">
        <f t="shared" si="27"/>
        <v>36800</v>
      </c>
      <c r="V257" s="125">
        <v>7.5499999999999998E-2</v>
      </c>
      <c r="W257" s="125"/>
      <c r="X257" s="125"/>
      <c r="Y257" s="125">
        <v>8.3400000000000002E-2</v>
      </c>
      <c r="Z257" s="125"/>
    </row>
    <row r="258" spans="1:26">
      <c r="A258">
        <f t="shared" si="21"/>
        <v>2000</v>
      </c>
      <c r="B258" s="103">
        <v>36831</v>
      </c>
      <c r="C258" s="102">
        <v>5.78</v>
      </c>
      <c r="D258" s="109">
        <f t="shared" si="22"/>
        <v>5.7800000000000004E-2</v>
      </c>
      <c r="G258">
        <f t="shared" si="23"/>
        <v>2000</v>
      </c>
      <c r="H258" s="103">
        <v>36831</v>
      </c>
      <c r="I258" s="102">
        <v>5.98</v>
      </c>
      <c r="J258" s="109">
        <f t="shared" si="24"/>
        <v>5.9800000000000006E-2</v>
      </c>
      <c r="L258">
        <f t="shared" si="25"/>
        <v>2000</v>
      </c>
      <c r="M258" s="103">
        <v>36831</v>
      </c>
      <c r="O258" s="125"/>
      <c r="P258" s="125"/>
      <c r="Q258" s="125"/>
      <c r="R258" s="125"/>
      <c r="S258" s="125"/>
      <c r="T258">
        <f t="shared" si="26"/>
        <v>2000</v>
      </c>
      <c r="U258" s="103">
        <f t="shared" si="27"/>
        <v>36831</v>
      </c>
      <c r="V258" s="125">
        <v>7.4499999999999997E-2</v>
      </c>
      <c r="W258" s="125"/>
      <c r="X258" s="125"/>
      <c r="Y258" s="125">
        <v>8.2799999999999999E-2</v>
      </c>
      <c r="Z258" s="125"/>
    </row>
    <row r="259" spans="1:26">
      <c r="A259">
        <f t="shared" si="21"/>
        <v>2000</v>
      </c>
      <c r="B259" s="103">
        <v>36861</v>
      </c>
      <c r="C259" s="102">
        <v>5.49</v>
      </c>
      <c r="D259" s="109">
        <f t="shared" si="22"/>
        <v>5.4900000000000004E-2</v>
      </c>
      <c r="G259">
        <f t="shared" si="23"/>
        <v>2000</v>
      </c>
      <c r="H259" s="103">
        <v>36861</v>
      </c>
      <c r="I259" s="102">
        <v>5.64</v>
      </c>
      <c r="J259" s="109">
        <f t="shared" si="24"/>
        <v>5.6399999999999999E-2</v>
      </c>
      <c r="L259">
        <f t="shared" si="25"/>
        <v>2000</v>
      </c>
      <c r="M259" s="103">
        <v>36861</v>
      </c>
      <c r="O259" s="125"/>
      <c r="P259" s="125"/>
      <c r="Q259" s="125"/>
      <c r="R259" s="125"/>
      <c r="S259" s="125"/>
      <c r="T259">
        <f t="shared" si="26"/>
        <v>2000</v>
      </c>
      <c r="U259" s="103">
        <f t="shared" si="27"/>
        <v>36861</v>
      </c>
      <c r="V259" s="125">
        <v>7.2099999999999997E-2</v>
      </c>
      <c r="W259" s="125"/>
      <c r="X259" s="125"/>
      <c r="Y259" s="125">
        <v>8.0199999999999994E-2</v>
      </c>
      <c r="Z259" s="125"/>
    </row>
    <row r="260" spans="1:26">
      <c r="A260">
        <f t="shared" si="21"/>
        <v>2001</v>
      </c>
      <c r="B260" s="103">
        <v>36892</v>
      </c>
      <c r="C260" s="102">
        <v>5.54</v>
      </c>
      <c r="D260" s="109">
        <f t="shared" si="22"/>
        <v>5.5399999999999998E-2</v>
      </c>
      <c r="G260">
        <f t="shared" si="23"/>
        <v>2001</v>
      </c>
      <c r="H260" s="103">
        <v>36892</v>
      </c>
      <c r="I260" s="102">
        <v>5.65</v>
      </c>
      <c r="J260" s="109">
        <f t="shared" si="24"/>
        <v>5.6500000000000002E-2</v>
      </c>
      <c r="L260">
        <f t="shared" si="25"/>
        <v>2001</v>
      </c>
      <c r="M260" s="103">
        <v>36892</v>
      </c>
      <c r="O260" s="125">
        <v>7.7300000000000008E-2</v>
      </c>
      <c r="P260" s="125">
        <v>7.8E-2</v>
      </c>
      <c r="Q260" s="125">
        <v>7.9899999999999999E-2</v>
      </c>
      <c r="R260" s="125"/>
      <c r="S260" s="125"/>
      <c r="T260">
        <f t="shared" si="26"/>
        <v>2001</v>
      </c>
      <c r="U260" s="103">
        <f t="shared" si="27"/>
        <v>36892</v>
      </c>
      <c r="V260" s="125">
        <v>7.1500000000000008E-2</v>
      </c>
      <c r="W260" s="125"/>
      <c r="X260" s="125"/>
      <c r="Y260" s="125">
        <v>7.9299999999999995E-2</v>
      </c>
      <c r="Z260" s="125"/>
    </row>
    <row r="261" spans="1:26">
      <c r="A261">
        <f t="shared" si="21"/>
        <v>2001</v>
      </c>
      <c r="B261" s="103">
        <v>36923</v>
      </c>
      <c r="C261" s="102">
        <v>5.45</v>
      </c>
      <c r="D261" s="109">
        <f t="shared" si="22"/>
        <v>5.45E-2</v>
      </c>
      <c r="G261">
        <f t="shared" si="23"/>
        <v>2001</v>
      </c>
      <c r="H261" s="103">
        <v>36923</v>
      </c>
      <c r="I261" s="102">
        <v>5.62</v>
      </c>
      <c r="J261" s="109">
        <f t="shared" si="24"/>
        <v>5.62E-2</v>
      </c>
      <c r="L261">
        <f t="shared" si="25"/>
        <v>2001</v>
      </c>
      <c r="M261" s="103">
        <v>36923</v>
      </c>
      <c r="O261" s="125">
        <v>7.6200000000000004E-2</v>
      </c>
      <c r="P261" s="125">
        <v>7.7399999999999997E-2</v>
      </c>
      <c r="Q261" s="125">
        <v>7.9399999999999998E-2</v>
      </c>
      <c r="R261" s="125"/>
      <c r="S261" s="125"/>
      <c r="T261">
        <f t="shared" si="26"/>
        <v>2001</v>
      </c>
      <c r="U261" s="103">
        <f t="shared" si="27"/>
        <v>36923</v>
      </c>
      <c r="V261" s="125">
        <v>7.0999999999999994E-2</v>
      </c>
      <c r="W261" s="125"/>
      <c r="X261" s="125"/>
      <c r="Y261" s="125">
        <v>7.8700000000000006E-2</v>
      </c>
      <c r="Z261" s="125"/>
    </row>
    <row r="262" spans="1:26">
      <c r="A262">
        <f t="shared" si="21"/>
        <v>2001</v>
      </c>
      <c r="B262" s="103">
        <v>36951</v>
      </c>
      <c r="C262" s="102">
        <v>5.34</v>
      </c>
      <c r="D262" s="109">
        <f t="shared" si="22"/>
        <v>5.3399999999999996E-2</v>
      </c>
      <c r="G262">
        <f t="shared" si="23"/>
        <v>2001</v>
      </c>
      <c r="H262" s="103">
        <v>36951</v>
      </c>
      <c r="I262" s="102">
        <v>5.49</v>
      </c>
      <c r="J262" s="109">
        <f t="shared" si="24"/>
        <v>5.4900000000000004E-2</v>
      </c>
      <c r="L262">
        <f t="shared" si="25"/>
        <v>2001</v>
      </c>
      <c r="M262" s="103">
        <v>36951</v>
      </c>
      <c r="O262" s="125">
        <v>7.51E-2</v>
      </c>
      <c r="P262" s="125">
        <v>7.6799999999999993E-2</v>
      </c>
      <c r="Q262" s="125">
        <v>7.85E-2</v>
      </c>
      <c r="R262" s="125"/>
      <c r="S262" s="125"/>
      <c r="T262">
        <f t="shared" si="26"/>
        <v>2001</v>
      </c>
      <c r="U262" s="103">
        <f t="shared" si="27"/>
        <v>36951</v>
      </c>
      <c r="V262" s="125">
        <v>6.9800000000000001E-2</v>
      </c>
      <c r="W262" s="125"/>
      <c r="X262" s="125"/>
      <c r="Y262" s="125">
        <v>7.8399999999999997E-2</v>
      </c>
      <c r="Z262" s="125"/>
    </row>
    <row r="263" spans="1:26">
      <c r="A263">
        <f t="shared" si="21"/>
        <v>2001</v>
      </c>
      <c r="B263" s="103">
        <v>36982</v>
      </c>
      <c r="C263" s="102">
        <v>5.65</v>
      </c>
      <c r="D263" s="109">
        <f t="shared" si="22"/>
        <v>5.6500000000000002E-2</v>
      </c>
      <c r="G263">
        <f t="shared" si="23"/>
        <v>2001</v>
      </c>
      <c r="H263" s="103">
        <v>36982</v>
      </c>
      <c r="I263" s="102">
        <v>5.78</v>
      </c>
      <c r="J263" s="109">
        <f t="shared" si="24"/>
        <v>5.7800000000000004E-2</v>
      </c>
      <c r="L263">
        <f t="shared" si="25"/>
        <v>2001</v>
      </c>
      <c r="M263" s="103">
        <v>36982</v>
      </c>
      <c r="O263" s="125">
        <v>7.7199999999999991E-2</v>
      </c>
      <c r="P263" s="125">
        <v>7.9399999999999998E-2</v>
      </c>
      <c r="Q263" s="125">
        <v>8.0600000000000005E-2</v>
      </c>
      <c r="R263" s="125"/>
      <c r="S263" s="125"/>
      <c r="T263">
        <f t="shared" si="26"/>
        <v>2001</v>
      </c>
      <c r="U263" s="103">
        <f t="shared" si="27"/>
        <v>36982</v>
      </c>
      <c r="V263" s="125">
        <v>7.2000000000000008E-2</v>
      </c>
      <c r="W263" s="125"/>
      <c r="X263" s="125"/>
      <c r="Y263" s="125">
        <v>8.0700000000000008E-2</v>
      </c>
      <c r="Z263" s="125"/>
    </row>
    <row r="264" spans="1:26">
      <c r="A264">
        <f t="shared" ref="A264:A327" si="28">YEAR(B264)</f>
        <v>2001</v>
      </c>
      <c r="B264" s="103">
        <v>37012</v>
      </c>
      <c r="C264" s="102">
        <v>5.78</v>
      </c>
      <c r="D264" s="109">
        <f t="shared" ref="D264:D327" si="29">IF(ISNUMBER(C264),C264/100,"")</f>
        <v>5.7800000000000004E-2</v>
      </c>
      <c r="G264">
        <f t="shared" ref="G264:G327" si="30">YEAR(H264)</f>
        <v>2001</v>
      </c>
      <c r="H264" s="103">
        <v>37012</v>
      </c>
      <c r="I264" s="102">
        <v>5.92</v>
      </c>
      <c r="J264" s="109">
        <f t="shared" ref="J264:J327" si="31">IF(ISNUMBER(I264),I264/100,"")</f>
        <v>5.9200000000000003E-2</v>
      </c>
      <c r="L264">
        <f t="shared" ref="L264:L327" si="32">TRUNC(YEAR(M264))</f>
        <v>2001</v>
      </c>
      <c r="M264" s="103">
        <v>37012</v>
      </c>
      <c r="O264" s="125">
        <v>7.7899999999999997E-2</v>
      </c>
      <c r="P264" s="125">
        <v>7.9899999999999999E-2</v>
      </c>
      <c r="Q264" s="125">
        <v>8.1099999999999992E-2</v>
      </c>
      <c r="R264" s="125"/>
      <c r="S264" s="125"/>
      <c r="T264">
        <f t="shared" ref="T264:T327" si="33">L264</f>
        <v>2001</v>
      </c>
      <c r="U264" s="103">
        <f t="shared" ref="U264:U327" si="34">M264</f>
        <v>37012</v>
      </c>
      <c r="V264" s="125">
        <v>7.2900000000000006E-2</v>
      </c>
      <c r="W264" s="125"/>
      <c r="X264" s="125"/>
      <c r="Y264" s="125">
        <v>8.0700000000000008E-2</v>
      </c>
      <c r="Z264" s="125"/>
    </row>
    <row r="265" spans="1:26">
      <c r="A265">
        <f t="shared" si="28"/>
        <v>2001</v>
      </c>
      <c r="B265" s="103">
        <v>37043</v>
      </c>
      <c r="C265" s="102">
        <v>5.67</v>
      </c>
      <c r="D265" s="109">
        <f t="shared" si="29"/>
        <v>5.67E-2</v>
      </c>
      <c r="G265">
        <f t="shared" si="30"/>
        <v>2001</v>
      </c>
      <c r="H265" s="103">
        <v>37043</v>
      </c>
      <c r="I265" s="102">
        <v>5.82</v>
      </c>
      <c r="J265" s="109">
        <f t="shared" si="31"/>
        <v>5.8200000000000002E-2</v>
      </c>
      <c r="L265">
        <f t="shared" si="32"/>
        <v>2001</v>
      </c>
      <c r="M265" s="103">
        <v>37043</v>
      </c>
      <c r="O265" s="125">
        <v>7.6200000000000004E-2</v>
      </c>
      <c r="P265" s="125">
        <v>7.85E-2</v>
      </c>
      <c r="Q265" s="125">
        <v>8.0199999999999994E-2</v>
      </c>
      <c r="R265" s="125"/>
      <c r="S265" s="125"/>
      <c r="T265">
        <f t="shared" si="33"/>
        <v>2001</v>
      </c>
      <c r="U265" s="103">
        <f t="shared" si="34"/>
        <v>37043</v>
      </c>
      <c r="V265" s="125">
        <v>7.1800000000000003E-2</v>
      </c>
      <c r="W265" s="125"/>
      <c r="X265" s="125"/>
      <c r="Y265" s="125">
        <v>7.9699999999999993E-2</v>
      </c>
      <c r="Z265" s="125"/>
    </row>
    <row r="266" spans="1:26">
      <c r="A266">
        <f t="shared" si="28"/>
        <v>2001</v>
      </c>
      <c r="B266" s="103">
        <v>37073</v>
      </c>
      <c r="C266" s="102">
        <v>5.61</v>
      </c>
      <c r="D266" s="109">
        <f t="shared" si="29"/>
        <v>5.6100000000000004E-2</v>
      </c>
      <c r="G266">
        <f t="shared" si="30"/>
        <v>2001</v>
      </c>
      <c r="H266" s="103">
        <v>37073</v>
      </c>
      <c r="I266" s="102">
        <v>5.75</v>
      </c>
      <c r="J266" s="109">
        <f t="shared" si="31"/>
        <v>5.7500000000000002E-2</v>
      </c>
      <c r="L266">
        <f t="shared" si="32"/>
        <v>2001</v>
      </c>
      <c r="M266" s="103">
        <v>37073</v>
      </c>
      <c r="O266" s="125">
        <v>7.5499999999999998E-2</v>
      </c>
      <c r="P266" s="125">
        <v>7.7800000000000008E-2</v>
      </c>
      <c r="Q266" s="125">
        <v>8.0500000000000002E-2</v>
      </c>
      <c r="R266" s="125"/>
      <c r="S266" s="125"/>
      <c r="T266">
        <f t="shared" si="33"/>
        <v>2001</v>
      </c>
      <c r="U266" s="103">
        <f t="shared" si="34"/>
        <v>37073</v>
      </c>
      <c r="V266" s="125">
        <v>7.1300000000000002E-2</v>
      </c>
      <c r="W266" s="125"/>
      <c r="X266" s="125"/>
      <c r="Y266" s="125">
        <v>7.9699999999999993E-2</v>
      </c>
      <c r="Z266" s="125"/>
    </row>
    <row r="267" spans="1:26">
      <c r="A267">
        <f t="shared" si="28"/>
        <v>2001</v>
      </c>
      <c r="B267" s="103">
        <v>37104</v>
      </c>
      <c r="C267" s="102">
        <v>5.48</v>
      </c>
      <c r="D267" s="109">
        <f t="shared" si="29"/>
        <v>5.4800000000000001E-2</v>
      </c>
      <c r="G267">
        <f t="shared" si="30"/>
        <v>2001</v>
      </c>
      <c r="H267" s="103">
        <v>37104</v>
      </c>
      <c r="I267" s="102">
        <v>5.58</v>
      </c>
      <c r="J267" s="109">
        <f t="shared" si="31"/>
        <v>5.5800000000000002E-2</v>
      </c>
      <c r="L267">
        <f t="shared" si="32"/>
        <v>2001</v>
      </c>
      <c r="M267" s="103">
        <v>37104</v>
      </c>
      <c r="O267" s="125">
        <v>7.3899999999999993E-2</v>
      </c>
      <c r="P267" s="125">
        <v>7.5899999999999995E-2</v>
      </c>
      <c r="Q267" s="125">
        <v>7.9500000000000001E-2</v>
      </c>
      <c r="R267" s="125"/>
      <c r="S267" s="125"/>
      <c r="T267">
        <f t="shared" si="33"/>
        <v>2001</v>
      </c>
      <c r="U267" s="103">
        <f t="shared" si="34"/>
        <v>37104</v>
      </c>
      <c r="V267" s="125">
        <v>7.0199999999999999E-2</v>
      </c>
      <c r="W267" s="125"/>
      <c r="X267" s="125"/>
      <c r="Y267" s="125">
        <v>7.85E-2</v>
      </c>
      <c r="Z267" s="125"/>
    </row>
    <row r="268" spans="1:26">
      <c r="A268">
        <f t="shared" si="28"/>
        <v>2001</v>
      </c>
      <c r="B268" s="103">
        <v>37135</v>
      </c>
      <c r="C268" s="102">
        <v>5.48</v>
      </c>
      <c r="D268" s="109">
        <f t="shared" si="29"/>
        <v>5.4800000000000001E-2</v>
      </c>
      <c r="G268">
        <f t="shared" si="30"/>
        <v>2001</v>
      </c>
      <c r="H268" s="103">
        <v>37135</v>
      </c>
      <c r="I268" s="102">
        <v>5.53</v>
      </c>
      <c r="J268" s="109">
        <f t="shared" si="31"/>
        <v>5.5300000000000002E-2</v>
      </c>
      <c r="L268">
        <f t="shared" si="32"/>
        <v>2001</v>
      </c>
      <c r="M268" s="103">
        <v>37135</v>
      </c>
      <c r="O268" s="125">
        <v>7.5499999999999998E-2</v>
      </c>
      <c r="P268" s="125">
        <v>7.7499999999999999E-2</v>
      </c>
      <c r="Q268" s="125">
        <v>8.1199999999999994E-2</v>
      </c>
      <c r="R268" s="125"/>
      <c r="S268" s="125"/>
      <c r="T268">
        <f t="shared" si="33"/>
        <v>2001</v>
      </c>
      <c r="U268" s="103">
        <f t="shared" si="34"/>
        <v>37135</v>
      </c>
      <c r="V268" s="125">
        <v>7.17E-2</v>
      </c>
      <c r="W268" s="125"/>
      <c r="X268" s="125"/>
      <c r="Y268" s="125">
        <v>8.0299999999999996E-2</v>
      </c>
      <c r="Z268" s="125"/>
    </row>
    <row r="269" spans="1:26">
      <c r="A269">
        <f t="shared" si="28"/>
        <v>2001</v>
      </c>
      <c r="B269" s="103">
        <v>37165</v>
      </c>
      <c r="C269" s="102">
        <v>5.32</v>
      </c>
      <c r="D269" s="109">
        <f t="shared" si="29"/>
        <v>5.3200000000000004E-2</v>
      </c>
      <c r="G269">
        <f t="shared" si="30"/>
        <v>2001</v>
      </c>
      <c r="H269" s="103">
        <v>37165</v>
      </c>
      <c r="I269" s="102">
        <v>5.34</v>
      </c>
      <c r="J269" s="109">
        <f t="shared" si="31"/>
        <v>5.3399999999999996E-2</v>
      </c>
      <c r="L269">
        <f t="shared" si="32"/>
        <v>2001</v>
      </c>
      <c r="M269" s="103">
        <v>37165</v>
      </c>
      <c r="O269" s="125">
        <v>7.4700000000000003E-2</v>
      </c>
      <c r="P269" s="125">
        <v>7.6299999999999993E-2</v>
      </c>
      <c r="Q269" s="125">
        <v>8.0199999999999994E-2</v>
      </c>
      <c r="R269" s="125"/>
      <c r="S269" s="125"/>
      <c r="T269">
        <f t="shared" si="33"/>
        <v>2001</v>
      </c>
      <c r="U269" s="103">
        <f t="shared" si="34"/>
        <v>37165</v>
      </c>
      <c r="V269" s="125">
        <v>7.0300000000000001E-2</v>
      </c>
      <c r="W269" s="125"/>
      <c r="X269" s="125"/>
      <c r="Y269" s="125">
        <v>7.9100000000000004E-2</v>
      </c>
      <c r="Z269" s="125"/>
    </row>
    <row r="270" spans="1:26">
      <c r="A270">
        <f t="shared" si="28"/>
        <v>2001</v>
      </c>
      <c r="B270" s="103">
        <v>37196</v>
      </c>
      <c r="C270" s="102">
        <v>5.12</v>
      </c>
      <c r="D270" s="109">
        <f t="shared" si="29"/>
        <v>5.1200000000000002E-2</v>
      </c>
      <c r="G270">
        <f t="shared" si="30"/>
        <v>2001</v>
      </c>
      <c r="H270" s="103">
        <v>37196</v>
      </c>
      <c r="I270" s="102">
        <v>5.33</v>
      </c>
      <c r="J270" s="109">
        <f t="shared" si="31"/>
        <v>5.33E-2</v>
      </c>
      <c r="L270">
        <f t="shared" si="32"/>
        <v>2001</v>
      </c>
      <c r="M270" s="103">
        <v>37196</v>
      </c>
      <c r="O270" s="125">
        <v>7.4499999999999997E-2</v>
      </c>
      <c r="P270" s="125">
        <v>7.5700000000000003E-2</v>
      </c>
      <c r="Q270" s="125">
        <v>7.9600000000000004E-2</v>
      </c>
      <c r="R270" s="125"/>
      <c r="S270" s="125"/>
      <c r="T270">
        <f t="shared" si="33"/>
        <v>2001</v>
      </c>
      <c r="U270" s="103">
        <f t="shared" si="34"/>
        <v>37196</v>
      </c>
      <c r="V270" s="125">
        <v>6.9699999999999998E-2</v>
      </c>
      <c r="W270" s="125"/>
      <c r="X270" s="125"/>
      <c r="Y270" s="125">
        <v>7.8100000000000003E-2</v>
      </c>
      <c r="Z270" s="125"/>
    </row>
    <row r="271" spans="1:26">
      <c r="A271">
        <f t="shared" si="28"/>
        <v>2001</v>
      </c>
      <c r="B271" s="103">
        <v>37226</v>
      </c>
      <c r="C271" s="102">
        <v>5.48</v>
      </c>
      <c r="D271" s="109">
        <f t="shared" si="29"/>
        <v>5.4800000000000001E-2</v>
      </c>
      <c r="G271">
        <f t="shared" si="30"/>
        <v>2001</v>
      </c>
      <c r="H271" s="103">
        <v>37226</v>
      </c>
      <c r="I271" s="102">
        <v>5.76</v>
      </c>
      <c r="J271" s="109">
        <f t="shared" si="31"/>
        <v>5.7599999999999998E-2</v>
      </c>
      <c r="L271">
        <f t="shared" si="32"/>
        <v>2001</v>
      </c>
      <c r="M271" s="103">
        <v>37226</v>
      </c>
      <c r="O271" s="125">
        <v>7.5300000000000006E-2</v>
      </c>
      <c r="P271" s="125">
        <v>7.8299999999999995E-2</v>
      </c>
      <c r="Q271" s="125">
        <v>8.2699999999999996E-2</v>
      </c>
      <c r="R271" s="125"/>
      <c r="S271" s="125"/>
      <c r="T271">
        <f t="shared" si="33"/>
        <v>2001</v>
      </c>
      <c r="U271" s="103">
        <f t="shared" si="34"/>
        <v>37226</v>
      </c>
      <c r="V271" s="125">
        <v>6.7699999999999996E-2</v>
      </c>
      <c r="W271" s="125"/>
      <c r="X271" s="125"/>
      <c r="Y271" s="125">
        <v>8.0500000000000002E-2</v>
      </c>
      <c r="Z271" s="125"/>
    </row>
    <row r="272" spans="1:26">
      <c r="A272">
        <f t="shared" si="28"/>
        <v>2002</v>
      </c>
      <c r="B272" s="103">
        <v>37257</v>
      </c>
      <c r="C272" s="102">
        <v>5.45</v>
      </c>
      <c r="D272" s="109">
        <f t="shared" si="29"/>
        <v>5.45E-2</v>
      </c>
      <c r="G272">
        <f t="shared" si="30"/>
        <v>2002</v>
      </c>
      <c r="H272" s="103">
        <v>37257</v>
      </c>
      <c r="I272" s="102">
        <v>5.69</v>
      </c>
      <c r="J272" s="109">
        <f t="shared" si="31"/>
        <v>5.6900000000000006E-2</v>
      </c>
      <c r="L272">
        <f t="shared" si="32"/>
        <v>2002</v>
      </c>
      <c r="M272" s="103">
        <v>37257</v>
      </c>
      <c r="O272" s="125">
        <v>7.2800000000000004E-2</v>
      </c>
      <c r="P272" s="125">
        <v>7.6600000000000001E-2</v>
      </c>
      <c r="Q272" s="125">
        <v>8.1300000000000011E-2</v>
      </c>
      <c r="R272" s="125"/>
      <c r="S272" s="125"/>
      <c r="T272">
        <f t="shared" si="33"/>
        <v>2002</v>
      </c>
      <c r="U272" s="103">
        <f t="shared" si="34"/>
        <v>37257</v>
      </c>
      <c r="V272" s="125">
        <v>6.5500000000000003E-2</v>
      </c>
      <c r="W272" s="125"/>
      <c r="X272" s="125"/>
      <c r="Y272" s="125">
        <v>7.8700000000000006E-2</v>
      </c>
      <c r="Z272" s="125"/>
    </row>
    <row r="273" spans="1:26">
      <c r="A273">
        <f t="shared" si="28"/>
        <v>2002</v>
      </c>
      <c r="B273" s="103">
        <v>37288</v>
      </c>
      <c r="C273" s="102">
        <v>5.4</v>
      </c>
      <c r="D273" s="109">
        <f t="shared" si="29"/>
        <v>5.4000000000000006E-2</v>
      </c>
      <c r="G273">
        <f t="shared" si="30"/>
        <v>2002</v>
      </c>
      <c r="H273" s="103">
        <v>37288</v>
      </c>
      <c r="I273" s="102">
        <v>5.61</v>
      </c>
      <c r="J273" s="109">
        <f t="shared" si="31"/>
        <v>5.6100000000000004E-2</v>
      </c>
      <c r="L273">
        <f t="shared" si="32"/>
        <v>2002</v>
      </c>
      <c r="M273" s="103">
        <v>37288</v>
      </c>
      <c r="O273" s="125">
        <v>7.1399999999999991E-2</v>
      </c>
      <c r="P273" s="125">
        <v>7.5399999999999995E-2</v>
      </c>
      <c r="Q273" s="125">
        <v>8.1799999999999998E-2</v>
      </c>
      <c r="R273" s="125"/>
      <c r="S273" s="125"/>
      <c r="T273">
        <f t="shared" si="33"/>
        <v>2002</v>
      </c>
      <c r="U273" s="103">
        <f t="shared" si="34"/>
        <v>37288</v>
      </c>
      <c r="V273" s="125">
        <v>6.5099999999999991E-2</v>
      </c>
      <c r="W273" s="125"/>
      <c r="X273" s="125"/>
      <c r="Y273" s="125">
        <v>7.8899999999999998E-2</v>
      </c>
      <c r="Z273" s="125"/>
    </row>
    <row r="274" spans="1:26">
      <c r="A274">
        <f t="shared" si="28"/>
        <v>2002</v>
      </c>
      <c r="B274" s="103">
        <v>37316</v>
      </c>
      <c r="C274" s="102" t="e">
        <f>NA()</f>
        <v>#N/A</v>
      </c>
      <c r="D274" s="109" t="str">
        <f t="shared" si="29"/>
        <v/>
      </c>
      <c r="G274">
        <f t="shared" si="30"/>
        <v>2002</v>
      </c>
      <c r="H274" s="103">
        <v>37316</v>
      </c>
      <c r="I274" s="102">
        <v>5.93</v>
      </c>
      <c r="J274" s="109">
        <f t="shared" si="31"/>
        <v>5.9299999999999999E-2</v>
      </c>
      <c r="L274">
        <f t="shared" si="32"/>
        <v>2002</v>
      </c>
      <c r="M274" s="103">
        <v>37316</v>
      </c>
      <c r="O274" s="125">
        <v>7.4200000000000002E-2</v>
      </c>
      <c r="P274" s="125">
        <v>7.7600000000000002E-2</v>
      </c>
      <c r="Q274" s="125">
        <v>8.3199999999999996E-2</v>
      </c>
      <c r="R274" s="125"/>
      <c r="S274" s="125"/>
      <c r="T274">
        <f t="shared" si="33"/>
        <v>2002</v>
      </c>
      <c r="U274" s="103">
        <f t="shared" si="34"/>
        <v>37316</v>
      </c>
      <c r="V274" s="125">
        <v>6.8099999999999994E-2</v>
      </c>
      <c r="W274" s="125"/>
      <c r="X274" s="125"/>
      <c r="Y274" s="125">
        <v>8.1099999999999992E-2</v>
      </c>
      <c r="Z274" s="125"/>
    </row>
    <row r="275" spans="1:26">
      <c r="A275">
        <f t="shared" si="28"/>
        <v>2002</v>
      </c>
      <c r="B275" s="103">
        <v>37347</v>
      </c>
      <c r="C275" s="102" t="e">
        <f>NA()</f>
        <v>#N/A</v>
      </c>
      <c r="D275" s="109" t="str">
        <f t="shared" si="29"/>
        <v/>
      </c>
      <c r="G275">
        <f t="shared" si="30"/>
        <v>2002</v>
      </c>
      <c r="H275" s="103">
        <v>37347</v>
      </c>
      <c r="I275" s="102">
        <v>5.85</v>
      </c>
      <c r="J275" s="109">
        <f t="shared" si="31"/>
        <v>5.8499999999999996E-2</v>
      </c>
      <c r="L275">
        <f t="shared" si="32"/>
        <v>2002</v>
      </c>
      <c r="M275" s="103">
        <v>37347</v>
      </c>
      <c r="O275" s="125">
        <v>7.3800000000000004E-2</v>
      </c>
      <c r="P275" s="125">
        <v>7.5700000000000003E-2</v>
      </c>
      <c r="Q275" s="125">
        <v>8.2599999999999993E-2</v>
      </c>
      <c r="R275" s="125"/>
      <c r="S275" s="125"/>
      <c r="T275">
        <f t="shared" si="33"/>
        <v>2002</v>
      </c>
      <c r="U275" s="103">
        <f t="shared" si="34"/>
        <v>37347</v>
      </c>
      <c r="V275" s="125">
        <v>6.7599999999999993E-2</v>
      </c>
      <c r="W275" s="125"/>
      <c r="X275" s="125"/>
      <c r="Y275" s="125">
        <v>8.0299999999999996E-2</v>
      </c>
      <c r="Z275" s="125"/>
    </row>
    <row r="276" spans="1:26">
      <c r="A276">
        <f t="shared" si="28"/>
        <v>2002</v>
      </c>
      <c r="B276" s="103">
        <v>37377</v>
      </c>
      <c r="C276" s="102" t="e">
        <f>NA()</f>
        <v>#N/A</v>
      </c>
      <c r="D276" s="109" t="str">
        <f t="shared" si="29"/>
        <v/>
      </c>
      <c r="G276">
        <f t="shared" si="30"/>
        <v>2002</v>
      </c>
      <c r="H276" s="103">
        <v>37377</v>
      </c>
      <c r="I276" s="102">
        <v>5.81</v>
      </c>
      <c r="J276" s="109">
        <f t="shared" si="31"/>
        <v>5.8099999999999999E-2</v>
      </c>
      <c r="L276">
        <f t="shared" si="32"/>
        <v>2002</v>
      </c>
      <c r="M276" s="103">
        <v>37377</v>
      </c>
      <c r="O276" s="125">
        <v>4.4299999999999999E-2</v>
      </c>
      <c r="P276" s="125">
        <v>7.5199999999999989E-2</v>
      </c>
      <c r="Q276" s="125">
        <v>8.3299999999999999E-2</v>
      </c>
      <c r="R276" s="125"/>
      <c r="S276" s="125"/>
      <c r="T276">
        <f t="shared" si="33"/>
        <v>2002</v>
      </c>
      <c r="U276" s="103">
        <f t="shared" si="34"/>
        <v>37377</v>
      </c>
      <c r="V276" s="125">
        <v>6.7500000000000004E-2</v>
      </c>
      <c r="W276" s="125"/>
      <c r="X276" s="125"/>
      <c r="Y276" s="125">
        <v>8.09E-2</v>
      </c>
      <c r="Z276" s="125"/>
    </row>
    <row r="277" spans="1:26">
      <c r="A277">
        <f t="shared" si="28"/>
        <v>2002</v>
      </c>
      <c r="B277" s="103">
        <v>37408</v>
      </c>
      <c r="C277" s="102" t="e">
        <f>NA()</f>
        <v>#N/A</v>
      </c>
      <c r="D277" s="109" t="str">
        <f t="shared" si="29"/>
        <v/>
      </c>
      <c r="G277">
        <f t="shared" si="30"/>
        <v>2002</v>
      </c>
      <c r="H277" s="103">
        <v>37408</v>
      </c>
      <c r="I277" s="102">
        <v>5.65</v>
      </c>
      <c r="J277" s="109">
        <f t="shared" si="31"/>
        <v>5.6500000000000002E-2</v>
      </c>
      <c r="L277">
        <f t="shared" si="32"/>
        <v>2002</v>
      </c>
      <c r="M277" s="103">
        <v>37408</v>
      </c>
      <c r="O277" s="125">
        <v>7.3300000000000004E-2</v>
      </c>
      <c r="P277" s="125">
        <v>7.4200000000000002E-2</v>
      </c>
      <c r="Q277" s="125">
        <v>8.2599999999999993E-2</v>
      </c>
      <c r="R277" s="125"/>
      <c r="S277" s="125"/>
      <c r="T277">
        <f t="shared" si="33"/>
        <v>2002</v>
      </c>
      <c r="U277" s="103">
        <f t="shared" si="34"/>
        <v>37408</v>
      </c>
      <c r="V277" s="125">
        <v>6.6299999999999998E-2</v>
      </c>
      <c r="W277" s="125"/>
      <c r="X277" s="125"/>
      <c r="Y277" s="125">
        <v>7.9500000000000001E-2</v>
      </c>
      <c r="Z277" s="125"/>
    </row>
    <row r="278" spans="1:26">
      <c r="A278">
        <f t="shared" si="28"/>
        <v>2002</v>
      </c>
      <c r="B278" s="103">
        <v>37438</v>
      </c>
      <c r="C278" s="102" t="e">
        <f>NA()</f>
        <v>#N/A</v>
      </c>
      <c r="D278" s="109" t="str">
        <f t="shared" si="29"/>
        <v/>
      </c>
      <c r="G278">
        <f t="shared" si="30"/>
        <v>2002</v>
      </c>
      <c r="H278" s="103">
        <v>37438</v>
      </c>
      <c r="I278" s="102">
        <v>5.51</v>
      </c>
      <c r="J278" s="109">
        <f t="shared" si="31"/>
        <v>5.5099999999999996E-2</v>
      </c>
      <c r="L278">
        <f t="shared" si="32"/>
        <v>2002</v>
      </c>
      <c r="M278" s="103">
        <v>37438</v>
      </c>
      <c r="O278" s="125">
        <v>7.22E-2</v>
      </c>
      <c r="P278" s="125">
        <v>7.3099999999999998E-2</v>
      </c>
      <c r="Q278" s="125">
        <v>8.0700000000000008E-2</v>
      </c>
      <c r="R278" s="125"/>
      <c r="S278" s="125"/>
      <c r="T278">
        <f t="shared" si="33"/>
        <v>2002</v>
      </c>
      <c r="U278" s="103">
        <f t="shared" si="34"/>
        <v>37438</v>
      </c>
      <c r="V278" s="125">
        <v>6.5299999999999997E-2</v>
      </c>
      <c r="W278" s="125"/>
      <c r="X278" s="125"/>
      <c r="Y278" s="125">
        <v>7.9000000000000001E-2</v>
      </c>
      <c r="Z278" s="125"/>
    </row>
    <row r="279" spans="1:26">
      <c r="A279">
        <f t="shared" si="28"/>
        <v>2002</v>
      </c>
      <c r="B279" s="103">
        <v>37469</v>
      </c>
      <c r="C279" s="102" t="e">
        <f>NA()</f>
        <v>#N/A</v>
      </c>
      <c r="D279" s="109" t="str">
        <f t="shared" si="29"/>
        <v/>
      </c>
      <c r="G279">
        <f t="shared" si="30"/>
        <v>2002</v>
      </c>
      <c r="H279" s="103">
        <v>37469</v>
      </c>
      <c r="I279" s="102">
        <v>5.19</v>
      </c>
      <c r="J279" s="109">
        <f t="shared" si="31"/>
        <v>5.1900000000000002E-2</v>
      </c>
      <c r="L279">
        <f t="shared" si="32"/>
        <v>2002</v>
      </c>
      <c r="M279" s="103">
        <v>37469</v>
      </c>
      <c r="O279" s="125">
        <v>7.0999999999999994E-2</v>
      </c>
      <c r="P279" s="125">
        <v>7.17E-2</v>
      </c>
      <c r="Q279" s="125">
        <v>7.7399999999999997E-2</v>
      </c>
      <c r="R279" s="125"/>
      <c r="S279" s="125"/>
      <c r="T279">
        <f t="shared" si="33"/>
        <v>2002</v>
      </c>
      <c r="U279" s="103">
        <f t="shared" si="34"/>
        <v>37469</v>
      </c>
      <c r="V279" s="125">
        <v>6.3700000000000007E-2</v>
      </c>
      <c r="W279" s="125"/>
      <c r="X279" s="125"/>
      <c r="Y279" s="125">
        <v>7.5800000000000006E-2</v>
      </c>
      <c r="Z279" s="125"/>
    </row>
    <row r="280" spans="1:26">
      <c r="A280">
        <f t="shared" si="28"/>
        <v>2002</v>
      </c>
      <c r="B280" s="103">
        <v>37500</v>
      </c>
      <c r="C280" s="102" t="e">
        <f>NA()</f>
        <v>#N/A</v>
      </c>
      <c r="D280" s="109" t="str">
        <f t="shared" si="29"/>
        <v/>
      </c>
      <c r="G280">
        <f t="shared" si="30"/>
        <v>2002</v>
      </c>
      <c r="H280" s="103">
        <v>37500</v>
      </c>
      <c r="I280" s="102">
        <v>4.87</v>
      </c>
      <c r="J280" s="109">
        <f t="shared" si="31"/>
        <v>4.87E-2</v>
      </c>
      <c r="L280">
        <f t="shared" si="32"/>
        <v>2002</v>
      </c>
      <c r="M280" s="103">
        <v>37500</v>
      </c>
      <c r="O280" s="125">
        <v>6.9800000000000001E-2</v>
      </c>
      <c r="P280" s="125">
        <v>7.0800000000000002E-2</v>
      </c>
      <c r="Q280" s="125">
        <v>7.6200000000000004E-2</v>
      </c>
      <c r="R280" s="125"/>
      <c r="S280" s="125"/>
      <c r="T280">
        <f t="shared" si="33"/>
        <v>2002</v>
      </c>
      <c r="U280" s="103">
        <f t="shared" si="34"/>
        <v>37500</v>
      </c>
      <c r="V280" s="125">
        <v>6.1500000000000006E-2</v>
      </c>
      <c r="W280" s="125"/>
      <c r="X280" s="125"/>
      <c r="Y280" s="125">
        <v>7.400000000000001E-2</v>
      </c>
      <c r="Z280" s="125"/>
    </row>
    <row r="281" spans="1:26">
      <c r="A281">
        <f t="shared" si="28"/>
        <v>2002</v>
      </c>
      <c r="B281" s="103">
        <v>37530</v>
      </c>
      <c r="C281" s="102" t="e">
        <f>NA()</f>
        <v>#N/A</v>
      </c>
      <c r="D281" s="109" t="str">
        <f t="shared" si="29"/>
        <v/>
      </c>
      <c r="G281">
        <f t="shared" si="30"/>
        <v>2002</v>
      </c>
      <c r="H281" s="103">
        <v>37530</v>
      </c>
      <c r="I281" s="102">
        <v>5</v>
      </c>
      <c r="J281" s="109">
        <f t="shared" si="31"/>
        <v>0.05</v>
      </c>
      <c r="L281">
        <f t="shared" si="32"/>
        <v>2002</v>
      </c>
      <c r="M281" s="103">
        <v>37530</v>
      </c>
      <c r="O281" s="125">
        <v>7.0699999999999999E-2</v>
      </c>
      <c r="P281" s="125">
        <v>7.2300000000000003E-2</v>
      </c>
      <c r="Q281" s="125">
        <v>0.08</v>
      </c>
      <c r="R281" s="125"/>
      <c r="S281" s="125"/>
      <c r="T281">
        <f t="shared" si="33"/>
        <v>2002</v>
      </c>
      <c r="U281" s="103">
        <f t="shared" si="34"/>
        <v>37530</v>
      </c>
      <c r="V281" s="125">
        <v>6.3200000000000006E-2</v>
      </c>
      <c r="W281" s="125"/>
      <c r="X281" s="125"/>
      <c r="Y281" s="125">
        <v>7.7300000000000008E-2</v>
      </c>
      <c r="Z281" s="125"/>
    </row>
    <row r="282" spans="1:26">
      <c r="A282">
        <f t="shared" si="28"/>
        <v>2002</v>
      </c>
      <c r="B282" s="103">
        <v>37561</v>
      </c>
      <c r="C282" s="102" t="e">
        <f>NA()</f>
        <v>#N/A</v>
      </c>
      <c r="D282" s="109" t="str">
        <f t="shared" si="29"/>
        <v/>
      </c>
      <c r="G282">
        <f t="shared" si="30"/>
        <v>2002</v>
      </c>
      <c r="H282" s="103">
        <v>37561</v>
      </c>
      <c r="I282" s="102">
        <v>5.04</v>
      </c>
      <c r="J282" s="109">
        <f t="shared" si="31"/>
        <v>5.04E-2</v>
      </c>
      <c r="L282">
        <f t="shared" si="32"/>
        <v>2002</v>
      </c>
      <c r="M282" s="103">
        <v>37561</v>
      </c>
      <c r="O282" s="125">
        <v>7.0300000000000001E-2</v>
      </c>
      <c r="P282" s="125">
        <v>7.1399999999999991E-2</v>
      </c>
      <c r="Q282" s="125">
        <v>7.7600000000000002E-2</v>
      </c>
      <c r="R282" s="125"/>
      <c r="S282" s="125"/>
      <c r="T282">
        <f t="shared" si="33"/>
        <v>2002</v>
      </c>
      <c r="U282" s="103">
        <f t="shared" si="34"/>
        <v>37561</v>
      </c>
      <c r="V282" s="125">
        <v>6.3099999999999989E-2</v>
      </c>
      <c r="W282" s="125"/>
      <c r="X282" s="125"/>
      <c r="Y282" s="125">
        <v>7.6200000000000004E-2</v>
      </c>
      <c r="Z282" s="125"/>
    </row>
    <row r="283" spans="1:26">
      <c r="A283">
        <f t="shared" si="28"/>
        <v>2002</v>
      </c>
      <c r="B283" s="103">
        <v>37591</v>
      </c>
      <c r="C283" s="102" t="e">
        <f>NA()</f>
        <v>#N/A</v>
      </c>
      <c r="D283" s="109" t="str">
        <f t="shared" si="29"/>
        <v/>
      </c>
      <c r="G283">
        <f t="shared" si="30"/>
        <v>2002</v>
      </c>
      <c r="H283" s="103">
        <v>37591</v>
      </c>
      <c r="I283" s="102">
        <v>5.01</v>
      </c>
      <c r="J283" s="109">
        <f t="shared" si="31"/>
        <v>5.0099999999999999E-2</v>
      </c>
      <c r="L283">
        <f t="shared" si="32"/>
        <v>2002</v>
      </c>
      <c r="M283" s="103">
        <v>37591</v>
      </c>
      <c r="O283" s="125">
        <v>6.9400000000000003E-2</v>
      </c>
      <c r="P283" s="125">
        <v>7.0699999999999999E-2</v>
      </c>
      <c r="Q283" s="125">
        <v>7.6100000000000001E-2</v>
      </c>
      <c r="R283" s="125"/>
      <c r="S283" s="125"/>
      <c r="T283">
        <f t="shared" si="33"/>
        <v>2002</v>
      </c>
      <c r="U283" s="103">
        <f t="shared" si="34"/>
        <v>37591</v>
      </c>
      <c r="V283" s="125">
        <v>6.2100000000000002E-2</v>
      </c>
      <c r="W283" s="125"/>
      <c r="X283" s="125"/>
      <c r="Y283" s="125">
        <v>7.4499999999999997E-2</v>
      </c>
      <c r="Z283" s="125"/>
    </row>
    <row r="284" spans="1:26">
      <c r="A284">
        <f t="shared" si="28"/>
        <v>2003</v>
      </c>
      <c r="B284" s="103">
        <v>37622</v>
      </c>
      <c r="C284" s="102" t="e">
        <f>NA()</f>
        <v>#N/A</v>
      </c>
      <c r="D284" s="109" t="str">
        <f t="shared" si="29"/>
        <v/>
      </c>
      <c r="G284">
        <f t="shared" si="30"/>
        <v>2003</v>
      </c>
      <c r="H284" s="103">
        <v>37622</v>
      </c>
      <c r="I284" s="102">
        <v>5.0199999999999996</v>
      </c>
      <c r="J284" s="109">
        <f t="shared" si="31"/>
        <v>5.0199999999999995E-2</v>
      </c>
      <c r="L284">
        <f t="shared" si="32"/>
        <v>2003</v>
      </c>
      <c r="M284" s="103">
        <v>37622</v>
      </c>
      <c r="O284" s="125">
        <v>6.8699999999999997E-2</v>
      </c>
      <c r="P284" s="125">
        <v>7.0599999999999996E-2</v>
      </c>
      <c r="Q284" s="125">
        <v>7.4700000000000003E-2</v>
      </c>
      <c r="R284" s="125"/>
      <c r="S284" s="125"/>
      <c r="T284">
        <f t="shared" si="33"/>
        <v>2003</v>
      </c>
      <c r="U284" s="103">
        <f t="shared" si="34"/>
        <v>37622</v>
      </c>
      <c r="V284" s="125">
        <v>6.1699999999999998E-2</v>
      </c>
      <c r="W284" s="125"/>
      <c r="X284" s="125"/>
      <c r="Y284" s="125">
        <v>7.3499999999999996E-2</v>
      </c>
      <c r="Z284" s="125"/>
    </row>
    <row r="285" spans="1:26">
      <c r="A285">
        <f t="shared" si="28"/>
        <v>2003</v>
      </c>
      <c r="B285" s="103">
        <v>37653</v>
      </c>
      <c r="C285" s="102" t="e">
        <f>NA()</f>
        <v>#N/A</v>
      </c>
      <c r="D285" s="109" t="str">
        <f t="shared" si="29"/>
        <v/>
      </c>
      <c r="G285">
        <f t="shared" si="30"/>
        <v>2003</v>
      </c>
      <c r="H285" s="103">
        <v>37653</v>
      </c>
      <c r="I285" s="102">
        <v>4.87</v>
      </c>
      <c r="J285" s="109">
        <f t="shared" si="31"/>
        <v>4.87E-2</v>
      </c>
      <c r="L285">
        <f t="shared" si="32"/>
        <v>2003</v>
      </c>
      <c r="M285" s="103">
        <v>37653</v>
      </c>
      <c r="O285" s="125">
        <v>6.6600000000000006E-2</v>
      </c>
      <c r="P285" s="125">
        <v>6.93E-2</v>
      </c>
      <c r="Q285" s="125">
        <v>7.17E-2</v>
      </c>
      <c r="R285" s="125"/>
      <c r="S285" s="125"/>
      <c r="T285">
        <f t="shared" si="33"/>
        <v>2003</v>
      </c>
      <c r="U285" s="103">
        <f t="shared" si="34"/>
        <v>37653</v>
      </c>
      <c r="V285" s="125">
        <v>5.9500000000000004E-2</v>
      </c>
      <c r="W285" s="125"/>
      <c r="X285" s="125"/>
      <c r="Y285" s="125">
        <v>7.0599999999999996E-2</v>
      </c>
      <c r="Z285" s="125"/>
    </row>
    <row r="286" spans="1:26">
      <c r="A286">
        <f t="shared" si="28"/>
        <v>2003</v>
      </c>
      <c r="B286" s="103">
        <v>37681</v>
      </c>
      <c r="C286" s="102" t="e">
        <f>NA()</f>
        <v>#N/A</v>
      </c>
      <c r="D286" s="109" t="str">
        <f t="shared" si="29"/>
        <v/>
      </c>
      <c r="G286">
        <f t="shared" si="30"/>
        <v>2003</v>
      </c>
      <c r="H286" s="103">
        <v>37681</v>
      </c>
      <c r="I286" s="102">
        <v>4.82</v>
      </c>
      <c r="J286" s="109">
        <f t="shared" si="31"/>
        <v>4.82E-2</v>
      </c>
      <c r="L286">
        <f t="shared" si="32"/>
        <v>2003</v>
      </c>
      <c r="M286" s="103">
        <v>37681</v>
      </c>
      <c r="O286" s="125">
        <v>6.5599999999999992E-2</v>
      </c>
      <c r="P286" s="125">
        <v>6.7900000000000002E-2</v>
      </c>
      <c r="Q286" s="125">
        <v>7.0499999999999993E-2</v>
      </c>
      <c r="R286" s="125"/>
      <c r="S286" s="125"/>
      <c r="T286">
        <f t="shared" si="33"/>
        <v>2003</v>
      </c>
      <c r="U286" s="103">
        <f t="shared" si="34"/>
        <v>37681</v>
      </c>
      <c r="V286" s="125">
        <v>5.8899999999999994E-2</v>
      </c>
      <c r="W286" s="125"/>
      <c r="X286" s="125"/>
      <c r="Y286" s="125">
        <v>6.9500000000000006E-2</v>
      </c>
      <c r="Z286" s="125"/>
    </row>
    <row r="287" spans="1:26">
      <c r="A287">
        <f t="shared" si="28"/>
        <v>2003</v>
      </c>
      <c r="B287" s="103">
        <v>37712</v>
      </c>
      <c r="C287" s="102" t="e">
        <f>NA()</f>
        <v>#N/A</v>
      </c>
      <c r="D287" s="109" t="str">
        <f t="shared" si="29"/>
        <v/>
      </c>
      <c r="G287">
        <f t="shared" si="30"/>
        <v>2003</v>
      </c>
      <c r="H287" s="103">
        <v>37712</v>
      </c>
      <c r="I287" s="102">
        <v>4.91</v>
      </c>
      <c r="J287" s="109">
        <f t="shared" si="31"/>
        <v>4.9100000000000005E-2</v>
      </c>
      <c r="L287">
        <f t="shared" si="32"/>
        <v>2003</v>
      </c>
      <c r="M287" s="103">
        <v>37712</v>
      </c>
      <c r="O287" s="125">
        <v>6.4699999999999994E-2</v>
      </c>
      <c r="P287" s="125">
        <v>6.6400000000000001E-2</v>
      </c>
      <c r="Q287" s="125">
        <v>6.9400000000000003E-2</v>
      </c>
      <c r="R287" s="125"/>
      <c r="S287" s="125"/>
      <c r="T287">
        <f t="shared" si="33"/>
        <v>2003</v>
      </c>
      <c r="U287" s="103">
        <f t="shared" si="34"/>
        <v>37712</v>
      </c>
      <c r="V287" s="125">
        <v>5.74E-2</v>
      </c>
      <c r="W287" s="125"/>
      <c r="X287" s="125"/>
      <c r="Y287" s="125">
        <v>6.8499999999999991E-2</v>
      </c>
      <c r="Z287" s="125"/>
    </row>
    <row r="288" spans="1:26">
      <c r="A288">
        <f t="shared" si="28"/>
        <v>2003</v>
      </c>
      <c r="B288" s="103">
        <v>37742</v>
      </c>
      <c r="C288" s="102" t="e">
        <f>NA()</f>
        <v>#N/A</v>
      </c>
      <c r="D288" s="109" t="str">
        <f t="shared" si="29"/>
        <v/>
      </c>
      <c r="G288">
        <f t="shared" si="30"/>
        <v>2003</v>
      </c>
      <c r="H288" s="103">
        <v>37742</v>
      </c>
      <c r="I288" s="102">
        <v>4.5199999999999996</v>
      </c>
      <c r="J288" s="109">
        <f t="shared" si="31"/>
        <v>4.5199999999999997E-2</v>
      </c>
      <c r="L288">
        <f t="shared" si="32"/>
        <v>2003</v>
      </c>
      <c r="M288" s="103">
        <v>37742</v>
      </c>
      <c r="O288" s="125">
        <v>6.2E-2</v>
      </c>
      <c r="P288" s="125">
        <v>6.3600000000000004E-2</v>
      </c>
      <c r="Q288" s="125">
        <v>6.4699999999999994E-2</v>
      </c>
      <c r="R288" s="125"/>
      <c r="S288" s="125"/>
      <c r="T288">
        <f t="shared" si="33"/>
        <v>2003</v>
      </c>
      <c r="U288" s="103">
        <f t="shared" si="34"/>
        <v>37742</v>
      </c>
      <c r="V288" s="125">
        <v>5.2199999999999996E-2</v>
      </c>
      <c r="W288" s="125"/>
      <c r="X288" s="125"/>
      <c r="Y288" s="125">
        <v>6.3799999999999996E-2</v>
      </c>
      <c r="Z288" s="125"/>
    </row>
    <row r="289" spans="1:26">
      <c r="A289">
        <f t="shared" si="28"/>
        <v>2003</v>
      </c>
      <c r="B289" s="103">
        <v>37773</v>
      </c>
      <c r="C289" s="102" t="e">
        <f>NA()</f>
        <v>#N/A</v>
      </c>
      <c r="D289" s="109" t="str">
        <f t="shared" si="29"/>
        <v/>
      </c>
      <c r="G289">
        <f t="shared" si="30"/>
        <v>2003</v>
      </c>
      <c r="H289" s="103">
        <v>37773</v>
      </c>
      <c r="I289" s="102">
        <v>4.34</v>
      </c>
      <c r="J289" s="109">
        <f t="shared" si="31"/>
        <v>4.3400000000000001E-2</v>
      </c>
      <c r="L289">
        <f t="shared" si="32"/>
        <v>2003</v>
      </c>
      <c r="M289" s="103">
        <v>37773</v>
      </c>
      <c r="O289" s="125">
        <v>6.1200000000000004E-2</v>
      </c>
      <c r="P289" s="125">
        <v>6.2100000000000002E-2</v>
      </c>
      <c r="Q289" s="125">
        <v>6.3E-2</v>
      </c>
      <c r="R289" s="125"/>
      <c r="S289" s="125"/>
      <c r="T289">
        <f t="shared" si="33"/>
        <v>2003</v>
      </c>
      <c r="U289" s="103">
        <f t="shared" si="34"/>
        <v>37773</v>
      </c>
      <c r="V289" s="125">
        <v>4.9699999999999994E-2</v>
      </c>
      <c r="W289" s="125"/>
      <c r="X289" s="125"/>
      <c r="Y289" s="125">
        <v>6.1900000000000004E-2</v>
      </c>
      <c r="Z289" s="125"/>
    </row>
    <row r="290" spans="1:26">
      <c r="A290">
        <f t="shared" si="28"/>
        <v>2003</v>
      </c>
      <c r="B290" s="103">
        <v>37803</v>
      </c>
      <c r="C290" s="102" t="e">
        <f>NA()</f>
        <v>#N/A</v>
      </c>
      <c r="D290" s="109" t="str">
        <f t="shared" si="29"/>
        <v/>
      </c>
      <c r="G290">
        <f t="shared" si="30"/>
        <v>2003</v>
      </c>
      <c r="H290" s="103">
        <v>37803</v>
      </c>
      <c r="I290" s="102">
        <v>4.92</v>
      </c>
      <c r="J290" s="109">
        <f t="shared" si="31"/>
        <v>4.9200000000000001E-2</v>
      </c>
      <c r="L290">
        <f t="shared" si="32"/>
        <v>2003</v>
      </c>
      <c r="M290" s="103">
        <v>37803</v>
      </c>
      <c r="O290" s="125">
        <v>6.3700000000000007E-2</v>
      </c>
      <c r="P290" s="125">
        <v>6.5700000000000008E-2</v>
      </c>
      <c r="Q290" s="125">
        <v>6.6699999999999995E-2</v>
      </c>
      <c r="R290" s="125"/>
      <c r="S290" s="125"/>
      <c r="T290">
        <f t="shared" si="33"/>
        <v>2003</v>
      </c>
      <c r="U290" s="103">
        <f t="shared" si="34"/>
        <v>37803</v>
      </c>
      <c r="V290" s="125">
        <v>5.4900000000000004E-2</v>
      </c>
      <c r="W290" s="125"/>
      <c r="X290" s="125"/>
      <c r="Y290" s="125">
        <v>6.6199999999999995E-2</v>
      </c>
      <c r="Z290" s="125"/>
    </row>
    <row r="291" spans="1:26">
      <c r="A291">
        <f t="shared" si="28"/>
        <v>2003</v>
      </c>
      <c r="B291" s="103">
        <v>37834</v>
      </c>
      <c r="C291" s="102" t="e">
        <f>NA()</f>
        <v>#N/A</v>
      </c>
      <c r="D291" s="109" t="str">
        <f t="shared" si="29"/>
        <v/>
      </c>
      <c r="G291">
        <f t="shared" si="30"/>
        <v>2003</v>
      </c>
      <c r="H291" s="103">
        <v>37834</v>
      </c>
      <c r="I291" s="102">
        <v>5.39</v>
      </c>
      <c r="J291" s="109">
        <f t="shared" si="31"/>
        <v>5.3899999999999997E-2</v>
      </c>
      <c r="L291">
        <f t="shared" si="32"/>
        <v>2003</v>
      </c>
      <c r="M291" s="103">
        <v>37834</v>
      </c>
      <c r="O291" s="125">
        <v>6.480000000000001E-2</v>
      </c>
      <c r="P291" s="125">
        <v>6.7799999999999999E-2</v>
      </c>
      <c r="Q291" s="125">
        <v>7.0800000000000002E-2</v>
      </c>
      <c r="R291" s="125"/>
      <c r="S291" s="125"/>
      <c r="T291">
        <f t="shared" si="33"/>
        <v>2003</v>
      </c>
      <c r="U291" s="103">
        <f t="shared" si="34"/>
        <v>37834</v>
      </c>
      <c r="V291" s="125">
        <v>5.8799999999999998E-2</v>
      </c>
      <c r="W291" s="125"/>
      <c r="X291" s="125"/>
      <c r="Y291" s="125">
        <v>7.0099999999999996E-2</v>
      </c>
      <c r="Z291" s="125"/>
    </row>
    <row r="292" spans="1:26">
      <c r="A292">
        <f t="shared" si="28"/>
        <v>2003</v>
      </c>
      <c r="B292" s="103">
        <v>37865</v>
      </c>
      <c r="C292" s="102" t="e">
        <f>NA()</f>
        <v>#N/A</v>
      </c>
      <c r="D292" s="109" t="str">
        <f t="shared" si="29"/>
        <v/>
      </c>
      <c r="G292">
        <f t="shared" si="30"/>
        <v>2003</v>
      </c>
      <c r="H292" s="103">
        <v>37865</v>
      </c>
      <c r="I292" s="102">
        <v>5.21</v>
      </c>
      <c r="J292" s="109">
        <f t="shared" si="31"/>
        <v>5.21E-2</v>
      </c>
      <c r="L292">
        <f t="shared" si="32"/>
        <v>2003</v>
      </c>
      <c r="M292" s="103">
        <v>37865</v>
      </c>
      <c r="O292" s="125">
        <v>6.3E-2</v>
      </c>
      <c r="P292" s="125">
        <v>6.5599999999999992E-2</v>
      </c>
      <c r="Q292" s="125">
        <v>6.8699999999999997E-2</v>
      </c>
      <c r="R292" s="125"/>
      <c r="S292" s="125"/>
      <c r="T292">
        <f t="shared" si="33"/>
        <v>2003</v>
      </c>
      <c r="U292" s="103">
        <f t="shared" si="34"/>
        <v>37865</v>
      </c>
      <c r="V292" s="125">
        <v>5.7200000000000001E-2</v>
      </c>
      <c r="W292" s="125"/>
      <c r="X292" s="125"/>
      <c r="Y292" s="125">
        <v>6.7900000000000002E-2</v>
      </c>
      <c r="Z292" s="125"/>
    </row>
    <row r="293" spans="1:26">
      <c r="A293">
        <f t="shared" si="28"/>
        <v>2003</v>
      </c>
      <c r="B293" s="103">
        <v>37895</v>
      </c>
      <c r="C293" s="102" t="e">
        <f>NA()</f>
        <v>#N/A</v>
      </c>
      <c r="D293" s="109" t="str">
        <f t="shared" si="29"/>
        <v/>
      </c>
      <c r="G293">
        <f t="shared" si="30"/>
        <v>2003</v>
      </c>
      <c r="H293" s="103">
        <v>37895</v>
      </c>
      <c r="I293" s="102">
        <v>5.21</v>
      </c>
      <c r="J293" s="109">
        <f t="shared" si="31"/>
        <v>5.21E-2</v>
      </c>
      <c r="L293">
        <f t="shared" si="32"/>
        <v>2003</v>
      </c>
      <c r="M293" s="103">
        <v>37895</v>
      </c>
      <c r="O293" s="125">
        <v>6.2800000000000009E-2</v>
      </c>
      <c r="P293" s="125">
        <v>6.4299999999999996E-2</v>
      </c>
      <c r="Q293" s="125">
        <v>6.7900000000000002E-2</v>
      </c>
      <c r="R293" s="125"/>
      <c r="S293" s="125"/>
      <c r="T293">
        <f t="shared" si="33"/>
        <v>2003</v>
      </c>
      <c r="U293" s="103">
        <f t="shared" si="34"/>
        <v>37895</v>
      </c>
      <c r="V293" s="125">
        <v>5.7000000000000002E-2</v>
      </c>
      <c r="W293" s="125"/>
      <c r="X293" s="125"/>
      <c r="Y293" s="125">
        <v>6.7299999999999999E-2</v>
      </c>
      <c r="Z293" s="125"/>
    </row>
    <row r="294" spans="1:26">
      <c r="A294">
        <f t="shared" si="28"/>
        <v>2003</v>
      </c>
      <c r="B294" s="103">
        <v>37926</v>
      </c>
      <c r="C294" s="102" t="e">
        <f>NA()</f>
        <v>#N/A</v>
      </c>
      <c r="D294" s="109" t="str">
        <f t="shared" si="29"/>
        <v/>
      </c>
      <c r="G294">
        <f t="shared" si="30"/>
        <v>2003</v>
      </c>
      <c r="H294" s="103">
        <v>37926</v>
      </c>
      <c r="I294" s="102">
        <v>5.17</v>
      </c>
      <c r="J294" s="109">
        <f t="shared" si="31"/>
        <v>5.1699999999999996E-2</v>
      </c>
      <c r="L294">
        <f t="shared" si="32"/>
        <v>2003</v>
      </c>
      <c r="M294" s="103">
        <v>37926</v>
      </c>
      <c r="O294" s="125">
        <v>6.2600000000000003E-2</v>
      </c>
      <c r="P294" s="125">
        <v>6.3700000000000007E-2</v>
      </c>
      <c r="Q294" s="125">
        <v>6.6900000000000001E-2</v>
      </c>
      <c r="R294" s="125"/>
      <c r="S294" s="125"/>
      <c r="T294">
        <f t="shared" si="33"/>
        <v>2003</v>
      </c>
      <c r="U294" s="103">
        <f t="shared" si="34"/>
        <v>37926</v>
      </c>
      <c r="V294" s="125">
        <v>5.6500000000000002E-2</v>
      </c>
      <c r="W294" s="125"/>
      <c r="X294" s="125"/>
      <c r="Y294" s="125">
        <v>6.6600000000000006E-2</v>
      </c>
      <c r="Z294" s="125"/>
    </row>
    <row r="295" spans="1:26">
      <c r="A295">
        <f t="shared" si="28"/>
        <v>2003</v>
      </c>
      <c r="B295" s="103">
        <v>37956</v>
      </c>
      <c r="C295" s="102" t="e">
        <f>NA()</f>
        <v>#N/A</v>
      </c>
      <c r="D295" s="109" t="str">
        <f t="shared" si="29"/>
        <v/>
      </c>
      <c r="G295">
        <f t="shared" si="30"/>
        <v>2003</v>
      </c>
      <c r="H295" s="103">
        <v>37956</v>
      </c>
      <c r="I295" s="102">
        <v>5.1100000000000003</v>
      </c>
      <c r="J295" s="109">
        <f t="shared" si="31"/>
        <v>5.1100000000000007E-2</v>
      </c>
      <c r="L295">
        <f t="shared" si="32"/>
        <v>2003</v>
      </c>
      <c r="M295" s="103">
        <v>37956</v>
      </c>
      <c r="O295" s="125">
        <v>6.1799999999999994E-2</v>
      </c>
      <c r="P295" s="125">
        <v>6.2699999999999992E-2</v>
      </c>
      <c r="Q295" s="125">
        <v>6.6100000000000006E-2</v>
      </c>
      <c r="R295" s="125"/>
      <c r="S295" s="125"/>
      <c r="T295">
        <f t="shared" si="33"/>
        <v>2003</v>
      </c>
      <c r="U295" s="103">
        <f t="shared" si="34"/>
        <v>37956</v>
      </c>
      <c r="V295" s="125">
        <v>5.62E-2</v>
      </c>
      <c r="W295" s="125"/>
      <c r="X295" s="125"/>
      <c r="Y295" s="125">
        <v>6.6000000000000003E-2</v>
      </c>
      <c r="Z295" s="125"/>
    </row>
    <row r="296" spans="1:26">
      <c r="A296">
        <f t="shared" si="28"/>
        <v>2004</v>
      </c>
      <c r="B296" s="103">
        <v>37987</v>
      </c>
      <c r="C296" s="102" t="e">
        <f>NA()</f>
        <v>#N/A</v>
      </c>
      <c r="D296" s="109" t="str">
        <f t="shared" si="29"/>
        <v/>
      </c>
      <c r="G296">
        <f t="shared" si="30"/>
        <v>2004</v>
      </c>
      <c r="H296" s="103">
        <v>37987</v>
      </c>
      <c r="I296" s="102">
        <v>5.01</v>
      </c>
      <c r="J296" s="109">
        <f t="shared" si="31"/>
        <v>5.0099999999999999E-2</v>
      </c>
      <c r="L296">
        <f t="shared" si="32"/>
        <v>2004</v>
      </c>
      <c r="M296" s="103">
        <v>37987</v>
      </c>
      <c r="O296" s="125">
        <v>6.0599999999999994E-2</v>
      </c>
      <c r="P296" s="125">
        <v>6.1500000000000006E-2</v>
      </c>
      <c r="Q296" s="125">
        <v>6.4699999999999994E-2</v>
      </c>
      <c r="R296" s="125"/>
      <c r="S296" s="125"/>
      <c r="T296">
        <f t="shared" si="33"/>
        <v>2004</v>
      </c>
      <c r="U296" s="103">
        <f t="shared" si="34"/>
        <v>37987</v>
      </c>
      <c r="V296" s="125">
        <v>5.5399999999999998E-2</v>
      </c>
      <c r="W296" s="125"/>
      <c r="X296" s="125"/>
      <c r="Y296" s="125">
        <v>6.4399999999999999E-2</v>
      </c>
      <c r="Z296" s="125"/>
    </row>
    <row r="297" spans="1:26">
      <c r="A297">
        <f t="shared" si="28"/>
        <v>2004</v>
      </c>
      <c r="B297" s="103">
        <v>38018</v>
      </c>
      <c r="C297" s="102" t="e">
        <f>NA()</f>
        <v>#N/A</v>
      </c>
      <c r="D297" s="109" t="str">
        <f t="shared" si="29"/>
        <v/>
      </c>
      <c r="G297">
        <f t="shared" si="30"/>
        <v>2004</v>
      </c>
      <c r="H297" s="103">
        <v>38018</v>
      </c>
      <c r="I297" s="102">
        <v>4.9400000000000004</v>
      </c>
      <c r="J297" s="109">
        <f t="shared" si="31"/>
        <v>4.9400000000000006E-2</v>
      </c>
      <c r="L297">
        <f t="shared" si="32"/>
        <v>2004</v>
      </c>
      <c r="M297" s="103">
        <v>38018</v>
      </c>
      <c r="O297" s="125">
        <v>6.0999999999999999E-2</v>
      </c>
      <c r="P297" s="125">
        <v>6.1500000000000006E-2</v>
      </c>
      <c r="Q297" s="125">
        <v>6.2800000000000009E-2</v>
      </c>
      <c r="R297" s="125" t="s">
        <v>5</v>
      </c>
      <c r="S297" s="125"/>
      <c r="T297">
        <f t="shared" si="33"/>
        <v>2004</v>
      </c>
      <c r="U297" s="103">
        <f t="shared" si="34"/>
        <v>38018</v>
      </c>
      <c r="V297" s="125">
        <v>5.5E-2</v>
      </c>
      <c r="W297" s="125"/>
      <c r="X297" s="125"/>
      <c r="Y297" s="125">
        <v>6.2699999999999992E-2</v>
      </c>
      <c r="Z297" s="125"/>
    </row>
    <row r="298" spans="1:26">
      <c r="A298">
        <f t="shared" si="28"/>
        <v>2004</v>
      </c>
      <c r="B298" s="103">
        <v>38047</v>
      </c>
      <c r="C298" s="102" t="e">
        <f>NA()</f>
        <v>#N/A</v>
      </c>
      <c r="D298" s="109" t="str">
        <f t="shared" si="29"/>
        <v/>
      </c>
      <c r="G298">
        <f t="shared" si="30"/>
        <v>2004</v>
      </c>
      <c r="H298" s="103">
        <v>38047</v>
      </c>
      <c r="I298" s="102">
        <v>4.72</v>
      </c>
      <c r="J298" s="109">
        <f t="shared" si="31"/>
        <v>4.7199999999999999E-2</v>
      </c>
      <c r="L298">
        <f t="shared" si="32"/>
        <v>2004</v>
      </c>
      <c r="M298" s="103">
        <v>38047</v>
      </c>
      <c r="O298" s="125">
        <v>5.9299999999999999E-2</v>
      </c>
      <c r="P298" s="125">
        <v>5.9699999999999996E-2</v>
      </c>
      <c r="Q298" s="125">
        <v>6.1200000000000004E-2</v>
      </c>
      <c r="R298" s="125" t="s">
        <v>5</v>
      </c>
      <c r="S298" s="125"/>
      <c r="T298">
        <f t="shared" si="33"/>
        <v>2004</v>
      </c>
      <c r="U298" s="103">
        <f t="shared" si="34"/>
        <v>38047</v>
      </c>
      <c r="V298" s="125">
        <v>5.33E-2</v>
      </c>
      <c r="W298" s="125"/>
      <c r="X298" s="125"/>
      <c r="Y298" s="125">
        <v>6.1100000000000002E-2</v>
      </c>
      <c r="Z298" s="125"/>
    </row>
    <row r="299" spans="1:26">
      <c r="A299">
        <f t="shared" si="28"/>
        <v>2004</v>
      </c>
      <c r="B299" s="103">
        <v>38078</v>
      </c>
      <c r="C299" s="102" t="e">
        <f>NA()</f>
        <v>#N/A</v>
      </c>
      <c r="D299" s="109" t="str">
        <f t="shared" si="29"/>
        <v/>
      </c>
      <c r="G299">
        <f t="shared" si="30"/>
        <v>2004</v>
      </c>
      <c r="H299" s="103">
        <v>38078</v>
      </c>
      <c r="I299" s="102">
        <v>5.16</v>
      </c>
      <c r="J299" s="109">
        <f t="shared" si="31"/>
        <v>5.16E-2</v>
      </c>
      <c r="L299">
        <f t="shared" si="32"/>
        <v>2004</v>
      </c>
      <c r="M299" s="103">
        <v>38078</v>
      </c>
      <c r="O299" s="125">
        <v>6.3299999999999995E-2</v>
      </c>
      <c r="P299" s="125">
        <v>6.3500000000000001E-2</v>
      </c>
      <c r="Q299" s="125">
        <v>6.4600000000000005E-2</v>
      </c>
      <c r="R299" s="125" t="s">
        <v>5</v>
      </c>
      <c r="S299" s="125"/>
      <c r="T299">
        <f t="shared" si="33"/>
        <v>2004</v>
      </c>
      <c r="U299" s="103">
        <f t="shared" si="34"/>
        <v>38078</v>
      </c>
      <c r="V299" s="125">
        <v>5.7300000000000004E-2</v>
      </c>
      <c r="W299" s="125"/>
      <c r="X299" s="125"/>
      <c r="Y299" s="125">
        <v>6.4600000000000005E-2</v>
      </c>
      <c r="Z299" s="125"/>
    </row>
    <row r="300" spans="1:26">
      <c r="A300">
        <f t="shared" si="28"/>
        <v>2004</v>
      </c>
      <c r="B300" s="103">
        <v>38108</v>
      </c>
      <c r="C300" s="102" t="e">
        <f>NA()</f>
        <v>#N/A</v>
      </c>
      <c r="D300" s="109" t="str">
        <f t="shared" si="29"/>
        <v/>
      </c>
      <c r="G300">
        <f t="shared" si="30"/>
        <v>2004</v>
      </c>
      <c r="H300" s="103">
        <v>38108</v>
      </c>
      <c r="I300" s="102">
        <v>5.46</v>
      </c>
      <c r="J300" s="109">
        <f t="shared" si="31"/>
        <v>5.4600000000000003E-2</v>
      </c>
      <c r="L300">
        <f t="shared" si="32"/>
        <v>2004</v>
      </c>
      <c r="M300" s="103">
        <v>38108</v>
      </c>
      <c r="O300" s="125">
        <v>6.6600000000000006E-2</v>
      </c>
      <c r="P300" s="125">
        <v>6.6199999999999995E-2</v>
      </c>
      <c r="Q300" s="125">
        <v>6.7500000000000004E-2</v>
      </c>
      <c r="R300" s="125" t="s">
        <v>5</v>
      </c>
      <c r="S300" s="125"/>
      <c r="T300">
        <f t="shared" si="33"/>
        <v>2004</v>
      </c>
      <c r="U300" s="103">
        <f t="shared" si="34"/>
        <v>38108</v>
      </c>
      <c r="V300" s="125">
        <v>6.0400000000000002E-2</v>
      </c>
      <c r="W300" s="125"/>
      <c r="X300" s="125"/>
      <c r="Y300" s="125">
        <v>6.7500000000000004E-2</v>
      </c>
      <c r="Z300" s="125"/>
    </row>
    <row r="301" spans="1:26">
      <c r="A301">
        <f t="shared" si="28"/>
        <v>2004</v>
      </c>
      <c r="B301" s="103">
        <v>38139</v>
      </c>
      <c r="C301" s="102" t="e">
        <f>NA()</f>
        <v>#N/A</v>
      </c>
      <c r="D301" s="109" t="str">
        <f t="shared" si="29"/>
        <v/>
      </c>
      <c r="G301">
        <f t="shared" si="30"/>
        <v>2004</v>
      </c>
      <c r="H301" s="103">
        <v>38139</v>
      </c>
      <c r="I301" s="102">
        <v>5.45</v>
      </c>
      <c r="J301" s="109">
        <f t="shared" si="31"/>
        <v>5.45E-2</v>
      </c>
      <c r="L301">
        <f t="shared" si="32"/>
        <v>2004</v>
      </c>
      <c r="M301" s="103">
        <v>38139</v>
      </c>
      <c r="O301" s="125">
        <v>6.3E-2</v>
      </c>
      <c r="P301" s="125">
        <v>6.4600000000000005E-2</v>
      </c>
      <c r="Q301" s="125">
        <v>6.8400000000000002E-2</v>
      </c>
      <c r="R301" s="125" t="s">
        <v>5</v>
      </c>
      <c r="S301" s="125"/>
      <c r="T301">
        <f t="shared" si="33"/>
        <v>2004</v>
      </c>
      <c r="U301" s="103">
        <f t="shared" si="34"/>
        <v>38139</v>
      </c>
      <c r="V301" s="125">
        <v>6.0100000000000001E-2</v>
      </c>
      <c r="W301" s="125"/>
      <c r="X301" s="125"/>
      <c r="Y301" s="125">
        <v>6.7799999999999999E-2</v>
      </c>
      <c r="Z301" s="125"/>
    </row>
    <row r="302" spans="1:26">
      <c r="A302">
        <f t="shared" si="28"/>
        <v>2004</v>
      </c>
      <c r="B302" s="103">
        <v>38169</v>
      </c>
      <c r="C302" s="102" t="e">
        <f>NA()</f>
        <v>#N/A</v>
      </c>
      <c r="D302" s="109" t="str">
        <f t="shared" si="29"/>
        <v/>
      </c>
      <c r="G302">
        <f t="shared" si="30"/>
        <v>2004</v>
      </c>
      <c r="H302" s="103">
        <v>38169</v>
      </c>
      <c r="I302" s="102">
        <v>5.24</v>
      </c>
      <c r="J302" s="109">
        <f t="shared" si="31"/>
        <v>5.2400000000000002E-2</v>
      </c>
      <c r="L302">
        <f t="shared" si="32"/>
        <v>2004</v>
      </c>
      <c r="M302" s="103">
        <v>38169</v>
      </c>
      <c r="O302" s="125">
        <v>6.0899999999999996E-2</v>
      </c>
      <c r="P302" s="125">
        <v>6.2699999999999992E-2</v>
      </c>
      <c r="Q302" s="125">
        <v>6.6699999999999995E-2</v>
      </c>
      <c r="R302" s="125"/>
      <c r="S302" s="125"/>
      <c r="T302">
        <f t="shared" si="33"/>
        <v>2004</v>
      </c>
      <c r="U302" s="103">
        <f t="shared" si="34"/>
        <v>38169</v>
      </c>
      <c r="V302" s="125">
        <v>5.8200000000000002E-2</v>
      </c>
      <c r="W302" s="125"/>
      <c r="X302" s="125"/>
      <c r="Y302" s="125">
        <v>6.6199999999999995E-2</v>
      </c>
      <c r="Z302" s="125"/>
    </row>
    <row r="303" spans="1:26">
      <c r="A303">
        <f t="shared" si="28"/>
        <v>2004</v>
      </c>
      <c r="B303" s="103">
        <v>38200</v>
      </c>
      <c r="C303" s="102" t="e">
        <f>NA()</f>
        <v>#N/A</v>
      </c>
      <c r="D303" s="109" t="str">
        <f t="shared" si="29"/>
        <v/>
      </c>
      <c r="G303">
        <f t="shared" si="30"/>
        <v>2004</v>
      </c>
      <c r="H303" s="103">
        <v>38200</v>
      </c>
      <c r="I303" s="102">
        <v>5.07</v>
      </c>
      <c r="J303" s="109">
        <f t="shared" si="31"/>
        <v>5.0700000000000002E-2</v>
      </c>
      <c r="L303">
        <f t="shared" si="32"/>
        <v>2004</v>
      </c>
      <c r="M303" s="103">
        <v>38200</v>
      </c>
      <c r="O303" s="125">
        <v>5.9500000000000004E-2</v>
      </c>
      <c r="P303" s="125">
        <v>6.1399999999999996E-2</v>
      </c>
      <c r="Q303" s="125">
        <v>6.4500000000000002E-2</v>
      </c>
      <c r="R303" s="125"/>
      <c r="S303" s="125"/>
      <c r="T303">
        <f t="shared" si="33"/>
        <v>2004</v>
      </c>
      <c r="U303" s="103">
        <f t="shared" si="34"/>
        <v>38200</v>
      </c>
      <c r="V303" s="125">
        <v>5.6500000000000002E-2</v>
      </c>
      <c r="W303" s="125"/>
      <c r="X303" s="125"/>
      <c r="Y303" s="125">
        <v>6.4600000000000005E-2</v>
      </c>
      <c r="Z303" s="125"/>
    </row>
    <row r="304" spans="1:26">
      <c r="A304">
        <f t="shared" si="28"/>
        <v>2004</v>
      </c>
      <c r="B304" s="103">
        <v>38231</v>
      </c>
      <c r="C304" s="102" t="e">
        <f>NA()</f>
        <v>#N/A</v>
      </c>
      <c r="D304" s="109" t="str">
        <f t="shared" si="29"/>
        <v/>
      </c>
      <c r="G304">
        <f t="shared" si="30"/>
        <v>2004</v>
      </c>
      <c r="H304" s="103">
        <v>38231</v>
      </c>
      <c r="I304" s="102">
        <v>4.8899999999999997</v>
      </c>
      <c r="J304" s="109">
        <f t="shared" si="31"/>
        <v>4.8899999999999999E-2</v>
      </c>
      <c r="L304">
        <f t="shared" si="32"/>
        <v>2004</v>
      </c>
      <c r="M304" s="103">
        <v>38231</v>
      </c>
      <c r="O304" s="125">
        <v>5.79E-2</v>
      </c>
      <c r="P304" s="125">
        <v>5.9800000000000006E-2</v>
      </c>
      <c r="Q304" s="125">
        <v>6.2699999999999992E-2</v>
      </c>
      <c r="R304" s="125"/>
      <c r="S304" s="125"/>
      <c r="T304">
        <f t="shared" si="33"/>
        <v>2004</v>
      </c>
      <c r="U304" s="103">
        <f t="shared" si="34"/>
        <v>38231</v>
      </c>
      <c r="V304" s="125">
        <v>5.4600000000000003E-2</v>
      </c>
      <c r="W304" s="125"/>
      <c r="X304" s="125"/>
      <c r="Y304" s="125">
        <v>6.2699999999999992E-2</v>
      </c>
      <c r="Z304" s="125"/>
    </row>
    <row r="305" spans="1:26">
      <c r="A305">
        <f t="shared" si="28"/>
        <v>2004</v>
      </c>
      <c r="B305" s="103">
        <v>38261</v>
      </c>
      <c r="C305" s="102" t="e">
        <f>NA()</f>
        <v>#N/A</v>
      </c>
      <c r="D305" s="109" t="str">
        <f t="shared" si="29"/>
        <v/>
      </c>
      <c r="G305">
        <f t="shared" si="30"/>
        <v>2004</v>
      </c>
      <c r="H305" s="103">
        <v>38261</v>
      </c>
      <c r="I305" s="102">
        <v>4.8499999999999996</v>
      </c>
      <c r="J305" s="109">
        <f t="shared" si="31"/>
        <v>4.8499999999999995E-2</v>
      </c>
      <c r="L305">
        <f t="shared" si="32"/>
        <v>2004</v>
      </c>
      <c r="M305" s="103">
        <v>38261</v>
      </c>
      <c r="O305" s="125">
        <v>5.74E-2</v>
      </c>
      <c r="P305" s="125">
        <v>5.9400000000000001E-2</v>
      </c>
      <c r="Q305" s="125">
        <v>6.1699999999999998E-2</v>
      </c>
      <c r="R305" s="125"/>
      <c r="S305" s="125"/>
      <c r="T305">
        <f t="shared" si="33"/>
        <v>2004</v>
      </c>
      <c r="U305" s="103">
        <f t="shared" si="34"/>
        <v>38261</v>
      </c>
      <c r="V305" s="125">
        <v>5.4699999999999999E-2</v>
      </c>
      <c r="W305" s="125"/>
      <c r="X305" s="125"/>
      <c r="Y305" s="125">
        <v>6.2100000000000002E-2</v>
      </c>
      <c r="Z305" s="125"/>
    </row>
    <row r="306" spans="1:26">
      <c r="A306">
        <f t="shared" si="28"/>
        <v>2004</v>
      </c>
      <c r="B306" s="103">
        <v>38292</v>
      </c>
      <c r="C306" s="102" t="e">
        <f>NA()</f>
        <v>#N/A</v>
      </c>
      <c r="D306" s="109" t="str">
        <f t="shared" si="29"/>
        <v/>
      </c>
      <c r="G306">
        <f t="shared" si="30"/>
        <v>2004</v>
      </c>
      <c r="H306" s="103">
        <v>38292</v>
      </c>
      <c r="I306" s="102">
        <v>4.8899999999999997</v>
      </c>
      <c r="J306" s="109">
        <f t="shared" si="31"/>
        <v>4.8899999999999999E-2</v>
      </c>
      <c r="L306">
        <f t="shared" si="32"/>
        <v>2004</v>
      </c>
      <c r="M306" s="103">
        <v>38292</v>
      </c>
      <c r="O306" s="125">
        <v>5.79E-2</v>
      </c>
      <c r="P306" s="125">
        <v>5.9699999999999996E-2</v>
      </c>
      <c r="Q306" s="125">
        <v>6.1600000000000002E-2</v>
      </c>
      <c r="R306" s="125"/>
      <c r="S306" s="125"/>
      <c r="T306">
        <f t="shared" si="33"/>
        <v>2004</v>
      </c>
      <c r="U306" s="103">
        <f t="shared" si="34"/>
        <v>38292</v>
      </c>
      <c r="V306" s="125">
        <v>5.5199999999999999E-2</v>
      </c>
      <c r="W306" s="125"/>
      <c r="X306" s="125"/>
      <c r="Y306" s="125">
        <v>6.2E-2</v>
      </c>
      <c r="Z306" s="125"/>
    </row>
    <row r="307" spans="1:26">
      <c r="A307">
        <f t="shared" si="28"/>
        <v>2004</v>
      </c>
      <c r="B307" s="103">
        <v>38322</v>
      </c>
      <c r="C307" s="102" t="e">
        <f>NA()</f>
        <v>#N/A</v>
      </c>
      <c r="D307" s="109" t="str">
        <f t="shared" si="29"/>
        <v/>
      </c>
      <c r="G307">
        <f t="shared" si="30"/>
        <v>2004</v>
      </c>
      <c r="H307" s="103">
        <v>38322</v>
      </c>
      <c r="I307" s="102">
        <v>4.88</v>
      </c>
      <c r="J307" s="109">
        <f t="shared" si="31"/>
        <v>4.8799999999999996E-2</v>
      </c>
      <c r="L307">
        <f t="shared" si="32"/>
        <v>2004</v>
      </c>
      <c r="M307" s="103">
        <v>38322</v>
      </c>
      <c r="O307" s="125">
        <v>5.7800000000000004E-2</v>
      </c>
      <c r="P307" s="125">
        <v>5.9200000000000003E-2</v>
      </c>
      <c r="Q307" s="125">
        <v>6.0999999999999999E-2</v>
      </c>
      <c r="R307" s="125"/>
      <c r="S307" s="125"/>
      <c r="T307">
        <f t="shared" si="33"/>
        <v>2004</v>
      </c>
      <c r="U307" s="103">
        <f t="shared" si="34"/>
        <v>38322</v>
      </c>
      <c r="V307" s="125">
        <v>5.4699999999999999E-2</v>
      </c>
      <c r="W307" s="125"/>
      <c r="X307" s="125"/>
      <c r="Y307" s="125">
        <v>6.1500000000000006E-2</v>
      </c>
      <c r="Z307" s="125"/>
    </row>
    <row r="308" spans="1:26">
      <c r="A308">
        <f t="shared" si="28"/>
        <v>2005</v>
      </c>
      <c r="B308" s="103">
        <v>38353</v>
      </c>
      <c r="C308" s="102" t="e">
        <f>NA()</f>
        <v>#N/A</v>
      </c>
      <c r="D308" s="109" t="str">
        <f t="shared" si="29"/>
        <v/>
      </c>
      <c r="G308">
        <f t="shared" si="30"/>
        <v>2005</v>
      </c>
      <c r="H308" s="103">
        <v>38353</v>
      </c>
      <c r="I308" s="102">
        <v>4.7699999999999996</v>
      </c>
      <c r="J308" s="109">
        <f t="shared" si="31"/>
        <v>4.7699999999999992E-2</v>
      </c>
      <c r="L308">
        <f t="shared" si="32"/>
        <v>2005</v>
      </c>
      <c r="M308" s="103">
        <v>38353</v>
      </c>
      <c r="O308" s="125">
        <v>5.6799999999999996E-2</v>
      </c>
      <c r="P308" s="125">
        <v>5.7800000000000004E-2</v>
      </c>
      <c r="Q308" s="125">
        <v>5.9500000000000004E-2</v>
      </c>
      <c r="R308" s="125"/>
      <c r="S308" s="125"/>
      <c r="T308">
        <f t="shared" si="33"/>
        <v>2005</v>
      </c>
      <c r="U308" s="103">
        <f t="shared" si="34"/>
        <v>38353</v>
      </c>
      <c r="V308" s="125">
        <v>5.3600000000000002E-2</v>
      </c>
      <c r="W308" s="125"/>
      <c r="X308" s="125"/>
      <c r="Y308" s="125">
        <v>6.0199999999999997E-2</v>
      </c>
      <c r="Z308" s="125"/>
    </row>
    <row r="309" spans="1:26">
      <c r="A309">
        <f t="shared" si="28"/>
        <v>2005</v>
      </c>
      <c r="B309" s="103">
        <v>38384</v>
      </c>
      <c r="C309" s="102" t="e">
        <f>NA()</f>
        <v>#N/A</v>
      </c>
      <c r="D309" s="109" t="str">
        <f t="shared" si="29"/>
        <v/>
      </c>
      <c r="G309">
        <f t="shared" si="30"/>
        <v>2005</v>
      </c>
      <c r="H309" s="103">
        <v>38384</v>
      </c>
      <c r="I309" s="102">
        <v>4.6100000000000003</v>
      </c>
      <c r="J309" s="109">
        <f t="shared" si="31"/>
        <v>4.6100000000000002E-2</v>
      </c>
      <c r="L309">
        <f t="shared" si="32"/>
        <v>2005</v>
      </c>
      <c r="M309" s="103">
        <v>38384</v>
      </c>
      <c r="O309" s="125">
        <v>5.5500000000000001E-2</v>
      </c>
      <c r="P309" s="125">
        <v>5.6100000000000004E-2</v>
      </c>
      <c r="Q309" s="125">
        <v>5.7599999999999998E-2</v>
      </c>
      <c r="R309" s="125"/>
      <c r="S309" s="125"/>
      <c r="T309">
        <f t="shared" si="33"/>
        <v>2005</v>
      </c>
      <c r="U309" s="103">
        <f t="shared" si="34"/>
        <v>38384</v>
      </c>
      <c r="V309" s="125">
        <v>5.2000000000000005E-2</v>
      </c>
      <c r="W309" s="125"/>
      <c r="X309" s="125"/>
      <c r="Y309" s="125">
        <v>5.8200000000000002E-2</v>
      </c>
      <c r="Z309" s="125"/>
    </row>
    <row r="310" spans="1:26">
      <c r="A310">
        <f t="shared" si="28"/>
        <v>2005</v>
      </c>
      <c r="B310" s="103">
        <v>38412</v>
      </c>
      <c r="C310" s="102" t="e">
        <f>NA()</f>
        <v>#N/A</v>
      </c>
      <c r="D310" s="109" t="str">
        <f t="shared" si="29"/>
        <v/>
      </c>
      <c r="G310">
        <f t="shared" si="30"/>
        <v>2005</v>
      </c>
      <c r="H310" s="103">
        <v>38412</v>
      </c>
      <c r="I310" s="102">
        <v>4.8899999999999997</v>
      </c>
      <c r="J310" s="109">
        <f t="shared" si="31"/>
        <v>4.8899999999999999E-2</v>
      </c>
      <c r="L310">
        <f t="shared" si="32"/>
        <v>2005</v>
      </c>
      <c r="M310" s="103">
        <v>38412</v>
      </c>
      <c r="O310" s="125">
        <v>5.7599999999999998E-2</v>
      </c>
      <c r="P310" s="125">
        <v>5.8299999999999998E-2</v>
      </c>
      <c r="Q310" s="125">
        <v>6.0100000000000001E-2</v>
      </c>
      <c r="R310" s="125"/>
      <c r="S310" s="125"/>
      <c r="T310">
        <f t="shared" si="33"/>
        <v>2005</v>
      </c>
      <c r="U310" s="103">
        <f t="shared" si="34"/>
        <v>38412</v>
      </c>
      <c r="V310" s="125">
        <v>5.4000000000000006E-2</v>
      </c>
      <c r="W310" s="125"/>
      <c r="X310" s="125"/>
      <c r="Y310" s="125">
        <v>6.0599999999999994E-2</v>
      </c>
      <c r="Z310" s="125"/>
    </row>
    <row r="311" spans="1:26">
      <c r="A311">
        <f t="shared" si="28"/>
        <v>2005</v>
      </c>
      <c r="B311" s="103">
        <v>38443</v>
      </c>
      <c r="C311" s="102" t="e">
        <f>NA()</f>
        <v>#N/A</v>
      </c>
      <c r="D311" s="109" t="str">
        <f t="shared" si="29"/>
        <v/>
      </c>
      <c r="G311">
        <f t="shared" si="30"/>
        <v>2005</v>
      </c>
      <c r="H311" s="103">
        <v>38443</v>
      </c>
      <c r="I311" s="102">
        <v>4.75</v>
      </c>
      <c r="J311" s="109">
        <f t="shared" si="31"/>
        <v>4.7500000000000001E-2</v>
      </c>
      <c r="L311">
        <f t="shared" si="32"/>
        <v>2005</v>
      </c>
      <c r="M311" s="103">
        <v>38443</v>
      </c>
      <c r="O311" s="125">
        <v>5.5599999999999997E-2</v>
      </c>
      <c r="P311" s="125">
        <v>5.6399999999999999E-2</v>
      </c>
      <c r="Q311" s="125">
        <v>5.9500000000000004E-2</v>
      </c>
      <c r="R311" s="125"/>
      <c r="S311" s="125"/>
      <c r="T311">
        <f t="shared" si="33"/>
        <v>2005</v>
      </c>
      <c r="U311" s="103">
        <f t="shared" si="34"/>
        <v>38443</v>
      </c>
      <c r="V311" s="125">
        <v>5.33E-2</v>
      </c>
      <c r="W311" s="125"/>
      <c r="X311" s="125"/>
      <c r="Y311" s="125">
        <v>6.0499999999999998E-2</v>
      </c>
      <c r="Z311" s="125"/>
    </row>
    <row r="312" spans="1:26">
      <c r="A312">
        <f t="shared" si="28"/>
        <v>2005</v>
      </c>
      <c r="B312" s="103">
        <v>38473</v>
      </c>
      <c r="C312" s="102" t="e">
        <f>NA()</f>
        <v>#N/A</v>
      </c>
      <c r="D312" s="109" t="str">
        <f t="shared" si="29"/>
        <v/>
      </c>
      <c r="G312">
        <f t="shared" si="30"/>
        <v>2005</v>
      </c>
      <c r="H312" s="103">
        <v>38473</v>
      </c>
      <c r="I312" s="102">
        <v>4.5599999999999996</v>
      </c>
      <c r="J312" s="109">
        <f t="shared" si="31"/>
        <v>4.5599999999999995E-2</v>
      </c>
      <c r="L312">
        <f t="shared" si="32"/>
        <v>2005</v>
      </c>
      <c r="M312" s="103">
        <v>38473</v>
      </c>
      <c r="O312" s="125">
        <v>5.3899999999999997E-2</v>
      </c>
      <c r="P312" s="125">
        <v>5.5300000000000002E-2</v>
      </c>
      <c r="Q312" s="125">
        <v>5.8799999999999998E-2</v>
      </c>
      <c r="R312" s="125"/>
      <c r="S312" s="125"/>
      <c r="T312">
        <f t="shared" si="33"/>
        <v>2005</v>
      </c>
      <c r="U312" s="103">
        <f t="shared" si="34"/>
        <v>38473</v>
      </c>
      <c r="V312" s="125">
        <v>5.1500000000000004E-2</v>
      </c>
      <c r="W312" s="125"/>
      <c r="X312" s="125"/>
      <c r="Y312" s="125">
        <v>6.0100000000000001E-2</v>
      </c>
      <c r="Z312" s="125"/>
    </row>
    <row r="313" spans="1:26">
      <c r="A313">
        <f t="shared" si="28"/>
        <v>2005</v>
      </c>
      <c r="B313" s="103">
        <v>38504</v>
      </c>
      <c r="C313" s="102" t="e">
        <f>NA()</f>
        <v>#N/A</v>
      </c>
      <c r="D313" s="109" t="str">
        <f t="shared" si="29"/>
        <v/>
      </c>
      <c r="G313">
        <f t="shared" si="30"/>
        <v>2005</v>
      </c>
      <c r="H313" s="103">
        <v>38504</v>
      </c>
      <c r="I313" s="102">
        <v>4.3499999999999996</v>
      </c>
      <c r="J313" s="109">
        <f t="shared" si="31"/>
        <v>4.3499999999999997E-2</v>
      </c>
      <c r="L313">
        <f t="shared" si="32"/>
        <v>2005</v>
      </c>
      <c r="M313" s="103">
        <v>38504</v>
      </c>
      <c r="O313" s="125">
        <v>5.0499999999999996E-2</v>
      </c>
      <c r="P313" s="125">
        <v>5.4000000000000006E-2</v>
      </c>
      <c r="Q313" s="125">
        <v>5.7000000000000002E-2</v>
      </c>
      <c r="R313" s="125"/>
      <c r="S313" s="125"/>
      <c r="T313">
        <f t="shared" si="33"/>
        <v>2005</v>
      </c>
      <c r="U313" s="103">
        <f t="shared" si="34"/>
        <v>38504</v>
      </c>
      <c r="V313" s="125">
        <v>4.9599999999999998E-2</v>
      </c>
      <c r="W313" s="125"/>
      <c r="X313" s="125"/>
      <c r="Y313" s="125">
        <v>5.8600000000000006E-2</v>
      </c>
      <c r="Z313" s="125"/>
    </row>
    <row r="314" spans="1:26">
      <c r="A314">
        <f t="shared" si="28"/>
        <v>2005</v>
      </c>
      <c r="B314" s="103">
        <v>38534</v>
      </c>
      <c r="C314" s="102" t="e">
        <f>NA()</f>
        <v>#N/A</v>
      </c>
      <c r="D314" s="109" t="str">
        <f t="shared" si="29"/>
        <v/>
      </c>
      <c r="G314">
        <f t="shared" si="30"/>
        <v>2005</v>
      </c>
      <c r="H314" s="103">
        <v>38534</v>
      </c>
      <c r="I314" s="102">
        <v>4.4800000000000004</v>
      </c>
      <c r="J314" s="109">
        <f t="shared" si="31"/>
        <v>4.4800000000000006E-2</v>
      </c>
      <c r="L314">
        <f t="shared" si="32"/>
        <v>2005</v>
      </c>
      <c r="M314" s="103">
        <v>38534</v>
      </c>
      <c r="O314" s="125">
        <v>5.1799999999999999E-2</v>
      </c>
      <c r="P314" s="125">
        <v>5.5099999999999996E-2</v>
      </c>
      <c r="Q314" s="125">
        <v>5.8099999999999999E-2</v>
      </c>
      <c r="R314" s="125"/>
      <c r="S314" s="125"/>
      <c r="T314">
        <f t="shared" si="33"/>
        <v>2005</v>
      </c>
      <c r="U314" s="103">
        <f t="shared" si="34"/>
        <v>38534</v>
      </c>
      <c r="V314" s="125">
        <v>5.0599999999999999E-2</v>
      </c>
      <c r="W314" s="125"/>
      <c r="X314" s="125"/>
      <c r="Y314" s="125">
        <v>5.9500000000000004E-2</v>
      </c>
      <c r="Z314" s="125"/>
    </row>
    <row r="315" spans="1:26">
      <c r="A315">
        <f t="shared" si="28"/>
        <v>2005</v>
      </c>
      <c r="B315" s="103">
        <v>38565</v>
      </c>
      <c r="C315" s="102" t="e">
        <f>NA()</f>
        <v>#N/A</v>
      </c>
      <c r="D315" s="109" t="str">
        <f t="shared" si="29"/>
        <v/>
      </c>
      <c r="G315">
        <f t="shared" si="30"/>
        <v>2005</v>
      </c>
      <c r="H315" s="103">
        <v>38565</v>
      </c>
      <c r="I315" s="102">
        <v>4.53</v>
      </c>
      <c r="J315" s="109">
        <f t="shared" si="31"/>
        <v>4.53E-2</v>
      </c>
      <c r="L315">
        <f t="shared" si="32"/>
        <v>2005</v>
      </c>
      <c r="M315" s="103">
        <v>38565</v>
      </c>
      <c r="O315" s="125">
        <v>5.2300000000000006E-2</v>
      </c>
      <c r="P315" s="125">
        <v>5.5E-2</v>
      </c>
      <c r="Q315" s="125">
        <v>5.7999999999999996E-2</v>
      </c>
      <c r="R315" s="125"/>
      <c r="S315" s="125"/>
      <c r="T315">
        <f t="shared" si="33"/>
        <v>2005</v>
      </c>
      <c r="U315" s="103">
        <f t="shared" si="34"/>
        <v>38565</v>
      </c>
      <c r="V315" s="125">
        <v>5.0900000000000001E-2</v>
      </c>
      <c r="W315" s="125"/>
      <c r="X315" s="125"/>
      <c r="Y315" s="125">
        <v>5.96E-2</v>
      </c>
      <c r="Z315" s="125"/>
    </row>
    <row r="316" spans="1:26">
      <c r="A316">
        <f t="shared" si="28"/>
        <v>2005</v>
      </c>
      <c r="B316" s="103">
        <v>38596</v>
      </c>
      <c r="C316" s="102" t="e">
        <f>NA()</f>
        <v>#N/A</v>
      </c>
      <c r="D316" s="109" t="str">
        <f t="shared" si="29"/>
        <v/>
      </c>
      <c r="G316">
        <f t="shared" si="30"/>
        <v>2005</v>
      </c>
      <c r="H316" s="103">
        <v>38596</v>
      </c>
      <c r="I316" s="102">
        <v>4.51</v>
      </c>
      <c r="J316" s="109">
        <f t="shared" si="31"/>
        <v>4.5100000000000001E-2</v>
      </c>
      <c r="L316">
        <f t="shared" si="32"/>
        <v>2005</v>
      </c>
      <c r="M316" s="103">
        <v>38596</v>
      </c>
      <c r="O316" s="125">
        <v>5.2699999999999997E-2</v>
      </c>
      <c r="P316" s="125">
        <v>5.5199999999999999E-2</v>
      </c>
      <c r="Q316" s="125">
        <v>5.8299999999999998E-2</v>
      </c>
      <c r="R316" s="125"/>
      <c r="S316" s="125"/>
      <c r="T316">
        <f t="shared" si="33"/>
        <v>2005</v>
      </c>
      <c r="U316" s="103">
        <f t="shared" si="34"/>
        <v>38596</v>
      </c>
      <c r="V316" s="125">
        <v>5.1299999999999998E-2</v>
      </c>
      <c r="W316" s="125"/>
      <c r="X316" s="125"/>
      <c r="Y316" s="125">
        <v>6.0299999999999999E-2</v>
      </c>
      <c r="Z316" s="125"/>
    </row>
    <row r="317" spans="1:26">
      <c r="A317">
        <f t="shared" si="28"/>
        <v>2005</v>
      </c>
      <c r="B317" s="103">
        <v>38626</v>
      </c>
      <c r="C317" s="102" t="e">
        <f>NA()</f>
        <v>#N/A</v>
      </c>
      <c r="D317" s="109" t="str">
        <f t="shared" si="29"/>
        <v/>
      </c>
      <c r="G317">
        <f t="shared" si="30"/>
        <v>2005</v>
      </c>
      <c r="H317" s="103">
        <v>38626</v>
      </c>
      <c r="I317" s="102">
        <v>4.74</v>
      </c>
      <c r="J317" s="109">
        <f t="shared" si="31"/>
        <v>4.7400000000000005E-2</v>
      </c>
      <c r="L317">
        <f t="shared" si="32"/>
        <v>2005</v>
      </c>
      <c r="M317" s="103">
        <v>38626</v>
      </c>
      <c r="O317" s="125">
        <v>5.5E-2</v>
      </c>
      <c r="P317" s="125">
        <v>5.79E-2</v>
      </c>
      <c r="Q317" s="125">
        <v>6.08E-2</v>
      </c>
      <c r="R317" s="125"/>
      <c r="S317" s="125"/>
      <c r="T317">
        <f t="shared" si="33"/>
        <v>2005</v>
      </c>
      <c r="U317" s="103">
        <f t="shared" si="34"/>
        <v>38626</v>
      </c>
      <c r="V317" s="125">
        <v>5.3499999999999999E-2</v>
      </c>
      <c r="W317" s="125"/>
      <c r="X317" s="125"/>
      <c r="Y317" s="125">
        <v>6.3E-2</v>
      </c>
      <c r="Z317" s="125"/>
    </row>
    <row r="318" spans="1:26">
      <c r="A318">
        <f t="shared" si="28"/>
        <v>2005</v>
      </c>
      <c r="B318" s="103">
        <v>38657</v>
      </c>
      <c r="C318" s="102" t="e">
        <f>NA()</f>
        <v>#N/A</v>
      </c>
      <c r="D318" s="109" t="str">
        <f t="shared" si="29"/>
        <v/>
      </c>
      <c r="G318">
        <f t="shared" si="30"/>
        <v>2005</v>
      </c>
      <c r="H318" s="103">
        <v>38657</v>
      </c>
      <c r="I318" s="102">
        <v>4.83</v>
      </c>
      <c r="J318" s="109">
        <f t="shared" si="31"/>
        <v>4.8300000000000003E-2</v>
      </c>
      <c r="L318">
        <f t="shared" si="32"/>
        <v>2005</v>
      </c>
      <c r="M318" s="103">
        <v>38657</v>
      </c>
      <c r="O318" s="125">
        <v>5.5899999999999998E-2</v>
      </c>
      <c r="P318" s="125">
        <v>5.8799999999999998E-2</v>
      </c>
      <c r="Q318" s="125">
        <v>6.1900000000000004E-2</v>
      </c>
      <c r="R318" s="125"/>
      <c r="S318" s="125"/>
      <c r="T318">
        <f t="shared" si="33"/>
        <v>2005</v>
      </c>
      <c r="U318" s="103">
        <f t="shared" si="34"/>
        <v>38657</v>
      </c>
      <c r="V318" s="125">
        <v>5.4199999999999998E-2</v>
      </c>
      <c r="W318" s="125"/>
      <c r="X318" s="125"/>
      <c r="Y318" s="125">
        <v>6.3899999999999998E-2</v>
      </c>
      <c r="Z318" s="125"/>
    </row>
    <row r="319" spans="1:26">
      <c r="A319">
        <f t="shared" si="28"/>
        <v>2005</v>
      </c>
      <c r="B319" s="103">
        <v>38687</v>
      </c>
      <c r="C319" s="102" t="e">
        <f>NA()</f>
        <v>#N/A</v>
      </c>
      <c r="D319" s="109" t="str">
        <f t="shared" si="29"/>
        <v/>
      </c>
      <c r="G319">
        <f t="shared" si="30"/>
        <v>2005</v>
      </c>
      <c r="H319" s="103">
        <v>38687</v>
      </c>
      <c r="I319" s="102">
        <v>4.7300000000000004</v>
      </c>
      <c r="J319" s="109">
        <f t="shared" si="31"/>
        <v>4.7300000000000002E-2</v>
      </c>
      <c r="L319">
        <f t="shared" si="32"/>
        <v>2005</v>
      </c>
      <c r="M319" s="103">
        <v>38687</v>
      </c>
      <c r="O319" s="125">
        <v>5.5500000000000001E-2</v>
      </c>
      <c r="P319" s="125">
        <v>5.7999999999999996E-2</v>
      </c>
      <c r="Q319" s="125">
        <v>6.1399999999999996E-2</v>
      </c>
      <c r="R319" s="125"/>
      <c r="S319" s="125"/>
      <c r="T319">
        <f t="shared" si="33"/>
        <v>2005</v>
      </c>
      <c r="U319" s="103">
        <f t="shared" si="34"/>
        <v>38687</v>
      </c>
      <c r="V319" s="125">
        <v>5.3699999999999998E-2</v>
      </c>
      <c r="W319" s="125"/>
      <c r="X319" s="125"/>
      <c r="Y319" s="125">
        <v>6.3200000000000006E-2</v>
      </c>
      <c r="Z319" s="125"/>
    </row>
    <row r="320" spans="1:26">
      <c r="A320">
        <f t="shared" si="28"/>
        <v>2006</v>
      </c>
      <c r="B320" s="103">
        <v>38718</v>
      </c>
      <c r="C320" s="102" t="e">
        <f>NA()</f>
        <v>#N/A</v>
      </c>
      <c r="D320" s="109" t="str">
        <f t="shared" si="29"/>
        <v/>
      </c>
      <c r="G320">
        <f t="shared" si="30"/>
        <v>2006</v>
      </c>
      <c r="H320" s="103">
        <v>38718</v>
      </c>
      <c r="I320" s="102">
        <v>4.6500000000000004</v>
      </c>
      <c r="J320" s="109">
        <f t="shared" si="31"/>
        <v>4.6500000000000007E-2</v>
      </c>
      <c r="L320">
        <f t="shared" si="32"/>
        <v>2006</v>
      </c>
      <c r="M320" s="103">
        <v>38718</v>
      </c>
      <c r="O320" s="125">
        <v>5.5E-2</v>
      </c>
      <c r="P320" s="125">
        <v>5.7500000000000002E-2</v>
      </c>
      <c r="Q320" s="125">
        <v>6.0599999999999994E-2</v>
      </c>
      <c r="R320" s="125"/>
      <c r="S320" s="125"/>
      <c r="T320">
        <f t="shared" si="33"/>
        <v>2006</v>
      </c>
      <c r="U320" s="103">
        <f t="shared" si="34"/>
        <v>38718</v>
      </c>
      <c r="V320" s="125">
        <v>5.2900000000000003E-2</v>
      </c>
      <c r="W320" s="125"/>
      <c r="X320" s="125"/>
      <c r="Y320" s="125">
        <v>6.2400000000000004E-2</v>
      </c>
      <c r="Z320" s="125"/>
    </row>
    <row r="321" spans="1:31">
      <c r="A321">
        <f t="shared" si="28"/>
        <v>2006</v>
      </c>
      <c r="B321" s="103">
        <v>38749</v>
      </c>
      <c r="C321" s="102">
        <v>4.54</v>
      </c>
      <c r="D321" s="109">
        <f t="shared" si="29"/>
        <v>4.5400000000000003E-2</v>
      </c>
      <c r="G321">
        <f t="shared" si="30"/>
        <v>2006</v>
      </c>
      <c r="H321" s="103">
        <v>38749</v>
      </c>
      <c r="I321" s="102">
        <v>4.7300000000000004</v>
      </c>
      <c r="J321" s="109">
        <f t="shared" si="31"/>
        <v>4.7300000000000002E-2</v>
      </c>
      <c r="L321">
        <f t="shared" si="32"/>
        <v>2006</v>
      </c>
      <c r="M321" s="103">
        <v>38749</v>
      </c>
      <c r="O321" s="125">
        <v>5.5500000000000001E-2</v>
      </c>
      <c r="P321" s="125">
        <v>5.8200000000000002E-2</v>
      </c>
      <c r="Q321" s="125">
        <v>6.1100000000000002E-2</v>
      </c>
      <c r="R321" s="125"/>
      <c r="S321" s="125"/>
      <c r="T321">
        <f t="shared" si="33"/>
        <v>2006</v>
      </c>
      <c r="U321" s="103">
        <f t="shared" si="34"/>
        <v>38749</v>
      </c>
      <c r="V321" s="125">
        <v>5.3499999999999999E-2</v>
      </c>
      <c r="W321" s="125"/>
      <c r="X321" s="125"/>
      <c r="Y321" s="125">
        <v>6.2699999999999992E-2</v>
      </c>
      <c r="Z321" s="125"/>
      <c r="AC321" s="127">
        <f t="shared" ref="AC321:AC352" si="35">U321</f>
        <v>38749</v>
      </c>
      <c r="AD321" s="126">
        <f t="shared" ref="AD321:AD352" si="36">P321-D321</f>
        <v>1.2799999999999999E-2</v>
      </c>
      <c r="AE321" s="126">
        <f t="shared" ref="AE321:AE352" si="37">Q321-D321</f>
        <v>1.5699999999999999E-2</v>
      </c>
    </row>
    <row r="322" spans="1:31">
      <c r="A322">
        <f t="shared" si="28"/>
        <v>2006</v>
      </c>
      <c r="B322" s="103">
        <v>38777</v>
      </c>
      <c r="C322" s="102">
        <v>4.7300000000000004</v>
      </c>
      <c r="D322" s="109">
        <f t="shared" si="29"/>
        <v>4.7300000000000002E-2</v>
      </c>
      <c r="G322">
        <f t="shared" si="30"/>
        <v>2006</v>
      </c>
      <c r="H322" s="103">
        <v>38777</v>
      </c>
      <c r="I322" s="102">
        <v>4.91</v>
      </c>
      <c r="J322" s="109">
        <f t="shared" si="31"/>
        <v>4.9100000000000005E-2</v>
      </c>
      <c r="L322">
        <f t="shared" si="32"/>
        <v>2006</v>
      </c>
      <c r="M322" s="103">
        <v>38777</v>
      </c>
      <c r="O322" s="125">
        <v>5.7099999999999998E-2</v>
      </c>
      <c r="P322" s="125">
        <v>5.9800000000000006E-2</v>
      </c>
      <c r="Q322" s="125">
        <v>6.2600000000000003E-2</v>
      </c>
      <c r="R322" s="125"/>
      <c r="S322" s="125"/>
      <c r="T322">
        <f t="shared" si="33"/>
        <v>2006</v>
      </c>
      <c r="U322" s="103">
        <f t="shared" si="34"/>
        <v>38777</v>
      </c>
      <c r="V322" s="125">
        <v>5.5300000000000002E-2</v>
      </c>
      <c r="W322" s="125"/>
      <c r="X322" s="125"/>
      <c r="Y322" s="125">
        <v>6.4100000000000004E-2</v>
      </c>
      <c r="Z322" s="125"/>
      <c r="AC322" s="127">
        <f t="shared" si="35"/>
        <v>38777</v>
      </c>
      <c r="AD322" s="126">
        <f t="shared" si="36"/>
        <v>1.2500000000000004E-2</v>
      </c>
      <c r="AE322" s="126">
        <f t="shared" si="37"/>
        <v>1.5300000000000001E-2</v>
      </c>
    </row>
    <row r="323" spans="1:31">
      <c r="A323">
        <f t="shared" si="28"/>
        <v>2006</v>
      </c>
      <c r="B323" s="103">
        <v>38808</v>
      </c>
      <c r="C323" s="102">
        <v>5.0599999999999996</v>
      </c>
      <c r="D323" s="109">
        <f t="shared" si="29"/>
        <v>5.0599999999999999E-2</v>
      </c>
      <c r="G323">
        <f t="shared" si="30"/>
        <v>2006</v>
      </c>
      <c r="H323" s="103">
        <v>38808</v>
      </c>
      <c r="I323" s="102">
        <v>5.22</v>
      </c>
      <c r="J323" s="109">
        <f t="shared" si="31"/>
        <v>5.2199999999999996E-2</v>
      </c>
      <c r="L323">
        <f t="shared" si="32"/>
        <v>2006</v>
      </c>
      <c r="M323" s="103">
        <v>38808</v>
      </c>
      <c r="O323" s="125">
        <v>6.0199999999999997E-2</v>
      </c>
      <c r="P323" s="125">
        <v>6.2899999999999998E-2</v>
      </c>
      <c r="Q323" s="125">
        <v>6.54E-2</v>
      </c>
      <c r="R323" s="125"/>
      <c r="S323" s="125"/>
      <c r="T323">
        <f t="shared" si="33"/>
        <v>2006</v>
      </c>
      <c r="U323" s="103">
        <f t="shared" si="34"/>
        <v>38808</v>
      </c>
      <c r="V323" s="125">
        <v>5.8400000000000001E-2</v>
      </c>
      <c r="W323" s="125"/>
      <c r="X323" s="125"/>
      <c r="Y323" s="125">
        <v>6.6799999999999998E-2</v>
      </c>
      <c r="Z323" s="125"/>
      <c r="AC323" s="127">
        <f t="shared" si="35"/>
        <v>38808</v>
      </c>
      <c r="AD323" s="126">
        <f t="shared" si="36"/>
        <v>1.2299999999999998E-2</v>
      </c>
      <c r="AE323" s="126">
        <f t="shared" si="37"/>
        <v>1.4800000000000001E-2</v>
      </c>
    </row>
    <row r="324" spans="1:31">
      <c r="A324">
        <f t="shared" si="28"/>
        <v>2006</v>
      </c>
      <c r="B324" s="103">
        <v>38838</v>
      </c>
      <c r="C324" s="102">
        <v>5.2</v>
      </c>
      <c r="D324" s="109">
        <f t="shared" si="29"/>
        <v>5.2000000000000005E-2</v>
      </c>
      <c r="G324">
        <f t="shared" si="30"/>
        <v>2006</v>
      </c>
      <c r="H324" s="103">
        <v>38838</v>
      </c>
      <c r="I324" s="102">
        <v>5.35</v>
      </c>
      <c r="J324" s="109">
        <f t="shared" si="31"/>
        <v>5.3499999999999999E-2</v>
      </c>
      <c r="L324">
        <f t="shared" si="32"/>
        <v>2006</v>
      </c>
      <c r="M324" s="103">
        <v>38838</v>
      </c>
      <c r="O324" s="125">
        <v>6.1600000000000002E-2</v>
      </c>
      <c r="P324" s="125">
        <v>6.4199999999999993E-2</v>
      </c>
      <c r="Q324" s="125">
        <v>6.59E-2</v>
      </c>
      <c r="R324" s="125"/>
      <c r="S324" s="125"/>
      <c r="T324">
        <f t="shared" si="33"/>
        <v>2006</v>
      </c>
      <c r="U324" s="103">
        <f t="shared" si="34"/>
        <v>38838</v>
      </c>
      <c r="V324" s="125">
        <v>5.9500000000000004E-2</v>
      </c>
      <c r="W324" s="125"/>
      <c r="X324" s="125"/>
      <c r="Y324" s="125">
        <v>6.7500000000000004E-2</v>
      </c>
      <c r="Z324" s="125"/>
      <c r="AC324" s="127">
        <f t="shared" si="35"/>
        <v>38838</v>
      </c>
      <c r="AD324" s="126">
        <f t="shared" si="36"/>
        <v>1.2199999999999989E-2</v>
      </c>
      <c r="AE324" s="126">
        <f t="shared" si="37"/>
        <v>1.3899999999999996E-2</v>
      </c>
    </row>
    <row r="325" spans="1:31">
      <c r="A325">
        <f t="shared" si="28"/>
        <v>2006</v>
      </c>
      <c r="B325" s="103">
        <v>38869</v>
      </c>
      <c r="C325" s="102">
        <v>5.15</v>
      </c>
      <c r="D325" s="109">
        <f t="shared" si="29"/>
        <v>5.1500000000000004E-2</v>
      </c>
      <c r="G325">
        <f t="shared" si="30"/>
        <v>2006</v>
      </c>
      <c r="H325" s="103">
        <v>38869</v>
      </c>
      <c r="I325" s="102">
        <v>5.29</v>
      </c>
      <c r="J325" s="109">
        <f t="shared" si="31"/>
        <v>5.2900000000000003E-2</v>
      </c>
      <c r="L325">
        <f t="shared" si="32"/>
        <v>2006</v>
      </c>
      <c r="M325" s="103">
        <v>38869</v>
      </c>
      <c r="O325" s="125">
        <v>6.1600000000000002E-2</v>
      </c>
      <c r="P325" s="125">
        <v>6.4000000000000001E-2</v>
      </c>
      <c r="Q325" s="125">
        <v>6.6100000000000006E-2</v>
      </c>
      <c r="R325" s="125"/>
      <c r="S325" s="125"/>
      <c r="T325">
        <f t="shared" si="33"/>
        <v>2006</v>
      </c>
      <c r="U325" s="103">
        <f t="shared" si="34"/>
        <v>38869</v>
      </c>
      <c r="V325" s="125">
        <v>5.8899999999999994E-2</v>
      </c>
      <c r="W325" s="125"/>
      <c r="X325" s="125"/>
      <c r="Y325" s="125">
        <v>6.7799999999999999E-2</v>
      </c>
      <c r="Z325" s="125"/>
      <c r="AC325" s="127">
        <f t="shared" si="35"/>
        <v>38869</v>
      </c>
      <c r="AD325" s="126">
        <f t="shared" si="36"/>
        <v>1.2499999999999997E-2</v>
      </c>
      <c r="AE325" s="126">
        <f t="shared" si="37"/>
        <v>1.4600000000000002E-2</v>
      </c>
    </row>
    <row r="326" spans="1:31">
      <c r="A326">
        <f t="shared" si="28"/>
        <v>2006</v>
      </c>
      <c r="B326" s="103">
        <v>38899</v>
      </c>
      <c r="C326" s="102">
        <v>5.13</v>
      </c>
      <c r="D326" s="109">
        <f t="shared" si="29"/>
        <v>5.1299999999999998E-2</v>
      </c>
      <c r="G326">
        <f t="shared" si="30"/>
        <v>2006</v>
      </c>
      <c r="H326" s="103">
        <v>38899</v>
      </c>
      <c r="I326" s="102">
        <v>5.25</v>
      </c>
      <c r="J326" s="109">
        <f t="shared" si="31"/>
        <v>5.2499999999999998E-2</v>
      </c>
      <c r="L326">
        <f t="shared" si="32"/>
        <v>2006</v>
      </c>
      <c r="M326" s="103">
        <v>38899</v>
      </c>
      <c r="O326" s="125">
        <v>6.13E-2</v>
      </c>
      <c r="P326" s="125">
        <v>6.3700000000000007E-2</v>
      </c>
      <c r="Q326" s="125">
        <v>6.6100000000000006E-2</v>
      </c>
      <c r="R326" s="125"/>
      <c r="S326" s="125"/>
      <c r="T326">
        <f t="shared" si="33"/>
        <v>2006</v>
      </c>
      <c r="U326" s="103">
        <f t="shared" si="34"/>
        <v>38899</v>
      </c>
      <c r="V326" s="125">
        <v>5.8499999999999996E-2</v>
      </c>
      <c r="W326" s="125"/>
      <c r="X326" s="125"/>
      <c r="Y326" s="125">
        <v>6.7599999999999993E-2</v>
      </c>
      <c r="Z326" s="125"/>
      <c r="AC326" s="127">
        <f t="shared" si="35"/>
        <v>38899</v>
      </c>
      <c r="AD326" s="126">
        <f t="shared" si="36"/>
        <v>1.2400000000000008E-2</v>
      </c>
      <c r="AE326" s="126">
        <f t="shared" si="37"/>
        <v>1.4800000000000008E-2</v>
      </c>
    </row>
    <row r="327" spans="1:31">
      <c r="A327">
        <f t="shared" si="28"/>
        <v>2006</v>
      </c>
      <c r="B327" s="103">
        <v>38930</v>
      </c>
      <c r="C327" s="102">
        <v>5</v>
      </c>
      <c r="D327" s="109">
        <f t="shared" si="29"/>
        <v>0.05</v>
      </c>
      <c r="G327">
        <f t="shared" si="30"/>
        <v>2006</v>
      </c>
      <c r="H327" s="103">
        <v>38930</v>
      </c>
      <c r="I327" s="102">
        <v>5.08</v>
      </c>
      <c r="J327" s="109">
        <f t="shared" si="31"/>
        <v>5.0799999999999998E-2</v>
      </c>
      <c r="L327">
        <f t="shared" si="32"/>
        <v>2006</v>
      </c>
      <c r="M327" s="103">
        <v>38930</v>
      </c>
      <c r="O327" s="125">
        <v>5.9699999999999996E-2</v>
      </c>
      <c r="P327" s="125">
        <v>6.2E-2</v>
      </c>
      <c r="Q327" s="125">
        <v>6.4299999999999996E-2</v>
      </c>
      <c r="R327" s="125"/>
      <c r="S327" s="125"/>
      <c r="T327">
        <f t="shared" si="33"/>
        <v>2006</v>
      </c>
      <c r="U327" s="103">
        <f t="shared" si="34"/>
        <v>38930</v>
      </c>
      <c r="V327" s="125">
        <v>5.6799999999999996E-2</v>
      </c>
      <c r="W327" s="125"/>
      <c r="X327" s="125"/>
      <c r="Y327" s="125">
        <v>6.59E-2</v>
      </c>
      <c r="Z327" s="125"/>
      <c r="AC327" s="127">
        <f t="shared" si="35"/>
        <v>38930</v>
      </c>
      <c r="AD327" s="126">
        <f t="shared" si="36"/>
        <v>1.1999999999999997E-2</v>
      </c>
      <c r="AE327" s="126">
        <f t="shared" si="37"/>
        <v>1.4299999999999993E-2</v>
      </c>
    </row>
    <row r="328" spans="1:31">
      <c r="A328">
        <f t="shared" ref="A328:A391" si="38">YEAR(B328)</f>
        <v>2006</v>
      </c>
      <c r="B328" s="103">
        <v>38961</v>
      </c>
      <c r="C328" s="102">
        <v>4.8499999999999996</v>
      </c>
      <c r="D328" s="109">
        <f t="shared" ref="D328:D391" si="39">IF(ISNUMBER(C328),C328/100,"")</f>
        <v>4.8499999999999995E-2</v>
      </c>
      <c r="G328">
        <f t="shared" ref="G328:G391" si="40">YEAR(H328)</f>
        <v>2006</v>
      </c>
      <c r="H328" s="103">
        <v>38961</v>
      </c>
      <c r="I328" s="102">
        <v>4.93</v>
      </c>
      <c r="J328" s="109">
        <f t="shared" ref="J328:J391" si="41">IF(ISNUMBER(I328),I328/100,"")</f>
        <v>4.9299999999999997E-2</v>
      </c>
      <c r="L328">
        <f t="shared" ref="L328:L391" si="42">TRUNC(YEAR(M328))</f>
        <v>2006</v>
      </c>
      <c r="M328" s="103">
        <v>38961</v>
      </c>
      <c r="O328" s="125">
        <v>5.8099999999999999E-2</v>
      </c>
      <c r="P328" s="125">
        <v>0.06</v>
      </c>
      <c r="Q328" s="125">
        <v>6.2600000000000003E-2</v>
      </c>
      <c r="R328" s="125"/>
      <c r="S328" s="125"/>
      <c r="T328">
        <f t="shared" ref="T328:T391" si="43">L328</f>
        <v>2006</v>
      </c>
      <c r="U328" s="103">
        <f t="shared" ref="U328:U391" si="44">M328</f>
        <v>38961</v>
      </c>
      <c r="V328" s="125">
        <v>5.5099999999999996E-2</v>
      </c>
      <c r="W328" s="125"/>
      <c r="X328" s="125"/>
      <c r="Y328" s="125">
        <v>6.4299999999999996E-2</v>
      </c>
      <c r="Z328" s="125"/>
      <c r="AC328" s="127">
        <f t="shared" si="35"/>
        <v>38961</v>
      </c>
      <c r="AD328" s="126">
        <f t="shared" si="36"/>
        <v>1.1500000000000003E-2</v>
      </c>
      <c r="AE328" s="126">
        <f t="shared" si="37"/>
        <v>1.4100000000000008E-2</v>
      </c>
    </row>
    <row r="329" spans="1:31">
      <c r="A329">
        <f t="shared" si="38"/>
        <v>2006</v>
      </c>
      <c r="B329" s="103">
        <v>38991</v>
      </c>
      <c r="C329" s="102">
        <v>4.8499999999999996</v>
      </c>
      <c r="D329" s="109">
        <f t="shared" si="39"/>
        <v>4.8499999999999995E-2</v>
      </c>
      <c r="G329">
        <f t="shared" si="40"/>
        <v>2006</v>
      </c>
      <c r="H329" s="103">
        <v>38991</v>
      </c>
      <c r="I329" s="102">
        <v>4.9400000000000004</v>
      </c>
      <c r="J329" s="109">
        <f t="shared" si="41"/>
        <v>4.9400000000000006E-2</v>
      </c>
      <c r="L329">
        <f t="shared" si="42"/>
        <v>2006</v>
      </c>
      <c r="M329" s="103">
        <v>38991</v>
      </c>
      <c r="O329" s="125">
        <v>5.7999999999999996E-2</v>
      </c>
      <c r="P329" s="125">
        <v>5.9800000000000006E-2</v>
      </c>
      <c r="Q329" s="125">
        <v>6.2400000000000004E-2</v>
      </c>
      <c r="R329" s="125"/>
      <c r="S329" s="125"/>
      <c r="T329">
        <f t="shared" si="43"/>
        <v>2006</v>
      </c>
      <c r="U329" s="103">
        <f t="shared" si="44"/>
        <v>38991</v>
      </c>
      <c r="V329" s="125">
        <v>5.5099999999999996E-2</v>
      </c>
      <c r="W329" s="125"/>
      <c r="X329" s="125"/>
      <c r="Y329" s="125">
        <v>6.4199999999999993E-2</v>
      </c>
      <c r="Z329" s="125"/>
      <c r="AC329" s="127">
        <f t="shared" si="35"/>
        <v>38991</v>
      </c>
      <c r="AD329" s="126">
        <f t="shared" si="36"/>
        <v>1.1300000000000011E-2</v>
      </c>
      <c r="AE329" s="126">
        <f t="shared" si="37"/>
        <v>1.390000000000001E-2</v>
      </c>
    </row>
    <row r="330" spans="1:31">
      <c r="A330">
        <f t="shared" si="38"/>
        <v>2006</v>
      </c>
      <c r="B330" s="103">
        <v>39022</v>
      </c>
      <c r="C330" s="102">
        <v>4.6900000000000004</v>
      </c>
      <c r="D330" s="109">
        <f t="shared" si="39"/>
        <v>4.6900000000000004E-2</v>
      </c>
      <c r="G330">
        <f t="shared" si="40"/>
        <v>2006</v>
      </c>
      <c r="H330" s="103">
        <v>39022</v>
      </c>
      <c r="I330" s="102">
        <v>4.78</v>
      </c>
      <c r="J330" s="109">
        <f t="shared" si="41"/>
        <v>4.7800000000000002E-2</v>
      </c>
      <c r="L330">
        <f t="shared" si="42"/>
        <v>2006</v>
      </c>
      <c r="M330" s="103">
        <v>39022</v>
      </c>
      <c r="O330" s="125">
        <v>5.6100000000000004E-2</v>
      </c>
      <c r="P330" s="125">
        <v>5.7999999999999996E-2</v>
      </c>
      <c r="Q330" s="125">
        <v>6.0400000000000002E-2</v>
      </c>
      <c r="R330" s="125"/>
      <c r="S330" s="125"/>
      <c r="T330">
        <f t="shared" si="43"/>
        <v>2006</v>
      </c>
      <c r="U330" s="103">
        <f t="shared" si="44"/>
        <v>39022</v>
      </c>
      <c r="V330" s="125">
        <v>5.33E-2</v>
      </c>
      <c r="W330" s="125"/>
      <c r="X330" s="125"/>
      <c r="Y330" s="125">
        <v>6.2E-2</v>
      </c>
      <c r="Z330" s="125"/>
      <c r="AC330" s="127">
        <f t="shared" si="35"/>
        <v>39022</v>
      </c>
      <c r="AD330" s="126">
        <f t="shared" si="36"/>
        <v>1.1099999999999992E-2</v>
      </c>
      <c r="AE330" s="126">
        <f t="shared" si="37"/>
        <v>1.3499999999999998E-2</v>
      </c>
    </row>
    <row r="331" spans="1:31">
      <c r="A331">
        <f t="shared" si="38"/>
        <v>2006</v>
      </c>
      <c r="B331" s="103">
        <v>39052</v>
      </c>
      <c r="C331" s="102">
        <v>4.68</v>
      </c>
      <c r="D331" s="109">
        <f t="shared" si="39"/>
        <v>4.6799999999999994E-2</v>
      </c>
      <c r="G331">
        <f t="shared" si="40"/>
        <v>2006</v>
      </c>
      <c r="H331" s="103">
        <v>39052</v>
      </c>
      <c r="I331" s="102">
        <v>4.78</v>
      </c>
      <c r="J331" s="109">
        <f t="shared" si="41"/>
        <v>4.7800000000000002E-2</v>
      </c>
      <c r="L331">
        <f t="shared" si="42"/>
        <v>2006</v>
      </c>
      <c r="M331" s="103">
        <v>39052</v>
      </c>
      <c r="O331" s="125">
        <v>5.62E-2</v>
      </c>
      <c r="P331" s="125">
        <v>5.8099999999999999E-2</v>
      </c>
      <c r="Q331" s="125">
        <v>6.0499999999999998E-2</v>
      </c>
      <c r="R331" s="125"/>
      <c r="S331" s="125"/>
      <c r="T331">
        <f t="shared" si="43"/>
        <v>2006</v>
      </c>
      <c r="U331" s="103">
        <f t="shared" si="44"/>
        <v>39052</v>
      </c>
      <c r="V331" s="125">
        <v>5.3200000000000004E-2</v>
      </c>
      <c r="W331" s="125"/>
      <c r="X331" s="125"/>
      <c r="Y331" s="125">
        <v>6.2199999999999998E-2</v>
      </c>
      <c r="Z331" s="125"/>
      <c r="AC331" s="127">
        <f t="shared" si="35"/>
        <v>39052</v>
      </c>
      <c r="AD331" s="126">
        <f t="shared" si="36"/>
        <v>1.1300000000000004E-2</v>
      </c>
      <c r="AE331" s="126">
        <f t="shared" si="37"/>
        <v>1.3700000000000004E-2</v>
      </c>
    </row>
    <row r="332" spans="1:31">
      <c r="A332">
        <f t="shared" si="38"/>
        <v>2007</v>
      </c>
      <c r="B332" s="103">
        <v>39083</v>
      </c>
      <c r="C332" s="102">
        <v>4.8499999999999996</v>
      </c>
      <c r="D332" s="109">
        <f t="shared" si="39"/>
        <v>4.8499999999999995E-2</v>
      </c>
      <c r="G332">
        <f t="shared" si="40"/>
        <v>2007</v>
      </c>
      <c r="H332" s="103">
        <v>39083</v>
      </c>
      <c r="I332" s="102">
        <v>4.95</v>
      </c>
      <c r="J332" s="109">
        <f t="shared" si="41"/>
        <v>4.9500000000000002E-2</v>
      </c>
      <c r="L332">
        <f t="shared" si="42"/>
        <v>2007</v>
      </c>
      <c r="M332" s="103">
        <v>39083</v>
      </c>
      <c r="O332" s="125">
        <v>5.7800000000000004E-2</v>
      </c>
      <c r="P332" s="125">
        <v>5.96E-2</v>
      </c>
      <c r="Q332" s="125">
        <v>6.1600000000000002E-2</v>
      </c>
      <c r="R332" s="125"/>
      <c r="S332" s="125"/>
      <c r="T332">
        <f t="shared" si="43"/>
        <v>2007</v>
      </c>
      <c r="U332" s="103">
        <f t="shared" si="44"/>
        <v>39083</v>
      </c>
      <c r="V332" s="125">
        <v>5.4000000000000006E-2</v>
      </c>
      <c r="W332" s="125"/>
      <c r="X332" s="125"/>
      <c r="Y332" s="125">
        <v>6.3399999999999998E-2</v>
      </c>
      <c r="Z332" s="125"/>
      <c r="AC332" s="127">
        <f t="shared" si="35"/>
        <v>39083</v>
      </c>
      <c r="AD332" s="126">
        <f t="shared" si="36"/>
        <v>1.1100000000000006E-2</v>
      </c>
      <c r="AE332" s="126">
        <f t="shared" si="37"/>
        <v>1.3100000000000007E-2</v>
      </c>
    </row>
    <row r="333" spans="1:31">
      <c r="A333">
        <f t="shared" si="38"/>
        <v>2007</v>
      </c>
      <c r="B333" s="103">
        <v>39114</v>
      </c>
      <c r="C333" s="102">
        <v>4.82</v>
      </c>
      <c r="D333" s="109">
        <f t="shared" si="39"/>
        <v>4.82E-2</v>
      </c>
      <c r="G333">
        <f t="shared" si="40"/>
        <v>2007</v>
      </c>
      <c r="H333" s="103">
        <v>39114</v>
      </c>
      <c r="I333" s="102">
        <v>4.93</v>
      </c>
      <c r="J333" s="109">
        <f t="shared" si="41"/>
        <v>4.9299999999999997E-2</v>
      </c>
      <c r="L333">
        <f t="shared" si="42"/>
        <v>2007</v>
      </c>
      <c r="M333" s="103">
        <v>39114</v>
      </c>
      <c r="O333" s="125">
        <v>5.7300000000000004E-2</v>
      </c>
      <c r="P333" s="125">
        <v>5.9000000000000004E-2</v>
      </c>
      <c r="Q333" s="125">
        <v>6.0999999999999999E-2</v>
      </c>
      <c r="R333" s="125"/>
      <c r="S333" s="125"/>
      <c r="T333">
        <f t="shared" si="43"/>
        <v>2007</v>
      </c>
      <c r="U333" s="103">
        <f t="shared" si="44"/>
        <v>39114</v>
      </c>
      <c r="V333" s="125">
        <v>5.3899999999999997E-2</v>
      </c>
      <c r="W333" s="125"/>
      <c r="X333" s="125"/>
      <c r="Y333" s="125">
        <v>6.2800000000000009E-2</v>
      </c>
      <c r="Z333" s="125"/>
      <c r="AC333" s="127">
        <f t="shared" si="35"/>
        <v>39114</v>
      </c>
      <c r="AD333" s="126">
        <f t="shared" si="36"/>
        <v>1.0800000000000004E-2</v>
      </c>
      <c r="AE333" s="126">
        <f t="shared" si="37"/>
        <v>1.2799999999999999E-2</v>
      </c>
    </row>
    <row r="334" spans="1:31">
      <c r="A334">
        <f t="shared" si="38"/>
        <v>2007</v>
      </c>
      <c r="B334" s="103">
        <v>39142</v>
      </c>
      <c r="C334" s="102">
        <v>4.72</v>
      </c>
      <c r="D334" s="109">
        <f t="shared" si="39"/>
        <v>4.7199999999999999E-2</v>
      </c>
      <c r="G334">
        <f t="shared" si="40"/>
        <v>2007</v>
      </c>
      <c r="H334" s="103">
        <v>39142</v>
      </c>
      <c r="I334" s="102">
        <v>4.8099999999999996</v>
      </c>
      <c r="J334" s="109">
        <f t="shared" si="41"/>
        <v>4.8099999999999997E-2</v>
      </c>
      <c r="L334">
        <f t="shared" si="42"/>
        <v>2007</v>
      </c>
      <c r="M334" s="103">
        <v>39142</v>
      </c>
      <c r="O334" s="125">
        <v>5.6600000000000004E-2</v>
      </c>
      <c r="P334" s="125">
        <v>5.8499999999999996E-2</v>
      </c>
      <c r="Q334" s="125">
        <v>6.0999999999999999E-2</v>
      </c>
      <c r="R334" s="125"/>
      <c r="S334" s="125"/>
      <c r="T334">
        <f t="shared" si="43"/>
        <v>2007</v>
      </c>
      <c r="U334" s="103">
        <f t="shared" si="44"/>
        <v>39142</v>
      </c>
      <c r="V334" s="125">
        <v>5.2999999999999999E-2</v>
      </c>
      <c r="W334" s="125"/>
      <c r="X334" s="125"/>
      <c r="Y334" s="125">
        <v>6.2699999999999992E-2</v>
      </c>
      <c r="Z334" s="125"/>
      <c r="AC334" s="127">
        <f t="shared" si="35"/>
        <v>39142</v>
      </c>
      <c r="AD334" s="126">
        <f t="shared" si="36"/>
        <v>1.1299999999999998E-2</v>
      </c>
      <c r="AE334" s="126">
        <f t="shared" si="37"/>
        <v>1.38E-2</v>
      </c>
    </row>
    <row r="335" spans="1:31">
      <c r="A335">
        <f t="shared" si="38"/>
        <v>2007</v>
      </c>
      <c r="B335" s="103">
        <v>39173</v>
      </c>
      <c r="C335" s="102">
        <v>4.87</v>
      </c>
      <c r="D335" s="109">
        <f t="shared" si="39"/>
        <v>4.87E-2</v>
      </c>
      <c r="G335">
        <f t="shared" si="40"/>
        <v>2007</v>
      </c>
      <c r="H335" s="103">
        <v>39173</v>
      </c>
      <c r="I335" s="102">
        <v>4.95</v>
      </c>
      <c r="J335" s="109">
        <f t="shared" si="41"/>
        <v>4.9500000000000002E-2</v>
      </c>
      <c r="L335">
        <f t="shared" si="42"/>
        <v>2007</v>
      </c>
      <c r="M335" s="103">
        <v>39173</v>
      </c>
      <c r="O335" s="125">
        <v>5.8299999999999998E-2</v>
      </c>
      <c r="P335" s="125">
        <v>5.9699999999999996E-2</v>
      </c>
      <c r="Q335" s="125">
        <v>6.2400000000000004E-2</v>
      </c>
      <c r="R335" s="125"/>
      <c r="S335" s="125"/>
      <c r="T335">
        <f t="shared" si="43"/>
        <v>2007</v>
      </c>
      <c r="U335" s="103">
        <f t="shared" si="44"/>
        <v>39173</v>
      </c>
      <c r="V335" s="125">
        <v>5.4699999999999999E-2</v>
      </c>
      <c r="W335" s="125"/>
      <c r="X335" s="125"/>
      <c r="Y335" s="125">
        <v>6.3899999999999998E-2</v>
      </c>
      <c r="Z335" s="125"/>
      <c r="AC335" s="127">
        <f t="shared" si="35"/>
        <v>39173</v>
      </c>
      <c r="AD335" s="126">
        <f t="shared" si="36"/>
        <v>1.0999999999999996E-2</v>
      </c>
      <c r="AE335" s="126">
        <f t="shared" si="37"/>
        <v>1.3700000000000004E-2</v>
      </c>
    </row>
    <row r="336" spans="1:31">
      <c r="A336">
        <f t="shared" si="38"/>
        <v>2007</v>
      </c>
      <c r="B336" s="103">
        <v>39203</v>
      </c>
      <c r="C336" s="102">
        <v>4.9000000000000004</v>
      </c>
      <c r="D336" s="109">
        <f t="shared" si="39"/>
        <v>4.9000000000000002E-2</v>
      </c>
      <c r="G336">
        <f t="shared" si="40"/>
        <v>2007</v>
      </c>
      <c r="H336" s="103">
        <v>39203</v>
      </c>
      <c r="I336" s="102">
        <v>4.9800000000000004</v>
      </c>
      <c r="J336" s="109">
        <f t="shared" si="41"/>
        <v>4.9800000000000004E-2</v>
      </c>
      <c r="L336">
        <f t="shared" si="42"/>
        <v>2007</v>
      </c>
      <c r="M336" s="103">
        <v>39203</v>
      </c>
      <c r="O336" s="125">
        <v>5.8600000000000006E-2</v>
      </c>
      <c r="P336" s="125">
        <v>5.9900000000000002E-2</v>
      </c>
      <c r="Q336" s="125">
        <v>6.2300000000000001E-2</v>
      </c>
      <c r="R336" s="125"/>
      <c r="S336" s="125"/>
      <c r="T336">
        <f t="shared" si="43"/>
        <v>2007</v>
      </c>
      <c r="U336" s="103">
        <f t="shared" si="44"/>
        <v>39203</v>
      </c>
      <c r="V336" s="125">
        <v>5.4699999999999999E-2</v>
      </c>
      <c r="W336" s="125"/>
      <c r="X336" s="125"/>
      <c r="Y336" s="125">
        <v>6.3899999999999998E-2</v>
      </c>
      <c r="Z336" s="125"/>
      <c r="AC336" s="127">
        <f t="shared" si="35"/>
        <v>39203</v>
      </c>
      <c r="AD336" s="126">
        <f t="shared" si="36"/>
        <v>1.09E-2</v>
      </c>
      <c r="AE336" s="126">
        <f t="shared" si="37"/>
        <v>1.3299999999999999E-2</v>
      </c>
    </row>
    <row r="337" spans="1:31">
      <c r="A337">
        <f t="shared" si="38"/>
        <v>2007</v>
      </c>
      <c r="B337" s="103">
        <v>39234</v>
      </c>
      <c r="C337" s="102">
        <v>5.2</v>
      </c>
      <c r="D337" s="109">
        <f t="shared" si="39"/>
        <v>5.2000000000000005E-2</v>
      </c>
      <c r="G337">
        <f t="shared" si="40"/>
        <v>2007</v>
      </c>
      <c r="H337" s="103">
        <v>39234</v>
      </c>
      <c r="I337" s="102">
        <v>5.29</v>
      </c>
      <c r="J337" s="109">
        <f t="shared" si="41"/>
        <v>5.2900000000000003E-2</v>
      </c>
      <c r="L337">
        <f t="shared" si="42"/>
        <v>2007</v>
      </c>
      <c r="M337" s="103">
        <v>39234</v>
      </c>
      <c r="O337" s="125">
        <v>6.1799999999999994E-2</v>
      </c>
      <c r="P337" s="125">
        <v>6.3E-2</v>
      </c>
      <c r="Q337" s="125">
        <v>6.54E-2</v>
      </c>
      <c r="R337" s="125"/>
      <c r="S337" s="125"/>
      <c r="T337">
        <f t="shared" si="43"/>
        <v>2007</v>
      </c>
      <c r="U337" s="103">
        <f t="shared" si="44"/>
        <v>39234</v>
      </c>
      <c r="V337" s="125">
        <v>5.79E-2</v>
      </c>
      <c r="W337" s="125"/>
      <c r="X337" s="125"/>
      <c r="Y337" s="125">
        <v>6.7000000000000004E-2</v>
      </c>
      <c r="Z337" s="125"/>
      <c r="AC337" s="127">
        <f t="shared" si="35"/>
        <v>39234</v>
      </c>
      <c r="AD337" s="126">
        <f t="shared" si="36"/>
        <v>1.0999999999999996E-2</v>
      </c>
      <c r="AE337" s="126">
        <f t="shared" si="37"/>
        <v>1.3399999999999995E-2</v>
      </c>
    </row>
    <row r="338" spans="1:31">
      <c r="A338">
        <f t="shared" si="38"/>
        <v>2007</v>
      </c>
      <c r="B338" s="103">
        <v>39264</v>
      </c>
      <c r="C338" s="102">
        <v>5.1100000000000003</v>
      </c>
      <c r="D338" s="109">
        <f t="shared" si="39"/>
        <v>5.1100000000000007E-2</v>
      </c>
      <c r="G338">
        <f t="shared" si="40"/>
        <v>2007</v>
      </c>
      <c r="H338" s="103">
        <v>39264</v>
      </c>
      <c r="I338" s="102">
        <v>5.19</v>
      </c>
      <c r="J338" s="109">
        <f t="shared" si="41"/>
        <v>5.1900000000000002E-2</v>
      </c>
      <c r="L338">
        <f t="shared" si="42"/>
        <v>2007</v>
      </c>
      <c r="M338" s="103">
        <v>39264</v>
      </c>
      <c r="O338" s="125">
        <v>6.1100000000000002E-2</v>
      </c>
      <c r="P338" s="125">
        <v>6.25E-2</v>
      </c>
      <c r="Q338" s="125">
        <v>6.4899999999999999E-2</v>
      </c>
      <c r="R338" s="125"/>
      <c r="S338" s="125"/>
      <c r="T338">
        <f t="shared" si="43"/>
        <v>2007</v>
      </c>
      <c r="U338" s="103">
        <f t="shared" si="44"/>
        <v>39264</v>
      </c>
      <c r="V338" s="125">
        <v>5.7300000000000004E-2</v>
      </c>
      <c r="W338" s="125"/>
      <c r="X338" s="125"/>
      <c r="Y338" s="125">
        <v>6.6500000000000004E-2</v>
      </c>
      <c r="Z338" s="125"/>
      <c r="AC338" s="127">
        <f t="shared" si="35"/>
        <v>39264</v>
      </c>
      <c r="AD338" s="126">
        <f t="shared" si="36"/>
        <v>1.1399999999999993E-2</v>
      </c>
      <c r="AE338" s="126">
        <f t="shared" si="37"/>
        <v>1.3799999999999993E-2</v>
      </c>
    </row>
    <row r="339" spans="1:31">
      <c r="A339">
        <f t="shared" si="38"/>
        <v>2007</v>
      </c>
      <c r="B339" s="103">
        <v>39295</v>
      </c>
      <c r="C339" s="102">
        <v>4.93</v>
      </c>
      <c r="D339" s="109">
        <f t="shared" si="39"/>
        <v>4.9299999999999997E-2</v>
      </c>
      <c r="G339">
        <f t="shared" si="40"/>
        <v>2007</v>
      </c>
      <c r="H339" s="103">
        <v>39295</v>
      </c>
      <c r="I339" s="102">
        <v>5</v>
      </c>
      <c r="J339" s="109">
        <f t="shared" si="41"/>
        <v>0.05</v>
      </c>
      <c r="L339">
        <f t="shared" si="42"/>
        <v>2007</v>
      </c>
      <c r="M339" s="103">
        <v>39295</v>
      </c>
      <c r="O339" s="125">
        <v>6.1100000000000002E-2</v>
      </c>
      <c r="P339" s="125">
        <v>6.2400000000000004E-2</v>
      </c>
      <c r="Q339" s="125">
        <v>6.5099999999999991E-2</v>
      </c>
      <c r="R339" s="125"/>
      <c r="S339" s="125"/>
      <c r="T339">
        <f t="shared" si="43"/>
        <v>2007</v>
      </c>
      <c r="U339" s="103">
        <f t="shared" si="44"/>
        <v>39295</v>
      </c>
      <c r="V339" s="125">
        <v>5.79E-2</v>
      </c>
      <c r="W339" s="125"/>
      <c r="X339" s="125"/>
      <c r="Y339" s="125">
        <v>6.6500000000000004E-2</v>
      </c>
      <c r="Z339" s="125"/>
      <c r="AC339" s="127">
        <f t="shared" si="35"/>
        <v>39295</v>
      </c>
      <c r="AD339" s="126">
        <f t="shared" si="36"/>
        <v>1.3100000000000007E-2</v>
      </c>
      <c r="AE339" s="126">
        <f t="shared" si="37"/>
        <v>1.5799999999999995E-2</v>
      </c>
    </row>
    <row r="340" spans="1:31">
      <c r="A340">
        <f t="shared" si="38"/>
        <v>2007</v>
      </c>
      <c r="B340" s="103">
        <v>39326</v>
      </c>
      <c r="C340" s="102">
        <v>4.79</v>
      </c>
      <c r="D340" s="109">
        <f t="shared" si="39"/>
        <v>4.7899999999999998E-2</v>
      </c>
      <c r="G340">
        <f t="shared" si="40"/>
        <v>2007</v>
      </c>
      <c r="H340" s="103">
        <v>39326</v>
      </c>
      <c r="I340" s="102">
        <v>4.84</v>
      </c>
      <c r="J340" s="109">
        <f t="shared" si="41"/>
        <v>4.8399999999999999E-2</v>
      </c>
      <c r="L340">
        <f t="shared" si="42"/>
        <v>2007</v>
      </c>
      <c r="M340" s="103">
        <v>39326</v>
      </c>
      <c r="O340" s="125">
        <v>6.0999999999999999E-2</v>
      </c>
      <c r="P340" s="125">
        <v>6.1799999999999994E-2</v>
      </c>
      <c r="Q340" s="125">
        <v>6.4500000000000002E-2</v>
      </c>
      <c r="R340" s="125"/>
      <c r="S340" s="125"/>
      <c r="T340">
        <f t="shared" si="43"/>
        <v>2007</v>
      </c>
      <c r="U340" s="103">
        <f t="shared" si="44"/>
        <v>39326</v>
      </c>
      <c r="V340" s="125">
        <v>5.74E-2</v>
      </c>
      <c r="W340" s="125"/>
      <c r="X340" s="125"/>
      <c r="Y340" s="125">
        <v>6.59E-2</v>
      </c>
      <c r="Z340" s="125"/>
      <c r="AC340" s="127">
        <f t="shared" si="35"/>
        <v>39326</v>
      </c>
      <c r="AD340" s="126">
        <f t="shared" si="36"/>
        <v>1.3899999999999996E-2</v>
      </c>
      <c r="AE340" s="126">
        <f t="shared" si="37"/>
        <v>1.6600000000000004E-2</v>
      </c>
    </row>
    <row r="341" spans="1:31">
      <c r="A341">
        <f t="shared" si="38"/>
        <v>2007</v>
      </c>
      <c r="B341" s="103">
        <v>39356</v>
      </c>
      <c r="C341" s="102">
        <v>4.7699999999999996</v>
      </c>
      <c r="D341" s="109">
        <f t="shared" si="39"/>
        <v>4.7699999999999992E-2</v>
      </c>
      <c r="G341">
        <f t="shared" si="40"/>
        <v>2007</v>
      </c>
      <c r="H341" s="103">
        <v>39356</v>
      </c>
      <c r="I341" s="102">
        <v>4.83</v>
      </c>
      <c r="J341" s="109">
        <f t="shared" si="41"/>
        <v>4.8300000000000003E-2</v>
      </c>
      <c r="L341">
        <f t="shared" si="42"/>
        <v>2007</v>
      </c>
      <c r="M341" s="103">
        <v>39356</v>
      </c>
      <c r="O341" s="125">
        <v>6.0400000000000002E-2</v>
      </c>
      <c r="P341" s="125">
        <v>6.1100000000000002E-2</v>
      </c>
      <c r="Q341" s="125">
        <v>6.3600000000000004E-2</v>
      </c>
      <c r="R341" s="125"/>
      <c r="S341" s="125"/>
      <c r="T341">
        <f t="shared" si="43"/>
        <v>2007</v>
      </c>
      <c r="U341" s="103">
        <f t="shared" si="44"/>
        <v>39356</v>
      </c>
      <c r="V341" s="125">
        <v>5.6600000000000004E-2</v>
      </c>
      <c r="W341" s="125"/>
      <c r="X341" s="125"/>
      <c r="Y341" s="125">
        <v>6.480000000000001E-2</v>
      </c>
      <c r="Z341" s="125"/>
      <c r="AC341" s="127">
        <f t="shared" si="35"/>
        <v>39356</v>
      </c>
      <c r="AD341" s="126">
        <f t="shared" si="36"/>
        <v>1.3400000000000009E-2</v>
      </c>
      <c r="AE341" s="126">
        <f t="shared" si="37"/>
        <v>1.5900000000000011E-2</v>
      </c>
    </row>
    <row r="342" spans="1:31">
      <c r="A342">
        <f t="shared" si="38"/>
        <v>2007</v>
      </c>
      <c r="B342" s="103">
        <v>39387</v>
      </c>
      <c r="C342" s="102">
        <v>4.5199999999999996</v>
      </c>
      <c r="D342" s="109">
        <f t="shared" si="39"/>
        <v>4.5199999999999997E-2</v>
      </c>
      <c r="G342">
        <f t="shared" si="40"/>
        <v>2007</v>
      </c>
      <c r="H342" s="103">
        <v>39387</v>
      </c>
      <c r="I342" s="102">
        <v>4.5599999999999996</v>
      </c>
      <c r="J342" s="109">
        <f t="shared" si="41"/>
        <v>4.5599999999999995E-2</v>
      </c>
      <c r="L342">
        <f t="shared" si="42"/>
        <v>2007</v>
      </c>
      <c r="M342" s="103">
        <v>39387</v>
      </c>
      <c r="O342" s="125">
        <v>5.8700000000000002E-2</v>
      </c>
      <c r="P342" s="125">
        <v>5.9699999999999996E-2</v>
      </c>
      <c r="Q342" s="125">
        <v>6.2699999999999992E-2</v>
      </c>
      <c r="R342" s="125"/>
      <c r="S342" s="125"/>
      <c r="T342">
        <f t="shared" si="43"/>
        <v>2007</v>
      </c>
      <c r="U342" s="103">
        <f t="shared" si="44"/>
        <v>39387</v>
      </c>
      <c r="V342" s="125">
        <v>5.4400000000000004E-2</v>
      </c>
      <c r="W342" s="125"/>
      <c r="X342" s="125"/>
      <c r="Y342" s="125">
        <v>6.4000000000000001E-2</v>
      </c>
      <c r="Z342" s="125"/>
      <c r="AC342" s="127">
        <f t="shared" si="35"/>
        <v>39387</v>
      </c>
      <c r="AD342" s="126">
        <f t="shared" si="36"/>
        <v>1.4499999999999999E-2</v>
      </c>
      <c r="AE342" s="126">
        <f t="shared" si="37"/>
        <v>1.7499999999999995E-2</v>
      </c>
    </row>
    <row r="343" spans="1:31">
      <c r="A343">
        <f t="shared" si="38"/>
        <v>2007</v>
      </c>
      <c r="B343" s="103">
        <v>39417</v>
      </c>
      <c r="C343" s="102">
        <v>4.53</v>
      </c>
      <c r="D343" s="109">
        <f t="shared" si="39"/>
        <v>4.53E-2</v>
      </c>
      <c r="G343">
        <f t="shared" si="40"/>
        <v>2007</v>
      </c>
      <c r="H343" s="103">
        <v>39417</v>
      </c>
      <c r="I343" s="102">
        <v>4.57</v>
      </c>
      <c r="J343" s="109">
        <f t="shared" si="41"/>
        <v>4.5700000000000005E-2</v>
      </c>
      <c r="L343">
        <f t="shared" si="42"/>
        <v>2007</v>
      </c>
      <c r="M343" s="103">
        <v>39417</v>
      </c>
      <c r="O343" s="125">
        <v>6.0299999999999999E-2</v>
      </c>
      <c r="P343" s="125">
        <v>6.1600000000000002E-2</v>
      </c>
      <c r="Q343" s="125">
        <v>6.5099999999999991E-2</v>
      </c>
      <c r="R343" s="125"/>
      <c r="S343" s="125"/>
      <c r="T343">
        <f t="shared" si="43"/>
        <v>2007</v>
      </c>
      <c r="U343" s="103">
        <f t="shared" si="44"/>
        <v>39417</v>
      </c>
      <c r="V343" s="125">
        <v>5.4900000000000004E-2</v>
      </c>
      <c r="W343" s="125"/>
      <c r="X343" s="125"/>
      <c r="Y343" s="125">
        <v>6.6500000000000004E-2</v>
      </c>
      <c r="Z343" s="125"/>
      <c r="AC343" s="127">
        <f t="shared" si="35"/>
        <v>39417</v>
      </c>
      <c r="AD343" s="126">
        <f t="shared" si="36"/>
        <v>1.6300000000000002E-2</v>
      </c>
      <c r="AE343" s="126">
        <f t="shared" si="37"/>
        <v>1.9799999999999991E-2</v>
      </c>
    </row>
    <row r="344" spans="1:31">
      <c r="A344">
        <f t="shared" si="38"/>
        <v>2008</v>
      </c>
      <c r="B344" s="103">
        <v>39448</v>
      </c>
      <c r="C344" s="102">
        <v>4.33</v>
      </c>
      <c r="D344" s="109">
        <f t="shared" si="39"/>
        <v>4.3299999999999998E-2</v>
      </c>
      <c r="G344">
        <f t="shared" si="40"/>
        <v>2008</v>
      </c>
      <c r="H344" s="103">
        <v>39448</v>
      </c>
      <c r="I344" s="102">
        <v>4.3499999999999996</v>
      </c>
      <c r="J344" s="109">
        <f t="shared" si="41"/>
        <v>4.3499999999999997E-2</v>
      </c>
      <c r="L344">
        <f t="shared" si="42"/>
        <v>2008</v>
      </c>
      <c r="M344" s="103">
        <v>39448</v>
      </c>
      <c r="O344" s="125">
        <v>5.8700000000000002E-2</v>
      </c>
      <c r="P344" s="125">
        <v>6.0199999999999997E-2</v>
      </c>
      <c r="Q344" s="125">
        <v>6.3500000000000001E-2</v>
      </c>
      <c r="R344" s="125"/>
      <c r="S344" s="125"/>
      <c r="T344">
        <f t="shared" si="43"/>
        <v>2008</v>
      </c>
      <c r="U344" s="103">
        <f t="shared" si="44"/>
        <v>39448</v>
      </c>
      <c r="V344" s="125">
        <v>5.33E-2</v>
      </c>
      <c r="W344" s="125"/>
      <c r="X344" s="125"/>
      <c r="Y344" s="125">
        <v>6.54E-2</v>
      </c>
      <c r="Z344" s="125"/>
      <c r="AC344" s="127">
        <f t="shared" si="35"/>
        <v>39448</v>
      </c>
      <c r="AD344" s="126">
        <f t="shared" si="36"/>
        <v>1.6899999999999998E-2</v>
      </c>
      <c r="AE344" s="126">
        <f t="shared" si="37"/>
        <v>2.0200000000000003E-2</v>
      </c>
    </row>
    <row r="345" spans="1:31">
      <c r="A345">
        <f t="shared" si="38"/>
        <v>2008</v>
      </c>
      <c r="B345" s="103">
        <v>39479</v>
      </c>
      <c r="C345" s="102">
        <v>4.5199999999999996</v>
      </c>
      <c r="D345" s="109">
        <f t="shared" si="39"/>
        <v>4.5199999999999997E-2</v>
      </c>
      <c r="G345">
        <f t="shared" si="40"/>
        <v>2008</v>
      </c>
      <c r="H345" s="103">
        <v>39479</v>
      </c>
      <c r="I345" s="102">
        <v>4.49</v>
      </c>
      <c r="J345" s="109">
        <f t="shared" si="41"/>
        <v>4.4900000000000002E-2</v>
      </c>
      <c r="L345">
        <f t="shared" si="42"/>
        <v>2008</v>
      </c>
      <c r="M345" s="103">
        <v>39479</v>
      </c>
      <c r="O345" s="125">
        <v>6.0400000000000002E-2</v>
      </c>
      <c r="P345" s="125">
        <v>6.2100000000000002E-2</v>
      </c>
      <c r="Q345" s="125">
        <v>6.6000000000000003E-2</v>
      </c>
      <c r="R345" s="125"/>
      <c r="S345" s="125"/>
      <c r="T345">
        <f t="shared" si="43"/>
        <v>2008</v>
      </c>
      <c r="U345" s="103">
        <f t="shared" si="44"/>
        <v>39479</v>
      </c>
      <c r="V345" s="125">
        <v>5.5300000000000002E-2</v>
      </c>
      <c r="W345" s="125"/>
      <c r="X345" s="125"/>
      <c r="Y345" s="125">
        <v>6.8199999999999997E-2</v>
      </c>
      <c r="Z345" s="125"/>
      <c r="AC345" s="127">
        <f t="shared" si="35"/>
        <v>39479</v>
      </c>
      <c r="AD345" s="126">
        <f t="shared" si="36"/>
        <v>1.6900000000000005E-2</v>
      </c>
      <c r="AE345" s="126">
        <f t="shared" si="37"/>
        <v>2.0800000000000006E-2</v>
      </c>
    </row>
    <row r="346" spans="1:31">
      <c r="A346">
        <f t="shared" si="38"/>
        <v>2008</v>
      </c>
      <c r="B346" s="103">
        <v>39508</v>
      </c>
      <c r="C346" s="102">
        <v>4.3899999999999997</v>
      </c>
      <c r="D346" s="109">
        <f t="shared" si="39"/>
        <v>4.3899999999999995E-2</v>
      </c>
      <c r="G346">
        <f t="shared" si="40"/>
        <v>2008</v>
      </c>
      <c r="H346" s="103">
        <v>39508</v>
      </c>
      <c r="I346" s="102">
        <v>4.3600000000000003</v>
      </c>
      <c r="J346" s="109">
        <f t="shared" si="41"/>
        <v>4.36E-2</v>
      </c>
      <c r="L346">
        <f t="shared" si="42"/>
        <v>2008</v>
      </c>
      <c r="M346" s="103">
        <v>39508</v>
      </c>
      <c r="O346" s="125">
        <v>5.9900000000000002E-2</v>
      </c>
      <c r="P346" s="125">
        <v>6.2100000000000002E-2</v>
      </c>
      <c r="Q346" s="125">
        <v>6.6799999999999998E-2</v>
      </c>
      <c r="R346" s="125"/>
      <c r="S346" s="125"/>
      <c r="T346">
        <f t="shared" si="43"/>
        <v>2008</v>
      </c>
      <c r="U346" s="103">
        <f t="shared" si="44"/>
        <v>39508</v>
      </c>
      <c r="V346" s="125">
        <v>5.5099999999999996E-2</v>
      </c>
      <c r="W346" s="125"/>
      <c r="X346" s="125"/>
      <c r="Y346" s="125">
        <v>6.8900000000000003E-2</v>
      </c>
      <c r="Z346" s="125"/>
      <c r="AC346" s="127">
        <f t="shared" si="35"/>
        <v>39508</v>
      </c>
      <c r="AD346" s="126">
        <f t="shared" si="36"/>
        <v>1.8200000000000008E-2</v>
      </c>
      <c r="AE346" s="126">
        <f t="shared" si="37"/>
        <v>2.2900000000000004E-2</v>
      </c>
    </row>
    <row r="347" spans="1:31">
      <c r="A347">
        <f t="shared" si="38"/>
        <v>2008</v>
      </c>
      <c r="B347" s="103">
        <v>39539</v>
      </c>
      <c r="C347" s="102">
        <v>4.4400000000000004</v>
      </c>
      <c r="D347" s="109">
        <f t="shared" si="39"/>
        <v>4.4400000000000002E-2</v>
      </c>
      <c r="G347">
        <f t="shared" si="40"/>
        <v>2008</v>
      </c>
      <c r="H347" s="103">
        <v>39539</v>
      </c>
      <c r="I347" s="102">
        <v>4.4400000000000004</v>
      </c>
      <c r="J347" s="109">
        <f t="shared" si="41"/>
        <v>4.4400000000000002E-2</v>
      </c>
      <c r="L347">
        <f t="shared" si="42"/>
        <v>2008</v>
      </c>
      <c r="M347" s="103">
        <v>39539</v>
      </c>
      <c r="O347" s="125">
        <v>5.9900000000000002E-2</v>
      </c>
      <c r="P347" s="125">
        <v>6.2899999999999998E-2</v>
      </c>
      <c r="Q347" s="125">
        <v>6.8099999999999994E-2</v>
      </c>
      <c r="R347" s="125"/>
      <c r="S347" s="125"/>
      <c r="T347">
        <f t="shared" si="43"/>
        <v>2008</v>
      </c>
      <c r="U347" s="103">
        <f t="shared" si="44"/>
        <v>39539</v>
      </c>
      <c r="V347" s="125">
        <v>5.5500000000000001E-2</v>
      </c>
      <c r="W347" s="125"/>
      <c r="X347" s="125"/>
      <c r="Y347" s="125">
        <v>6.9699999999999998E-2</v>
      </c>
      <c r="Z347" s="125"/>
      <c r="AC347" s="127">
        <f t="shared" si="35"/>
        <v>39539</v>
      </c>
      <c r="AD347" s="126">
        <f t="shared" si="36"/>
        <v>1.8499999999999996E-2</v>
      </c>
      <c r="AE347" s="126">
        <f t="shared" si="37"/>
        <v>2.3699999999999992E-2</v>
      </c>
    </row>
    <row r="348" spans="1:31">
      <c r="A348">
        <f t="shared" si="38"/>
        <v>2008</v>
      </c>
      <c r="B348" s="103">
        <v>39569</v>
      </c>
      <c r="C348" s="102">
        <v>4.5999999999999996</v>
      </c>
      <c r="D348" s="109">
        <f t="shared" si="39"/>
        <v>4.5999999999999999E-2</v>
      </c>
      <c r="G348">
        <f t="shared" si="40"/>
        <v>2008</v>
      </c>
      <c r="H348" s="103">
        <v>39569</v>
      </c>
      <c r="I348" s="102">
        <v>4.5999999999999996</v>
      </c>
      <c r="J348" s="109">
        <f t="shared" si="41"/>
        <v>4.5999999999999999E-2</v>
      </c>
      <c r="L348">
        <f t="shared" si="42"/>
        <v>2008</v>
      </c>
      <c r="M348" s="103">
        <v>39569</v>
      </c>
      <c r="O348" s="125">
        <v>6.0700000000000004E-2</v>
      </c>
      <c r="P348" s="125">
        <v>6.2699999999999992E-2</v>
      </c>
      <c r="Q348" s="125">
        <v>6.7900000000000002E-2</v>
      </c>
      <c r="R348" s="125"/>
      <c r="S348" s="125"/>
      <c r="T348">
        <f t="shared" si="43"/>
        <v>2008</v>
      </c>
      <c r="U348" s="103">
        <f t="shared" si="44"/>
        <v>39569</v>
      </c>
      <c r="V348" s="125">
        <v>5.57E-2</v>
      </c>
      <c r="W348" s="125"/>
      <c r="X348" s="125"/>
      <c r="Y348" s="125">
        <v>6.93E-2</v>
      </c>
      <c r="Z348" s="125"/>
      <c r="AC348" s="127">
        <f t="shared" si="35"/>
        <v>39569</v>
      </c>
      <c r="AD348" s="126">
        <f t="shared" si="36"/>
        <v>1.6699999999999993E-2</v>
      </c>
      <c r="AE348" s="126">
        <f t="shared" si="37"/>
        <v>2.1900000000000003E-2</v>
      </c>
    </row>
    <row r="349" spans="1:31">
      <c r="A349">
        <f t="shared" si="38"/>
        <v>2008</v>
      </c>
      <c r="B349" s="103">
        <v>39600</v>
      </c>
      <c r="C349" s="102">
        <v>4.6900000000000004</v>
      </c>
      <c r="D349" s="109">
        <f t="shared" si="39"/>
        <v>4.6900000000000004E-2</v>
      </c>
      <c r="G349">
        <f t="shared" si="40"/>
        <v>2008</v>
      </c>
      <c r="H349" s="103">
        <v>39600</v>
      </c>
      <c r="I349" s="102">
        <v>4.74</v>
      </c>
      <c r="J349" s="109">
        <f t="shared" si="41"/>
        <v>4.7400000000000005E-2</v>
      </c>
      <c r="L349">
        <f t="shared" si="42"/>
        <v>2008</v>
      </c>
      <c r="M349" s="103">
        <v>39600</v>
      </c>
      <c r="O349" s="125">
        <v>6.1900000000000004E-2</v>
      </c>
      <c r="P349" s="125">
        <v>6.3799999999999996E-2</v>
      </c>
      <c r="Q349" s="125">
        <v>6.93E-2</v>
      </c>
      <c r="R349" s="125"/>
      <c r="S349" s="125"/>
      <c r="T349">
        <f t="shared" si="43"/>
        <v>2008</v>
      </c>
      <c r="U349" s="103">
        <f t="shared" si="44"/>
        <v>39600</v>
      </c>
      <c r="V349" s="125">
        <v>5.6799999999999996E-2</v>
      </c>
      <c r="W349" s="125"/>
      <c r="X349" s="125"/>
      <c r="Y349" s="125">
        <v>7.0699999999999999E-2</v>
      </c>
      <c r="Z349" s="125"/>
      <c r="AC349" s="127">
        <f t="shared" si="35"/>
        <v>39600</v>
      </c>
      <c r="AD349" s="126">
        <f t="shared" si="36"/>
        <v>1.6899999999999991E-2</v>
      </c>
      <c r="AE349" s="126">
        <f t="shared" si="37"/>
        <v>2.2399999999999996E-2</v>
      </c>
    </row>
    <row r="350" spans="1:31">
      <c r="A350">
        <f t="shared" si="38"/>
        <v>2008</v>
      </c>
      <c r="B350" s="103">
        <v>39630</v>
      </c>
      <c r="C350" s="102">
        <v>4.57</v>
      </c>
      <c r="D350" s="109">
        <f t="shared" si="39"/>
        <v>4.5700000000000005E-2</v>
      </c>
      <c r="G350">
        <f t="shared" si="40"/>
        <v>2008</v>
      </c>
      <c r="H350" s="103">
        <v>39630</v>
      </c>
      <c r="I350" s="102">
        <v>4.62</v>
      </c>
      <c r="J350" s="109">
        <f t="shared" si="41"/>
        <v>4.6199999999999998E-2</v>
      </c>
      <c r="L350">
        <f t="shared" si="42"/>
        <v>2008</v>
      </c>
      <c r="M350" s="103">
        <v>39630</v>
      </c>
      <c r="O350" s="125">
        <v>6.13E-2</v>
      </c>
      <c r="P350" s="125">
        <v>6.4000000000000001E-2</v>
      </c>
      <c r="Q350" s="125">
        <v>6.9699999999999998E-2</v>
      </c>
      <c r="R350" s="125"/>
      <c r="S350" s="125"/>
      <c r="T350">
        <f t="shared" si="43"/>
        <v>2008</v>
      </c>
      <c r="U350" s="103">
        <f t="shared" si="44"/>
        <v>39630</v>
      </c>
      <c r="V350" s="125">
        <v>5.67E-2</v>
      </c>
      <c r="W350" s="125"/>
      <c r="X350" s="125"/>
      <c r="Y350" s="125">
        <v>7.1599999999999997E-2</v>
      </c>
      <c r="Z350" s="125"/>
      <c r="AC350" s="127">
        <f t="shared" si="35"/>
        <v>39630</v>
      </c>
      <c r="AD350" s="126">
        <f t="shared" si="36"/>
        <v>1.8299999999999997E-2</v>
      </c>
      <c r="AE350" s="126">
        <f t="shared" si="37"/>
        <v>2.3999999999999994E-2</v>
      </c>
    </row>
    <row r="351" spans="1:31">
      <c r="A351">
        <f t="shared" si="38"/>
        <v>2008</v>
      </c>
      <c r="B351" s="103">
        <v>39661</v>
      </c>
      <c r="C351" s="102">
        <v>4.5</v>
      </c>
      <c r="D351" s="109">
        <f t="shared" si="39"/>
        <v>4.4999999999999998E-2</v>
      </c>
      <c r="G351">
        <f t="shared" si="40"/>
        <v>2008</v>
      </c>
      <c r="H351" s="103">
        <v>39661</v>
      </c>
      <c r="I351" s="102">
        <v>4.53</v>
      </c>
      <c r="J351" s="109">
        <f t="shared" si="41"/>
        <v>4.53E-2</v>
      </c>
      <c r="L351">
        <f t="shared" si="42"/>
        <v>2008</v>
      </c>
      <c r="M351" s="103">
        <v>39661</v>
      </c>
      <c r="O351" s="125">
        <v>6.0899999999999996E-2</v>
      </c>
      <c r="P351" s="125">
        <v>6.3700000000000007E-2</v>
      </c>
      <c r="Q351" s="125">
        <v>6.9800000000000001E-2</v>
      </c>
      <c r="R351" s="125"/>
      <c r="S351" s="125"/>
      <c r="T351">
        <f t="shared" si="43"/>
        <v>2008</v>
      </c>
      <c r="U351" s="103">
        <f t="shared" si="44"/>
        <v>39661</v>
      </c>
      <c r="V351" s="125">
        <v>5.6399999999999999E-2</v>
      </c>
      <c r="W351" s="125"/>
      <c r="X351" s="125"/>
      <c r="Y351" s="125">
        <v>7.1500000000000008E-2</v>
      </c>
      <c r="Z351" s="125"/>
      <c r="AC351" s="127">
        <f t="shared" si="35"/>
        <v>39661</v>
      </c>
      <c r="AD351" s="126">
        <f t="shared" si="36"/>
        <v>1.8700000000000008E-2</v>
      </c>
      <c r="AE351" s="126">
        <f t="shared" si="37"/>
        <v>2.4800000000000003E-2</v>
      </c>
    </row>
    <row r="352" spans="1:31">
      <c r="A352">
        <f t="shared" si="38"/>
        <v>2008</v>
      </c>
      <c r="B352" s="103">
        <v>39692</v>
      </c>
      <c r="C352" s="102">
        <v>4.2699999999999996</v>
      </c>
      <c r="D352" s="109">
        <f t="shared" si="39"/>
        <v>4.2699999999999995E-2</v>
      </c>
      <c r="G352">
        <f t="shared" si="40"/>
        <v>2008</v>
      </c>
      <c r="H352" s="103">
        <v>39692</v>
      </c>
      <c r="I352" s="102">
        <v>4.32</v>
      </c>
      <c r="J352" s="109">
        <f t="shared" si="41"/>
        <v>4.3200000000000002E-2</v>
      </c>
      <c r="L352">
        <f t="shared" si="42"/>
        <v>2008</v>
      </c>
      <c r="M352" s="103">
        <v>39692</v>
      </c>
      <c r="O352" s="125">
        <v>6.13E-2</v>
      </c>
      <c r="P352" s="125">
        <v>6.4899999999999999E-2</v>
      </c>
      <c r="Q352" s="125">
        <v>7.1500000000000008E-2</v>
      </c>
      <c r="R352" s="125"/>
      <c r="S352" s="125"/>
      <c r="T352">
        <f t="shared" si="43"/>
        <v>2008</v>
      </c>
      <c r="U352" s="103">
        <f t="shared" si="44"/>
        <v>39692</v>
      </c>
      <c r="V352" s="125">
        <v>5.6500000000000002E-2</v>
      </c>
      <c r="W352" s="125"/>
      <c r="X352" s="125"/>
      <c r="Y352" s="125">
        <v>7.3099999999999998E-2</v>
      </c>
      <c r="Z352" s="125"/>
      <c r="AC352" s="127">
        <f t="shared" si="35"/>
        <v>39692</v>
      </c>
      <c r="AD352" s="126">
        <f t="shared" si="36"/>
        <v>2.2200000000000004E-2</v>
      </c>
      <c r="AE352" s="126">
        <f t="shared" si="37"/>
        <v>2.8800000000000013E-2</v>
      </c>
    </row>
    <row r="353" spans="1:31">
      <c r="A353">
        <f t="shared" si="38"/>
        <v>2008</v>
      </c>
      <c r="B353" s="103">
        <v>39722</v>
      </c>
      <c r="C353" s="102">
        <v>4.17</v>
      </c>
      <c r="D353" s="109">
        <f t="shared" si="39"/>
        <v>4.1700000000000001E-2</v>
      </c>
      <c r="G353">
        <f t="shared" si="40"/>
        <v>2008</v>
      </c>
      <c r="H353" s="103">
        <v>39722</v>
      </c>
      <c r="I353" s="102">
        <v>4.45</v>
      </c>
      <c r="J353" s="109">
        <f t="shared" si="41"/>
        <v>4.4500000000000005E-2</v>
      </c>
      <c r="L353">
        <f t="shared" si="42"/>
        <v>2008</v>
      </c>
      <c r="M353" s="103">
        <v>39722</v>
      </c>
      <c r="O353" s="125">
        <v>6.9500000000000006E-2</v>
      </c>
      <c r="P353" s="125">
        <v>7.5600000000000001E-2</v>
      </c>
      <c r="Q353" s="125">
        <v>8.5800000000000001E-2</v>
      </c>
      <c r="R353" s="125"/>
      <c r="S353" s="125"/>
      <c r="T353">
        <f t="shared" si="43"/>
        <v>2008</v>
      </c>
      <c r="U353" s="103">
        <f t="shared" si="44"/>
        <v>39722</v>
      </c>
      <c r="V353" s="125">
        <v>6.2800000000000009E-2</v>
      </c>
      <c r="W353" s="125"/>
      <c r="X353" s="125"/>
      <c r="Y353" s="125">
        <v>8.8800000000000004E-2</v>
      </c>
      <c r="Z353" s="125"/>
      <c r="AC353" s="127">
        <f t="shared" ref="AC353:AC384" si="45">U353</f>
        <v>39722</v>
      </c>
      <c r="AD353" s="126">
        <f t="shared" ref="AD353:AD384" si="46">P353-D353</f>
        <v>3.39E-2</v>
      </c>
      <c r="AE353" s="126">
        <f t="shared" ref="AE353:AE384" si="47">Q353-D353</f>
        <v>4.41E-2</v>
      </c>
    </row>
    <row r="354" spans="1:31">
      <c r="A354">
        <f t="shared" si="38"/>
        <v>2008</v>
      </c>
      <c r="B354" s="103">
        <v>39753</v>
      </c>
      <c r="C354" s="102">
        <v>4</v>
      </c>
      <c r="D354" s="109">
        <f t="shared" si="39"/>
        <v>0.04</v>
      </c>
      <c r="G354">
        <f t="shared" si="40"/>
        <v>2008</v>
      </c>
      <c r="H354" s="103">
        <v>39753</v>
      </c>
      <c r="I354" s="102">
        <v>4.2699999999999996</v>
      </c>
      <c r="J354" s="109">
        <f t="shared" si="41"/>
        <v>4.2699999999999995E-2</v>
      </c>
      <c r="L354">
        <f t="shared" si="42"/>
        <v>2008</v>
      </c>
      <c r="M354" s="103">
        <v>39753</v>
      </c>
      <c r="O354" s="125">
        <v>6.83E-2</v>
      </c>
      <c r="P354" s="125">
        <v>7.5999999999999998E-2</v>
      </c>
      <c r="Q354" s="125">
        <v>8.9800000000000005E-2</v>
      </c>
      <c r="R354" s="125"/>
      <c r="S354" s="125"/>
      <c r="T354">
        <f t="shared" si="43"/>
        <v>2008</v>
      </c>
      <c r="U354" s="103">
        <f t="shared" si="44"/>
        <v>39753</v>
      </c>
      <c r="V354" s="125">
        <v>6.1200000000000004E-2</v>
      </c>
      <c r="W354" s="125"/>
      <c r="X354" s="125"/>
      <c r="Y354" s="125">
        <v>9.2100000000000015E-2</v>
      </c>
      <c r="Z354" s="125"/>
      <c r="AC354" s="127">
        <f t="shared" si="45"/>
        <v>39753</v>
      </c>
      <c r="AD354" s="126">
        <f t="shared" si="46"/>
        <v>3.5999999999999997E-2</v>
      </c>
      <c r="AE354" s="126">
        <f t="shared" si="47"/>
        <v>4.9800000000000004E-2</v>
      </c>
    </row>
    <row r="355" spans="1:31">
      <c r="A355">
        <f t="shared" si="38"/>
        <v>2008</v>
      </c>
      <c r="B355" s="103">
        <v>39783</v>
      </c>
      <c r="C355" s="102">
        <v>2.87</v>
      </c>
      <c r="D355" s="109">
        <f t="shared" si="39"/>
        <v>2.87E-2</v>
      </c>
      <c r="G355">
        <f t="shared" si="40"/>
        <v>2008</v>
      </c>
      <c r="H355" s="103">
        <v>39783</v>
      </c>
      <c r="I355" s="102">
        <v>3.18</v>
      </c>
      <c r="J355" s="109">
        <f t="shared" si="41"/>
        <v>3.1800000000000002E-2</v>
      </c>
      <c r="L355">
        <f t="shared" si="42"/>
        <v>2008</v>
      </c>
      <c r="M355" s="103">
        <v>39783</v>
      </c>
      <c r="O355" s="125">
        <v>5.9299999999999999E-2</v>
      </c>
      <c r="P355" s="125">
        <v>6.54E-2</v>
      </c>
      <c r="Q355" s="125">
        <v>8.1300000000000011E-2</v>
      </c>
      <c r="R355" s="125"/>
      <c r="S355" s="125"/>
      <c r="T355">
        <f t="shared" si="43"/>
        <v>2008</v>
      </c>
      <c r="U355" s="103">
        <f t="shared" si="44"/>
        <v>39783</v>
      </c>
      <c r="V355" s="125">
        <v>5.0499999999999996E-2</v>
      </c>
      <c r="W355" s="125"/>
      <c r="X355" s="125"/>
      <c r="Y355" s="125">
        <v>8.43E-2</v>
      </c>
      <c r="Z355" s="125"/>
      <c r="AC355" s="127">
        <f t="shared" si="45"/>
        <v>39783</v>
      </c>
      <c r="AD355" s="126">
        <f t="shared" si="46"/>
        <v>3.6699999999999997E-2</v>
      </c>
      <c r="AE355" s="126">
        <f t="shared" si="47"/>
        <v>5.2600000000000008E-2</v>
      </c>
    </row>
    <row r="356" spans="1:31">
      <c r="A356">
        <f t="shared" si="38"/>
        <v>2009</v>
      </c>
      <c r="B356" s="103">
        <v>39814</v>
      </c>
      <c r="C356" s="102">
        <v>3.13</v>
      </c>
      <c r="D356" s="109">
        <f t="shared" si="39"/>
        <v>3.1300000000000001E-2</v>
      </c>
      <c r="E356" s="128"/>
      <c r="G356">
        <f t="shared" si="40"/>
        <v>2009</v>
      </c>
      <c r="H356" s="103">
        <v>39814</v>
      </c>
      <c r="I356" s="102">
        <v>3.46</v>
      </c>
      <c r="J356" s="109">
        <f t="shared" si="41"/>
        <v>3.4599999999999999E-2</v>
      </c>
      <c r="L356">
        <f t="shared" si="42"/>
        <v>2009</v>
      </c>
      <c r="M356" s="103">
        <v>39814</v>
      </c>
      <c r="O356" s="125">
        <v>6.0100000000000001E-2</v>
      </c>
      <c r="P356" s="125">
        <v>6.3899999999999998E-2</v>
      </c>
      <c r="Q356" s="125">
        <v>7.9000000000000001E-2</v>
      </c>
      <c r="R356" s="125"/>
      <c r="S356" s="125"/>
      <c r="T356">
        <f t="shared" si="43"/>
        <v>2009</v>
      </c>
      <c r="U356" s="103">
        <f t="shared" si="44"/>
        <v>39814</v>
      </c>
      <c r="V356" s="125">
        <v>5.0499999999999996E-2</v>
      </c>
      <c r="W356" s="125"/>
      <c r="X356" s="125"/>
      <c r="Y356" s="125">
        <v>8.14E-2</v>
      </c>
      <c r="Z356" s="125"/>
      <c r="AC356" s="127">
        <f t="shared" si="45"/>
        <v>39814</v>
      </c>
      <c r="AD356" s="126">
        <f t="shared" si="46"/>
        <v>3.2599999999999997E-2</v>
      </c>
      <c r="AE356" s="126">
        <f t="shared" si="47"/>
        <v>4.7699999999999999E-2</v>
      </c>
    </row>
    <row r="357" spans="1:31">
      <c r="A357">
        <f t="shared" si="38"/>
        <v>2009</v>
      </c>
      <c r="B357" s="103">
        <v>39845</v>
      </c>
      <c r="C357" s="102">
        <v>3.59</v>
      </c>
      <c r="D357" s="109">
        <f t="shared" si="39"/>
        <v>3.5900000000000001E-2</v>
      </c>
      <c r="G357">
        <f t="shared" si="40"/>
        <v>2009</v>
      </c>
      <c r="H357" s="103">
        <v>39845</v>
      </c>
      <c r="I357" s="102">
        <v>3.83</v>
      </c>
      <c r="J357" s="109">
        <f t="shared" si="41"/>
        <v>3.8300000000000001E-2</v>
      </c>
      <c r="L357">
        <f t="shared" si="42"/>
        <v>2009</v>
      </c>
      <c r="M357" s="103">
        <v>39845</v>
      </c>
      <c r="O357" s="125">
        <v>6.1100000000000002E-2</v>
      </c>
      <c r="P357" s="125">
        <v>6.3E-2</v>
      </c>
      <c r="Q357" s="125">
        <v>7.7399999999999997E-2</v>
      </c>
      <c r="R357" s="125"/>
      <c r="S357" s="125"/>
      <c r="T357">
        <f t="shared" si="43"/>
        <v>2009</v>
      </c>
      <c r="U357" s="103">
        <f t="shared" si="44"/>
        <v>39845</v>
      </c>
      <c r="V357" s="125">
        <v>5.2699999999999997E-2</v>
      </c>
      <c r="W357" s="125"/>
      <c r="X357" s="125"/>
      <c r="Y357" s="125">
        <v>8.0799999999999997E-2</v>
      </c>
      <c r="Z357" s="125"/>
      <c r="AC357" s="127">
        <f t="shared" si="45"/>
        <v>39845</v>
      </c>
      <c r="AD357" s="126">
        <f t="shared" si="46"/>
        <v>2.7099999999999999E-2</v>
      </c>
      <c r="AE357" s="126">
        <f t="shared" si="47"/>
        <v>4.1499999999999995E-2</v>
      </c>
    </row>
    <row r="358" spans="1:31">
      <c r="A358">
        <f t="shared" si="38"/>
        <v>2009</v>
      </c>
      <c r="B358" s="103">
        <v>39873</v>
      </c>
      <c r="C358" s="102">
        <v>3.64</v>
      </c>
      <c r="D358" s="109">
        <f t="shared" si="39"/>
        <v>3.6400000000000002E-2</v>
      </c>
      <c r="G358">
        <f t="shared" si="40"/>
        <v>2009</v>
      </c>
      <c r="H358" s="103">
        <v>39873</v>
      </c>
      <c r="I358" s="102">
        <v>3.78</v>
      </c>
      <c r="J358" s="109">
        <f t="shared" si="41"/>
        <v>3.78E-2</v>
      </c>
      <c r="L358">
        <f t="shared" si="42"/>
        <v>2009</v>
      </c>
      <c r="M358" s="103">
        <v>39873</v>
      </c>
      <c r="O358" s="125">
        <v>6.1399999999999996E-2</v>
      </c>
      <c r="P358" s="125">
        <v>6.4199999999999993E-2</v>
      </c>
      <c r="Q358" s="125">
        <v>0.08</v>
      </c>
      <c r="R358" s="125"/>
      <c r="S358" s="125"/>
      <c r="T358">
        <f t="shared" si="43"/>
        <v>2009</v>
      </c>
      <c r="U358" s="103">
        <f t="shared" si="44"/>
        <v>39873</v>
      </c>
      <c r="V358" s="125">
        <v>5.5E-2</v>
      </c>
      <c r="W358" s="125"/>
      <c r="X358" s="125"/>
      <c r="Y358" s="125">
        <v>8.4199999999999997E-2</v>
      </c>
      <c r="Z358" s="125"/>
      <c r="AC358" s="127">
        <f t="shared" si="45"/>
        <v>39873</v>
      </c>
      <c r="AD358" s="126">
        <f t="shared" si="46"/>
        <v>2.7799999999999991E-2</v>
      </c>
      <c r="AE358" s="126">
        <f t="shared" si="47"/>
        <v>4.36E-2</v>
      </c>
    </row>
    <row r="359" spans="1:31">
      <c r="A359">
        <f t="shared" si="38"/>
        <v>2009</v>
      </c>
      <c r="B359" s="103">
        <v>39904</v>
      </c>
      <c r="C359" s="102">
        <v>3.76</v>
      </c>
      <c r="D359" s="109">
        <f t="shared" si="39"/>
        <v>3.7599999999999995E-2</v>
      </c>
      <c r="G359">
        <f t="shared" si="40"/>
        <v>2009</v>
      </c>
      <c r="H359" s="103">
        <v>39904</v>
      </c>
      <c r="I359" s="102">
        <v>3.84</v>
      </c>
      <c r="J359" s="109">
        <f t="shared" si="41"/>
        <v>3.8399999999999997E-2</v>
      </c>
      <c r="L359">
        <f t="shared" si="42"/>
        <v>2009</v>
      </c>
      <c r="M359" s="103">
        <v>39904</v>
      </c>
      <c r="O359" s="125">
        <v>6.2E-2</v>
      </c>
      <c r="P359" s="125">
        <v>6.480000000000001E-2</v>
      </c>
      <c r="Q359" s="125">
        <v>8.0299999999999996E-2</v>
      </c>
      <c r="R359" s="125"/>
      <c r="S359" s="125"/>
      <c r="T359">
        <f t="shared" si="43"/>
        <v>2009</v>
      </c>
      <c r="U359" s="103">
        <f t="shared" si="44"/>
        <v>39904</v>
      </c>
      <c r="V359" s="125">
        <v>5.3899999999999997E-2</v>
      </c>
      <c r="W359" s="125"/>
      <c r="X359" s="125"/>
      <c r="Y359" s="125">
        <v>8.3900000000000002E-2</v>
      </c>
      <c r="Z359" s="125"/>
      <c r="AC359" s="127">
        <f t="shared" si="45"/>
        <v>39904</v>
      </c>
      <c r="AD359" s="126">
        <f t="shared" si="46"/>
        <v>2.7200000000000016E-2</v>
      </c>
      <c r="AE359" s="126">
        <f t="shared" si="47"/>
        <v>4.2700000000000002E-2</v>
      </c>
    </row>
    <row r="360" spans="1:31">
      <c r="A360">
        <f t="shared" si="38"/>
        <v>2009</v>
      </c>
      <c r="B360" s="103">
        <v>39934</v>
      </c>
      <c r="C360" s="102">
        <v>4.2300000000000004</v>
      </c>
      <c r="D360" s="109">
        <f t="shared" si="39"/>
        <v>4.2300000000000004E-2</v>
      </c>
      <c r="G360">
        <f t="shared" si="40"/>
        <v>2009</v>
      </c>
      <c r="H360" s="103">
        <v>39934</v>
      </c>
      <c r="I360" s="102">
        <v>4.22</v>
      </c>
      <c r="J360" s="109">
        <f t="shared" si="41"/>
        <v>4.2199999999999994E-2</v>
      </c>
      <c r="L360">
        <f t="shared" si="42"/>
        <v>2009</v>
      </c>
      <c r="M360" s="103">
        <v>39934</v>
      </c>
      <c r="O360" s="125">
        <v>6.2300000000000001E-2</v>
      </c>
      <c r="P360" s="125">
        <v>6.4899999999999999E-2</v>
      </c>
      <c r="Q360" s="125">
        <v>7.7600000000000002E-2</v>
      </c>
      <c r="R360" s="125"/>
      <c r="S360" s="125"/>
      <c r="T360">
        <f t="shared" si="43"/>
        <v>2009</v>
      </c>
      <c r="U360" s="103">
        <f t="shared" si="44"/>
        <v>39934</v>
      </c>
      <c r="V360" s="125">
        <v>5.5399999999999998E-2</v>
      </c>
      <c r="W360" s="125"/>
      <c r="X360" s="125"/>
      <c r="Y360" s="125">
        <v>8.0600000000000005E-2</v>
      </c>
      <c r="Z360" s="125"/>
      <c r="AC360" s="127">
        <f t="shared" si="45"/>
        <v>39934</v>
      </c>
      <c r="AD360" s="126">
        <f t="shared" si="46"/>
        <v>2.2599999999999995E-2</v>
      </c>
      <c r="AE360" s="126">
        <f t="shared" si="47"/>
        <v>3.5299999999999998E-2</v>
      </c>
    </row>
    <row r="361" spans="1:31">
      <c r="A361">
        <f t="shared" si="38"/>
        <v>2009</v>
      </c>
      <c r="B361" s="103">
        <v>39965</v>
      </c>
      <c r="C361" s="102">
        <v>4.5199999999999996</v>
      </c>
      <c r="D361" s="109">
        <f t="shared" si="39"/>
        <v>4.5199999999999997E-2</v>
      </c>
      <c r="G361">
        <f t="shared" si="40"/>
        <v>2009</v>
      </c>
      <c r="H361" s="103">
        <v>39965</v>
      </c>
      <c r="I361" s="102">
        <v>4.51</v>
      </c>
      <c r="J361" s="109">
        <f t="shared" si="41"/>
        <v>4.5100000000000001E-2</v>
      </c>
      <c r="L361">
        <f t="shared" si="42"/>
        <v>2009</v>
      </c>
      <c r="M361" s="103">
        <v>39965</v>
      </c>
      <c r="O361" s="125">
        <v>6.13E-2</v>
      </c>
      <c r="P361" s="125">
        <v>6.2E-2</v>
      </c>
      <c r="Q361" s="125">
        <v>7.2999999999999995E-2</v>
      </c>
      <c r="R361" s="125"/>
      <c r="S361" s="125"/>
      <c r="T361">
        <f t="shared" si="43"/>
        <v>2009</v>
      </c>
      <c r="U361" s="103">
        <f t="shared" si="44"/>
        <v>39965</v>
      </c>
      <c r="V361" s="125">
        <v>5.6100000000000004E-2</v>
      </c>
      <c r="W361" s="125"/>
      <c r="X361" s="125"/>
      <c r="Y361" s="125">
        <v>7.4999999999999997E-2</v>
      </c>
      <c r="Z361" s="125"/>
      <c r="AC361" s="127">
        <f t="shared" si="45"/>
        <v>39965</v>
      </c>
      <c r="AD361" s="126">
        <f t="shared" si="46"/>
        <v>1.6800000000000002E-2</v>
      </c>
      <c r="AE361" s="126">
        <f t="shared" si="47"/>
        <v>2.7799999999999998E-2</v>
      </c>
    </row>
    <row r="362" spans="1:31">
      <c r="A362">
        <f t="shared" si="38"/>
        <v>2009</v>
      </c>
      <c r="B362" s="103">
        <v>39995</v>
      </c>
      <c r="C362" s="102">
        <v>4.41</v>
      </c>
      <c r="D362" s="109">
        <f t="shared" si="39"/>
        <v>4.41E-2</v>
      </c>
      <c r="G362">
        <f t="shared" si="40"/>
        <v>2009</v>
      </c>
      <c r="H362" s="103">
        <v>39995</v>
      </c>
      <c r="I362" s="102">
        <v>4.38</v>
      </c>
      <c r="J362" s="109">
        <f t="shared" si="41"/>
        <v>4.3799999999999999E-2</v>
      </c>
      <c r="L362">
        <f t="shared" si="42"/>
        <v>2009</v>
      </c>
      <c r="M362" s="103">
        <v>39995</v>
      </c>
      <c r="O362" s="125">
        <v>5.6299999999999996E-2</v>
      </c>
      <c r="P362" s="125">
        <v>5.9699999999999996E-2</v>
      </c>
      <c r="Q362" s="125">
        <v>6.8699999999999997E-2</v>
      </c>
      <c r="R362" s="125"/>
      <c r="S362" s="125"/>
      <c r="T362">
        <f t="shared" si="43"/>
        <v>2009</v>
      </c>
      <c r="U362" s="103">
        <f t="shared" si="44"/>
        <v>39995</v>
      </c>
      <c r="V362" s="125">
        <v>5.4100000000000002E-2</v>
      </c>
      <c r="W362" s="125"/>
      <c r="X362" s="125"/>
      <c r="Y362" s="125">
        <v>7.0900000000000005E-2</v>
      </c>
      <c r="Z362" s="125"/>
      <c r="AC362" s="127">
        <f t="shared" si="45"/>
        <v>39995</v>
      </c>
      <c r="AD362" s="126">
        <f t="shared" si="46"/>
        <v>1.5599999999999996E-2</v>
      </c>
      <c r="AE362" s="126">
        <f t="shared" si="47"/>
        <v>2.4599999999999997E-2</v>
      </c>
    </row>
    <row r="363" spans="1:31">
      <c r="A363">
        <f t="shared" si="38"/>
        <v>2009</v>
      </c>
      <c r="B363" s="103">
        <v>40026</v>
      </c>
      <c r="C363" s="102">
        <v>4.37</v>
      </c>
      <c r="D363" s="109">
        <f t="shared" si="39"/>
        <v>4.3700000000000003E-2</v>
      </c>
      <c r="G363">
        <f t="shared" si="40"/>
        <v>2009</v>
      </c>
      <c r="H363" s="103">
        <v>40026</v>
      </c>
      <c r="I363" s="102">
        <v>4.33</v>
      </c>
      <c r="J363" s="109">
        <f t="shared" si="41"/>
        <v>4.3299999999999998E-2</v>
      </c>
      <c r="L363">
        <f t="shared" si="42"/>
        <v>2009</v>
      </c>
      <c r="M363" s="103">
        <v>40026</v>
      </c>
      <c r="O363" s="125">
        <v>5.33E-2</v>
      </c>
      <c r="P363" s="125">
        <v>5.7099999999999998E-2</v>
      </c>
      <c r="Q363" s="125">
        <v>6.3600000000000004E-2</v>
      </c>
      <c r="R363" s="125"/>
      <c r="S363" s="125"/>
      <c r="T363">
        <f t="shared" si="43"/>
        <v>2009</v>
      </c>
      <c r="U363" s="103">
        <f t="shared" si="44"/>
        <v>40026</v>
      </c>
      <c r="V363" s="125">
        <v>5.2600000000000001E-2</v>
      </c>
      <c r="W363" s="125"/>
      <c r="X363" s="125"/>
      <c r="Y363" s="125">
        <v>6.5799999999999997E-2</v>
      </c>
      <c r="Z363" s="125"/>
      <c r="AC363" s="127">
        <f t="shared" si="45"/>
        <v>40026</v>
      </c>
      <c r="AD363" s="126">
        <f t="shared" si="46"/>
        <v>1.3399999999999995E-2</v>
      </c>
      <c r="AE363" s="126">
        <f t="shared" si="47"/>
        <v>1.9900000000000001E-2</v>
      </c>
    </row>
    <row r="364" spans="1:31">
      <c r="A364">
        <f t="shared" si="38"/>
        <v>2009</v>
      </c>
      <c r="B364" s="103">
        <v>40057</v>
      </c>
      <c r="C364" s="102">
        <v>4.1900000000000004</v>
      </c>
      <c r="D364" s="109">
        <f t="shared" si="39"/>
        <v>4.1900000000000007E-2</v>
      </c>
      <c r="G364">
        <f t="shared" si="40"/>
        <v>2009</v>
      </c>
      <c r="H364" s="103">
        <v>40057</v>
      </c>
      <c r="I364" s="102">
        <v>4.1399999999999997</v>
      </c>
      <c r="J364" s="109">
        <f t="shared" si="41"/>
        <v>4.1399999999999999E-2</v>
      </c>
      <c r="L364">
        <f t="shared" si="42"/>
        <v>2009</v>
      </c>
      <c r="M364" s="103">
        <v>40057</v>
      </c>
      <c r="O364" s="125">
        <v>5.1499999999999997E-2</v>
      </c>
      <c r="P364" s="125">
        <v>5.5300000000000002E-2</v>
      </c>
      <c r="Q364" s="125">
        <v>6.1200000000000004E-2</v>
      </c>
      <c r="R364" s="125"/>
      <c r="S364" s="125"/>
      <c r="T364">
        <f t="shared" si="43"/>
        <v>2009</v>
      </c>
      <c r="U364" s="103">
        <f t="shared" si="44"/>
        <v>40057</v>
      </c>
      <c r="V364" s="125">
        <v>5.1299999999999998E-2</v>
      </c>
      <c r="W364" s="125"/>
      <c r="X364" s="125"/>
      <c r="Y364" s="125">
        <v>6.3099999999999989E-2</v>
      </c>
      <c r="Z364" s="125"/>
      <c r="AC364" s="127">
        <f t="shared" si="45"/>
        <v>40057</v>
      </c>
      <c r="AD364" s="126">
        <f t="shared" si="46"/>
        <v>1.3399999999999995E-2</v>
      </c>
      <c r="AE364" s="126">
        <f t="shared" si="47"/>
        <v>1.9299999999999998E-2</v>
      </c>
    </row>
    <row r="365" spans="1:31">
      <c r="A365">
        <f t="shared" si="38"/>
        <v>2009</v>
      </c>
      <c r="B365" s="103">
        <v>40087</v>
      </c>
      <c r="C365" s="102">
        <v>4.1900000000000004</v>
      </c>
      <c r="D365" s="109">
        <f t="shared" si="39"/>
        <v>4.1900000000000007E-2</v>
      </c>
      <c r="G365">
        <f t="shared" si="40"/>
        <v>2009</v>
      </c>
      <c r="H365" s="103">
        <v>40087</v>
      </c>
      <c r="I365" s="102">
        <v>4.16</v>
      </c>
      <c r="J365" s="109">
        <f t="shared" si="41"/>
        <v>4.1599999999999998E-2</v>
      </c>
      <c r="L365">
        <f t="shared" si="42"/>
        <v>2009</v>
      </c>
      <c r="M365" s="103">
        <v>40087</v>
      </c>
      <c r="O365" s="125">
        <v>5.2299999999999999E-2</v>
      </c>
      <c r="P365" s="125">
        <v>5.5500000000000001E-2</v>
      </c>
      <c r="Q365" s="125">
        <v>6.1399999999999996E-2</v>
      </c>
      <c r="R365" s="125"/>
      <c r="S365" s="125"/>
      <c r="T365">
        <f t="shared" si="43"/>
        <v>2009</v>
      </c>
      <c r="U365" s="103">
        <f t="shared" si="44"/>
        <v>40087</v>
      </c>
      <c r="V365" s="125">
        <v>5.1500000000000004E-2</v>
      </c>
      <c r="W365" s="125"/>
      <c r="X365" s="125"/>
      <c r="Y365" s="125">
        <v>6.2899999999999998E-2</v>
      </c>
      <c r="Z365" s="125"/>
      <c r="AC365" s="127">
        <f t="shared" si="45"/>
        <v>40087</v>
      </c>
      <c r="AD365" s="126">
        <f t="shared" si="46"/>
        <v>1.3599999999999994E-2</v>
      </c>
      <c r="AE365" s="126">
        <f t="shared" si="47"/>
        <v>1.949999999999999E-2</v>
      </c>
    </row>
    <row r="366" spans="1:31">
      <c r="A366">
        <f t="shared" si="38"/>
        <v>2009</v>
      </c>
      <c r="B366" s="103">
        <v>40118</v>
      </c>
      <c r="C366" s="102">
        <v>4.3099999999999996</v>
      </c>
      <c r="D366" s="109">
        <f t="shared" si="39"/>
        <v>4.3099999999999999E-2</v>
      </c>
      <c r="G366">
        <f t="shared" si="40"/>
        <v>2009</v>
      </c>
      <c r="H366" s="103">
        <v>40118</v>
      </c>
      <c r="I366" s="102">
        <v>4.24</v>
      </c>
      <c r="J366" s="109">
        <f t="shared" si="41"/>
        <v>4.24E-2</v>
      </c>
      <c r="L366">
        <f t="shared" si="42"/>
        <v>2009</v>
      </c>
      <c r="M366" s="103">
        <v>40118</v>
      </c>
      <c r="O366" s="125">
        <v>5.6399999999999999E-2</v>
      </c>
      <c r="P366" s="125">
        <v>5.6399999999999999E-2</v>
      </c>
      <c r="Q366" s="125">
        <v>6.1799999999999994E-2</v>
      </c>
      <c r="R366" s="125"/>
      <c r="S366" s="125"/>
      <c r="T366">
        <f t="shared" si="43"/>
        <v>2009</v>
      </c>
      <c r="U366" s="103">
        <f t="shared" si="44"/>
        <v>40118</v>
      </c>
      <c r="V366" s="125">
        <v>5.1900000000000002E-2</v>
      </c>
      <c r="W366" s="125"/>
      <c r="X366" s="125"/>
      <c r="Y366" s="125">
        <v>6.3200000000000006E-2</v>
      </c>
      <c r="Z366" s="125"/>
      <c r="AC366" s="127">
        <f t="shared" si="45"/>
        <v>40118</v>
      </c>
      <c r="AD366" s="126">
        <f t="shared" si="46"/>
        <v>1.3299999999999999E-2</v>
      </c>
      <c r="AE366" s="126">
        <f t="shared" si="47"/>
        <v>1.8699999999999994E-2</v>
      </c>
    </row>
    <row r="367" spans="1:31">
      <c r="A367">
        <f t="shared" si="38"/>
        <v>2009</v>
      </c>
      <c r="B367" s="103">
        <v>40148</v>
      </c>
      <c r="C367" s="102">
        <v>4.49</v>
      </c>
      <c r="D367" s="109">
        <f t="shared" si="39"/>
        <v>4.4900000000000002E-2</v>
      </c>
      <c r="G367">
        <f t="shared" si="40"/>
        <v>2009</v>
      </c>
      <c r="H367" s="103">
        <v>40148</v>
      </c>
      <c r="I367" s="102">
        <v>4.4000000000000004</v>
      </c>
      <c r="J367" s="109">
        <f t="shared" si="41"/>
        <v>4.4000000000000004E-2</v>
      </c>
      <c r="L367">
        <f t="shared" si="42"/>
        <v>2009</v>
      </c>
      <c r="M367" s="103">
        <v>40148</v>
      </c>
      <c r="O367" s="125">
        <v>5.79E-2</v>
      </c>
      <c r="P367" s="125">
        <v>5.79E-2</v>
      </c>
      <c r="Q367" s="125">
        <v>6.2600000000000003E-2</v>
      </c>
      <c r="R367" s="125"/>
      <c r="S367" s="125"/>
      <c r="T367">
        <f t="shared" si="43"/>
        <v>2009</v>
      </c>
      <c r="U367" s="103">
        <f t="shared" si="44"/>
        <v>40148</v>
      </c>
      <c r="V367" s="125">
        <v>5.2600000000000001E-2</v>
      </c>
      <c r="W367" s="125"/>
      <c r="X367" s="125"/>
      <c r="Y367" s="125">
        <v>6.3700000000000007E-2</v>
      </c>
      <c r="Z367" s="125"/>
      <c r="AC367" s="127">
        <f t="shared" si="45"/>
        <v>40148</v>
      </c>
      <c r="AD367" s="126">
        <f t="shared" si="46"/>
        <v>1.2999999999999998E-2</v>
      </c>
      <c r="AE367" s="126">
        <f t="shared" si="47"/>
        <v>1.77E-2</v>
      </c>
    </row>
    <row r="368" spans="1:31">
      <c r="A368">
        <f t="shared" si="38"/>
        <v>2010</v>
      </c>
      <c r="B368" s="103">
        <v>40179</v>
      </c>
      <c r="C368" s="102">
        <v>4.5999999999999996</v>
      </c>
      <c r="D368" s="109">
        <f t="shared" si="39"/>
        <v>4.5999999999999999E-2</v>
      </c>
      <c r="G368">
        <f t="shared" si="40"/>
        <v>2010</v>
      </c>
      <c r="H368" s="103">
        <v>40179</v>
      </c>
      <c r="I368" s="102">
        <v>4.5</v>
      </c>
      <c r="J368" s="109">
        <f t="shared" si="41"/>
        <v>4.4999999999999998E-2</v>
      </c>
      <c r="L368">
        <f t="shared" si="42"/>
        <v>2010</v>
      </c>
      <c r="M368" s="103">
        <v>40179</v>
      </c>
      <c r="N368" t="s">
        <v>72</v>
      </c>
      <c r="O368" s="125">
        <f t="shared" ref="O368:O399" ca="1" si="48">AVERAGEIF(month_yr,$M368,U_Aa)</f>
        <v>5.5510526315789475E-2</v>
      </c>
      <c r="P368" s="125">
        <f t="shared" ref="P368:P399" ca="1" si="49">AVERAGEIF(month_yr,$M368,U_A)</f>
        <v>5.7726315789473674E-2</v>
      </c>
      <c r="Q368" s="125">
        <f t="shared" ref="Q368:Q399" ca="1" si="50">AVERAGEIF(month_yr,$M368,U_Baa)</f>
        <v>6.1557894736842089E-2</v>
      </c>
      <c r="R368" s="125">
        <f t="shared" ref="R368:R399" ca="1" si="51">AVERAGEIF(month_yr,$M368,U_Avg)</f>
        <v>5.826842105263158E-2</v>
      </c>
      <c r="S368" s="125"/>
      <c r="T368">
        <f t="shared" si="43"/>
        <v>2010</v>
      </c>
      <c r="U368" s="103">
        <f t="shared" si="44"/>
        <v>40179</v>
      </c>
      <c r="V368" s="125">
        <f t="shared" ref="V368:V399" ca="1" si="52">AVERAGEIF(month_yr,$U368,C_Aaa)</f>
        <v>5.2642105263157907E-2</v>
      </c>
      <c r="W368" s="125" t="s">
        <v>5</v>
      </c>
      <c r="X368" s="125">
        <f t="shared" ref="X368:X399" ca="1" si="53">AVERAGEIF(month_yr,$U368,C_A)</f>
        <v>5.75578947368421E-2</v>
      </c>
      <c r="Y368" s="125">
        <f t="shared" ref="Y368:Y399" ca="1" si="54">AVERAGEIF(month_yr,$U368,C_Baa)</f>
        <v>6.2478947368421064E-2</v>
      </c>
      <c r="Z368" s="125" t="s">
        <v>5</v>
      </c>
      <c r="AC368" s="127">
        <f t="shared" si="45"/>
        <v>40179</v>
      </c>
      <c r="AD368" s="126">
        <f t="shared" ca="1" si="46"/>
        <v>1.1726315789473675E-2</v>
      </c>
      <c r="AE368" s="126">
        <f t="shared" ca="1" si="47"/>
        <v>1.555789473684209E-2</v>
      </c>
    </row>
    <row r="369" spans="1:31">
      <c r="A369">
        <f t="shared" si="38"/>
        <v>2010</v>
      </c>
      <c r="B369" s="103">
        <v>40210</v>
      </c>
      <c r="C369" s="102">
        <v>4.62</v>
      </c>
      <c r="D369" s="109">
        <f t="shared" si="39"/>
        <v>4.6199999999999998E-2</v>
      </c>
      <c r="G369">
        <f t="shared" si="40"/>
        <v>2010</v>
      </c>
      <c r="H369" s="103">
        <v>40210</v>
      </c>
      <c r="I369" s="102">
        <v>4.4800000000000004</v>
      </c>
      <c r="J369" s="109">
        <f t="shared" si="41"/>
        <v>4.4800000000000006E-2</v>
      </c>
      <c r="L369">
        <f t="shared" si="42"/>
        <v>2010</v>
      </c>
      <c r="M369" s="103">
        <v>40210</v>
      </c>
      <c r="N369" t="s">
        <v>72</v>
      </c>
      <c r="O369" s="125">
        <f t="shared" ca="1" si="48"/>
        <v>5.6873684210526319E-2</v>
      </c>
      <c r="P369" s="125">
        <f t="shared" ca="1" si="49"/>
        <v>5.8705263157894733E-2</v>
      </c>
      <c r="Q369" s="125">
        <f t="shared" ca="1" si="50"/>
        <v>6.2463157894736859E-2</v>
      </c>
      <c r="R369" s="125">
        <f t="shared" ca="1" si="51"/>
        <v>5.9352631578947365E-2</v>
      </c>
      <c r="S369" s="125"/>
      <c r="T369">
        <f t="shared" si="43"/>
        <v>2010</v>
      </c>
      <c r="U369" s="103">
        <f t="shared" si="44"/>
        <v>40210</v>
      </c>
      <c r="V369" s="125">
        <f t="shared" ca="1" si="52"/>
        <v>5.347894736842105E-2</v>
      </c>
      <c r="W369" s="125" t="s">
        <v>5</v>
      </c>
      <c r="X369" s="125">
        <f t="shared" ca="1" si="53"/>
        <v>5.8394736842105256E-2</v>
      </c>
      <c r="Y369" s="125">
        <f t="shared" ca="1" si="54"/>
        <v>6.3415789473684189E-2</v>
      </c>
      <c r="Z369" s="125" t="s">
        <v>5</v>
      </c>
      <c r="AC369" s="127">
        <f t="shared" si="45"/>
        <v>40210</v>
      </c>
      <c r="AD369" s="126">
        <f t="shared" ca="1" si="46"/>
        <v>1.2505263157894735E-2</v>
      </c>
      <c r="AE369" s="126">
        <f t="shared" ca="1" si="47"/>
        <v>1.6263157894736861E-2</v>
      </c>
    </row>
    <row r="370" spans="1:31">
      <c r="A370">
        <f t="shared" si="38"/>
        <v>2010</v>
      </c>
      <c r="B370" s="103">
        <v>40238</v>
      </c>
      <c r="C370" s="102">
        <v>4.6399999999999997</v>
      </c>
      <c r="D370" s="109">
        <f t="shared" si="39"/>
        <v>4.6399999999999997E-2</v>
      </c>
      <c r="G370">
        <f t="shared" si="40"/>
        <v>2010</v>
      </c>
      <c r="H370" s="103">
        <v>40238</v>
      </c>
      <c r="I370" s="102">
        <v>4.49</v>
      </c>
      <c r="J370" s="109">
        <f t="shared" si="41"/>
        <v>4.4900000000000002E-2</v>
      </c>
      <c r="L370">
        <f t="shared" si="42"/>
        <v>2010</v>
      </c>
      <c r="M370" s="103">
        <v>40238</v>
      </c>
      <c r="N370" t="s">
        <v>72</v>
      </c>
      <c r="O370" s="125">
        <f t="shared" ca="1" si="48"/>
        <v>5.6395238095238068E-2</v>
      </c>
      <c r="P370" s="125">
        <f t="shared" ca="1" si="49"/>
        <v>5.8409523809523793E-2</v>
      </c>
      <c r="Q370" s="125">
        <f t="shared" ca="1" si="50"/>
        <v>6.2204761904761895E-2</v>
      </c>
      <c r="R370" s="125">
        <f t="shared" ca="1" si="51"/>
        <v>5.9014285714285721E-2</v>
      </c>
      <c r="S370" s="125"/>
      <c r="T370">
        <f t="shared" si="43"/>
        <v>2010</v>
      </c>
      <c r="U370" s="103">
        <f t="shared" si="44"/>
        <v>40238</v>
      </c>
      <c r="V370" s="125">
        <f t="shared" ca="1" si="52"/>
        <v>5.2680952380952384E-2</v>
      </c>
      <c r="W370" s="125" t="s">
        <v>5</v>
      </c>
      <c r="X370" s="125">
        <f t="shared" ca="1" si="53"/>
        <v>5.7985714285714286E-2</v>
      </c>
      <c r="Y370" s="125">
        <f t="shared" ca="1" si="54"/>
        <v>6.2719047619047633E-2</v>
      </c>
      <c r="Z370" s="125" t="s">
        <v>5</v>
      </c>
      <c r="AC370" s="127">
        <f t="shared" si="45"/>
        <v>40238</v>
      </c>
      <c r="AD370" s="126">
        <f t="shared" ca="1" si="46"/>
        <v>1.2009523809523796E-2</v>
      </c>
      <c r="AE370" s="126">
        <f t="shared" ca="1" si="47"/>
        <v>1.5804761904761898E-2</v>
      </c>
    </row>
    <row r="371" spans="1:31">
      <c r="A371">
        <f t="shared" si="38"/>
        <v>2010</v>
      </c>
      <c r="B371" s="103">
        <v>40269</v>
      </c>
      <c r="C371" s="102">
        <v>4.6900000000000004</v>
      </c>
      <c r="D371" s="109">
        <f t="shared" si="39"/>
        <v>4.6900000000000004E-2</v>
      </c>
      <c r="G371">
        <f t="shared" si="40"/>
        <v>2010</v>
      </c>
      <c r="H371" s="103">
        <v>40269</v>
      </c>
      <c r="I371" s="102">
        <v>4.53</v>
      </c>
      <c r="J371" s="109">
        <f t="shared" si="41"/>
        <v>4.53E-2</v>
      </c>
      <c r="L371">
        <f t="shared" si="42"/>
        <v>2010</v>
      </c>
      <c r="M371" s="103">
        <v>40269</v>
      </c>
      <c r="N371" t="s">
        <v>72</v>
      </c>
      <c r="O371" s="125">
        <f t="shared" ca="1" si="48"/>
        <v>5.6315000000000004E-2</v>
      </c>
      <c r="P371" s="125">
        <f t="shared" ca="1" si="49"/>
        <v>5.8245000000000005E-2</v>
      </c>
      <c r="Q371" s="125">
        <f t="shared" ca="1" si="50"/>
        <v>6.1960000000000001E-2</v>
      </c>
      <c r="R371" s="125">
        <f t="shared" ca="1" si="51"/>
        <v>5.8829999999999993E-2</v>
      </c>
      <c r="S371" s="125"/>
      <c r="T371">
        <f t="shared" si="43"/>
        <v>2010</v>
      </c>
      <c r="U371" s="103">
        <f t="shared" si="44"/>
        <v>40269</v>
      </c>
      <c r="V371" s="125">
        <f t="shared" ca="1" si="52"/>
        <v>5.2934999999999996E-2</v>
      </c>
      <c r="W371" s="125" t="s">
        <v>5</v>
      </c>
      <c r="X371" s="125">
        <f t="shared" ca="1" si="53"/>
        <v>5.7905000000000005E-2</v>
      </c>
      <c r="Y371" s="125">
        <f t="shared" ca="1" si="54"/>
        <v>6.2640000000000001E-2</v>
      </c>
      <c r="Z371" s="125" t="s">
        <v>5</v>
      </c>
      <c r="AC371" s="127">
        <f t="shared" si="45"/>
        <v>40269</v>
      </c>
      <c r="AD371" s="126">
        <f t="shared" ca="1" si="46"/>
        <v>1.1345000000000001E-2</v>
      </c>
      <c r="AE371" s="126">
        <f t="shared" ca="1" si="47"/>
        <v>1.5059999999999997E-2</v>
      </c>
    </row>
    <row r="372" spans="1:31">
      <c r="A372">
        <f t="shared" si="38"/>
        <v>2010</v>
      </c>
      <c r="B372" s="103">
        <v>40299</v>
      </c>
      <c r="C372" s="102">
        <v>4.29</v>
      </c>
      <c r="D372" s="109">
        <f t="shared" si="39"/>
        <v>4.2900000000000001E-2</v>
      </c>
      <c r="G372">
        <f t="shared" si="40"/>
        <v>2010</v>
      </c>
      <c r="H372" s="103">
        <v>40299</v>
      </c>
      <c r="I372" s="102">
        <v>4.1100000000000003</v>
      </c>
      <c r="J372" s="109">
        <f t="shared" si="41"/>
        <v>4.1100000000000005E-2</v>
      </c>
      <c r="L372">
        <f t="shared" si="42"/>
        <v>2010</v>
      </c>
      <c r="M372" s="103">
        <v>40299</v>
      </c>
      <c r="N372" t="s">
        <v>72</v>
      </c>
      <c r="O372" s="125">
        <f t="shared" ca="1" si="48"/>
        <v>5.2978947368421063E-2</v>
      </c>
      <c r="P372" s="125">
        <f t="shared" ca="1" si="49"/>
        <v>5.5031578947368411E-2</v>
      </c>
      <c r="Q372" s="125">
        <f t="shared" ca="1" si="50"/>
        <v>5.9736842105263172E-2</v>
      </c>
      <c r="R372" s="125">
        <f t="shared" ca="1" si="51"/>
        <v>5.5905263157894729E-2</v>
      </c>
      <c r="S372" s="125"/>
      <c r="T372">
        <f t="shared" si="43"/>
        <v>2010</v>
      </c>
      <c r="U372" s="103">
        <f t="shared" si="44"/>
        <v>40299</v>
      </c>
      <c r="V372" s="125">
        <f t="shared" ca="1" si="52"/>
        <v>4.9705263157894732E-2</v>
      </c>
      <c r="W372" s="125" t="s">
        <v>5</v>
      </c>
      <c r="X372" s="125">
        <f t="shared" ca="1" si="53"/>
        <v>5.4905263157894735E-2</v>
      </c>
      <c r="Y372" s="125">
        <f t="shared" ca="1" si="54"/>
        <v>6.0542105263157897E-2</v>
      </c>
      <c r="Z372" s="125" t="s">
        <v>5</v>
      </c>
      <c r="AC372" s="127">
        <f t="shared" si="45"/>
        <v>40299</v>
      </c>
      <c r="AD372" s="126">
        <f t="shared" ca="1" si="46"/>
        <v>1.213157894736841E-2</v>
      </c>
      <c r="AE372" s="126">
        <f t="shared" ca="1" si="47"/>
        <v>1.6836842105263171E-2</v>
      </c>
    </row>
    <row r="373" spans="1:31">
      <c r="A373">
        <f t="shared" si="38"/>
        <v>2010</v>
      </c>
      <c r="B373" s="103">
        <v>40330</v>
      </c>
      <c r="C373" s="102">
        <v>4.13</v>
      </c>
      <c r="D373" s="109">
        <f t="shared" si="39"/>
        <v>4.1299999999999996E-2</v>
      </c>
      <c r="G373">
        <f t="shared" si="40"/>
        <v>2010</v>
      </c>
      <c r="H373" s="103">
        <v>40330</v>
      </c>
      <c r="I373" s="102">
        <v>3.95</v>
      </c>
      <c r="J373" s="109">
        <f t="shared" si="41"/>
        <v>3.95E-2</v>
      </c>
      <c r="L373">
        <f t="shared" si="42"/>
        <v>2010</v>
      </c>
      <c r="M373" s="103">
        <v>40330</v>
      </c>
      <c r="N373" t="s">
        <v>72</v>
      </c>
      <c r="O373" s="125">
        <f t="shared" ca="1" si="48"/>
        <v>5.2452631578947369E-2</v>
      </c>
      <c r="P373" s="125">
        <f t="shared" ca="1" si="49"/>
        <v>5.4905263157894735E-2</v>
      </c>
      <c r="Q373" s="125">
        <f t="shared" ca="1" si="50"/>
        <v>6.197894736842105E-2</v>
      </c>
      <c r="R373" s="125">
        <f t="shared" ca="1" si="51"/>
        <v>5.6452631578947365E-2</v>
      </c>
      <c r="S373" s="125"/>
      <c r="T373">
        <f t="shared" si="43"/>
        <v>2010</v>
      </c>
      <c r="U373" s="103">
        <f t="shared" si="44"/>
        <v>40330</v>
      </c>
      <c r="V373" s="125">
        <f t="shared" ca="1" si="52"/>
        <v>4.9052631578947362E-2</v>
      </c>
      <c r="W373" s="125" t="s">
        <v>5</v>
      </c>
      <c r="X373" s="125">
        <f t="shared" ca="1" si="53"/>
        <v>5.4705263157894729E-2</v>
      </c>
      <c r="Y373" s="125">
        <f t="shared" ca="1" si="54"/>
        <v>6.2478947368421058E-2</v>
      </c>
      <c r="Z373" s="125" t="s">
        <v>5</v>
      </c>
      <c r="AC373" s="127">
        <f t="shared" si="45"/>
        <v>40330</v>
      </c>
      <c r="AD373" s="126">
        <f t="shared" ca="1" si="46"/>
        <v>1.3605263157894738E-2</v>
      </c>
      <c r="AE373" s="126">
        <f t="shared" ca="1" si="47"/>
        <v>2.0678947368421054E-2</v>
      </c>
    </row>
    <row r="374" spans="1:31">
      <c r="A374">
        <f t="shared" si="38"/>
        <v>2010</v>
      </c>
      <c r="B374" s="103">
        <v>40360</v>
      </c>
      <c r="C374" s="102">
        <v>3.99</v>
      </c>
      <c r="D374" s="109">
        <f t="shared" si="39"/>
        <v>3.9900000000000005E-2</v>
      </c>
      <c r="G374">
        <f t="shared" si="40"/>
        <v>2010</v>
      </c>
      <c r="H374" s="103">
        <v>40360</v>
      </c>
      <c r="I374" s="102">
        <v>3.8</v>
      </c>
      <c r="J374" s="109">
        <f t="shared" si="41"/>
        <v>3.7999999999999999E-2</v>
      </c>
      <c r="L374">
        <f t="shared" si="42"/>
        <v>2010</v>
      </c>
      <c r="M374" s="103">
        <v>40360</v>
      </c>
      <c r="N374" t="s">
        <v>72</v>
      </c>
      <c r="O374" s="125">
        <f t="shared" ca="1" si="48"/>
        <v>4.9884210526315795E-2</v>
      </c>
      <c r="P374" s="125">
        <f t="shared" ca="1" si="49"/>
        <v>5.2584210526315789E-2</v>
      </c>
      <c r="Q374" s="125">
        <f t="shared" ca="1" si="50"/>
        <v>5.9736842105263158E-2</v>
      </c>
      <c r="R374" s="125">
        <f t="shared" ca="1" si="51"/>
        <v>5.4063157894736848E-2</v>
      </c>
      <c r="S374" s="125"/>
      <c r="T374">
        <f t="shared" si="43"/>
        <v>2010</v>
      </c>
      <c r="U374" s="103">
        <f t="shared" si="44"/>
        <v>40360</v>
      </c>
      <c r="V374" s="125">
        <f t="shared" ca="1" si="52"/>
        <v>4.7252631578947372E-2</v>
      </c>
      <c r="W374" s="125" t="s">
        <v>5</v>
      </c>
      <c r="X374" s="125">
        <f t="shared" ca="1" si="53"/>
        <v>5.2457894736842106E-2</v>
      </c>
      <c r="Y374" s="125">
        <f t="shared" ca="1" si="54"/>
        <v>6.0063157894736839E-2</v>
      </c>
      <c r="Z374" s="125" t="s">
        <v>5</v>
      </c>
      <c r="AC374" s="127">
        <f t="shared" si="45"/>
        <v>40360</v>
      </c>
      <c r="AD374" s="126">
        <f t="shared" ca="1" si="46"/>
        <v>1.2684210526315784E-2</v>
      </c>
      <c r="AE374" s="126">
        <f t="shared" ca="1" si="47"/>
        <v>1.9836842105263153E-2</v>
      </c>
    </row>
    <row r="375" spans="1:31">
      <c r="A375">
        <f t="shared" si="38"/>
        <v>2010</v>
      </c>
      <c r="B375" s="103">
        <v>40391</v>
      </c>
      <c r="C375" s="102">
        <v>3.8</v>
      </c>
      <c r="D375" s="109">
        <f t="shared" si="39"/>
        <v>3.7999999999999999E-2</v>
      </c>
      <c r="G375">
        <f t="shared" si="40"/>
        <v>2010</v>
      </c>
      <c r="H375" s="103">
        <v>40391</v>
      </c>
      <c r="I375" s="102">
        <v>3.52</v>
      </c>
      <c r="J375" s="109">
        <f t="shared" si="41"/>
        <v>3.5200000000000002E-2</v>
      </c>
      <c r="L375">
        <f t="shared" si="42"/>
        <v>2010</v>
      </c>
      <c r="M375" s="103">
        <v>40391</v>
      </c>
      <c r="N375" t="s">
        <v>72</v>
      </c>
      <c r="O375" s="125">
        <f t="shared" ca="1" si="48"/>
        <v>4.778235294117647E-2</v>
      </c>
      <c r="P375" s="125">
        <f t="shared" ca="1" si="49"/>
        <v>5.0405882352941168E-2</v>
      </c>
      <c r="Q375" s="125">
        <f t="shared" ca="1" si="50"/>
        <v>5.5794117647058827E-2</v>
      </c>
      <c r="R375" s="125">
        <f t="shared" ca="1" si="51"/>
        <v>5.1241176470588234E-2</v>
      </c>
      <c r="S375" s="125"/>
      <c r="T375">
        <f t="shared" si="43"/>
        <v>2010</v>
      </c>
      <c r="U375" s="103">
        <f t="shared" si="44"/>
        <v>40391</v>
      </c>
      <c r="V375" s="125">
        <f t="shared" ca="1" si="52"/>
        <v>4.5252941176470579E-2</v>
      </c>
      <c r="W375" s="125" t="s">
        <v>5</v>
      </c>
      <c r="X375" s="125">
        <f t="shared" ca="1" si="53"/>
        <v>5.0305882352941172E-2</v>
      </c>
      <c r="Y375" s="125">
        <f t="shared" ca="1" si="54"/>
        <v>5.6935294117647056E-2</v>
      </c>
      <c r="Z375" s="125" t="s">
        <v>5</v>
      </c>
      <c r="AC375" s="127">
        <f t="shared" si="45"/>
        <v>40391</v>
      </c>
      <c r="AD375" s="126">
        <f t="shared" ca="1" si="46"/>
        <v>1.2405882352941169E-2</v>
      </c>
      <c r="AE375" s="126">
        <f t="shared" ca="1" si="47"/>
        <v>1.7794117647058828E-2</v>
      </c>
    </row>
    <row r="376" spans="1:31">
      <c r="A376">
        <f t="shared" si="38"/>
        <v>2010</v>
      </c>
      <c r="B376" s="103">
        <v>40422</v>
      </c>
      <c r="C376" s="102">
        <v>3.77</v>
      </c>
      <c r="D376" s="109">
        <f t="shared" si="39"/>
        <v>3.7699999999999997E-2</v>
      </c>
      <c r="G376">
        <f t="shared" si="40"/>
        <v>2010</v>
      </c>
      <c r="H376" s="103">
        <v>40422</v>
      </c>
      <c r="I376" s="102">
        <v>3.47</v>
      </c>
      <c r="J376" s="109">
        <f t="shared" si="41"/>
        <v>3.4700000000000002E-2</v>
      </c>
      <c r="L376">
        <f t="shared" si="42"/>
        <v>2010</v>
      </c>
      <c r="M376" s="103">
        <v>40422</v>
      </c>
      <c r="N376" t="s">
        <v>72</v>
      </c>
      <c r="O376" s="125">
        <f t="shared" ca="1" si="48"/>
        <v>4.7438095238095244E-2</v>
      </c>
      <c r="P376" s="125">
        <f t="shared" ca="1" si="49"/>
        <v>5.0095238095238089E-2</v>
      </c>
      <c r="Q376" s="125">
        <f t="shared" ca="1" si="50"/>
        <v>5.5319047619047615E-2</v>
      </c>
      <c r="R376" s="125">
        <f t="shared" ca="1" si="51"/>
        <v>5.0957142857142861E-2</v>
      </c>
      <c r="S376" s="125"/>
      <c r="T376">
        <f t="shared" si="43"/>
        <v>2010</v>
      </c>
      <c r="U376" s="103">
        <f t="shared" si="44"/>
        <v>40422</v>
      </c>
      <c r="V376" s="125">
        <f t="shared" ca="1" si="52"/>
        <v>4.526666666666667E-2</v>
      </c>
      <c r="W376" s="125" t="s">
        <v>5</v>
      </c>
      <c r="X376" s="125">
        <f t="shared" ca="1" si="53"/>
        <v>5.0052380952380945E-2</v>
      </c>
      <c r="Y376" s="125">
        <f t="shared" ca="1" si="54"/>
        <v>5.6580952380952385E-2</v>
      </c>
      <c r="Z376" s="125" t="s">
        <v>5</v>
      </c>
      <c r="AC376" s="127">
        <f t="shared" si="45"/>
        <v>40422</v>
      </c>
      <c r="AD376" s="126">
        <f t="shared" ca="1" si="46"/>
        <v>1.2395238095238091E-2</v>
      </c>
      <c r="AE376" s="126">
        <f t="shared" ca="1" si="47"/>
        <v>1.7619047619047618E-2</v>
      </c>
    </row>
    <row r="377" spans="1:31">
      <c r="A377">
        <f t="shared" si="38"/>
        <v>2010</v>
      </c>
      <c r="B377" s="103">
        <v>40452</v>
      </c>
      <c r="C377" s="102">
        <v>3.87</v>
      </c>
      <c r="D377" s="109">
        <f t="shared" si="39"/>
        <v>3.8699999999999998E-2</v>
      </c>
      <c r="G377">
        <f t="shared" si="40"/>
        <v>2010</v>
      </c>
      <c r="H377" s="103">
        <v>40452</v>
      </c>
      <c r="I377" s="102">
        <v>3.52</v>
      </c>
      <c r="J377" s="109">
        <f t="shared" si="41"/>
        <v>3.5200000000000002E-2</v>
      </c>
      <c r="L377">
        <f t="shared" si="42"/>
        <v>2010</v>
      </c>
      <c r="M377" s="103">
        <v>40452</v>
      </c>
      <c r="N377" t="s">
        <v>72</v>
      </c>
      <c r="O377" s="125">
        <f t="shared" ca="1" si="48"/>
        <v>4.8717647058823539E-2</v>
      </c>
      <c r="P377" s="125">
        <f t="shared" ca="1" si="49"/>
        <v>5.0888235294117644E-2</v>
      </c>
      <c r="Q377" s="125">
        <f t="shared" ca="1" si="50"/>
        <v>5.6064705882352947E-2</v>
      </c>
      <c r="R377" s="125">
        <f t="shared" ca="1" si="51"/>
        <v>5.1882352941176463E-2</v>
      </c>
      <c r="S377" s="125"/>
      <c r="T377">
        <f t="shared" si="43"/>
        <v>2010</v>
      </c>
      <c r="U377" s="103">
        <f t="shared" si="44"/>
        <v>40452</v>
      </c>
      <c r="V377" s="125">
        <f t="shared" ca="1" si="52"/>
        <v>4.668235294117648E-2</v>
      </c>
      <c r="W377" s="125" t="s">
        <v>5</v>
      </c>
      <c r="X377" s="125">
        <f t="shared" ca="1" si="53"/>
        <v>5.0741176470588234E-2</v>
      </c>
      <c r="Y377" s="125">
        <f t="shared" ca="1" si="54"/>
        <v>5.7029411764705877E-2</v>
      </c>
      <c r="Z377" s="125" t="s">
        <v>5</v>
      </c>
      <c r="AC377" s="127">
        <f t="shared" si="45"/>
        <v>40452</v>
      </c>
      <c r="AD377" s="126">
        <f t="shared" ca="1" si="46"/>
        <v>1.2188235294117646E-2</v>
      </c>
      <c r="AE377" s="126">
        <f t="shared" ca="1" si="47"/>
        <v>1.7364705882352949E-2</v>
      </c>
    </row>
    <row r="378" spans="1:31">
      <c r="A378">
        <f t="shared" si="38"/>
        <v>2010</v>
      </c>
      <c r="B378" s="103">
        <v>40483</v>
      </c>
      <c r="C378" s="102">
        <v>4.1900000000000004</v>
      </c>
      <c r="D378" s="109">
        <f t="shared" si="39"/>
        <v>4.1900000000000007E-2</v>
      </c>
      <c r="G378">
        <f t="shared" si="40"/>
        <v>2010</v>
      </c>
      <c r="H378" s="103">
        <v>40483</v>
      </c>
      <c r="I378" s="102">
        <v>3.82</v>
      </c>
      <c r="J378" s="109">
        <f t="shared" si="41"/>
        <v>3.8199999999999998E-2</v>
      </c>
      <c r="L378">
        <f t="shared" si="42"/>
        <v>2010</v>
      </c>
      <c r="M378" s="103">
        <v>40483</v>
      </c>
      <c r="N378" t="s">
        <v>72</v>
      </c>
      <c r="O378" s="125">
        <f t="shared" ca="1" si="48"/>
        <v>5.1110526315789474E-2</v>
      </c>
      <c r="P378" s="125">
        <f t="shared" ca="1" si="49"/>
        <v>5.361052631578947E-2</v>
      </c>
      <c r="Q378" s="125">
        <f t="shared" ca="1" si="50"/>
        <v>5.8489473684210536E-2</v>
      </c>
      <c r="R378" s="125">
        <f t="shared" ca="1" si="51"/>
        <v>5.4389473684210543E-2</v>
      </c>
      <c r="S378" s="125"/>
      <c r="T378">
        <f t="shared" si="43"/>
        <v>2010</v>
      </c>
      <c r="U378" s="103">
        <f t="shared" si="44"/>
        <v>40483</v>
      </c>
      <c r="V378" s="125">
        <f t="shared" ca="1" si="52"/>
        <v>4.8684210526315781E-2</v>
      </c>
      <c r="W378" s="125" t="s">
        <v>5</v>
      </c>
      <c r="X378" s="125">
        <f t="shared" ca="1" si="53"/>
        <v>5.3257894736842115E-2</v>
      </c>
      <c r="Y378" s="125">
        <f t="shared" ca="1" si="54"/>
        <v>5.9163157894736834E-2</v>
      </c>
      <c r="Z378" s="125" t="s">
        <v>5</v>
      </c>
      <c r="AC378" s="127">
        <f t="shared" si="45"/>
        <v>40483</v>
      </c>
      <c r="AD378" s="126">
        <f t="shared" ca="1" si="46"/>
        <v>1.1710526315789463E-2</v>
      </c>
      <c r="AE378" s="126">
        <f t="shared" ca="1" si="47"/>
        <v>1.6589473684210529E-2</v>
      </c>
    </row>
    <row r="379" spans="1:31">
      <c r="A379">
        <f t="shared" si="38"/>
        <v>2010</v>
      </c>
      <c r="B379" s="103">
        <v>40513</v>
      </c>
      <c r="C379" s="102">
        <v>4.42</v>
      </c>
      <c r="D379" s="109">
        <f t="shared" si="39"/>
        <v>4.4199999999999996E-2</v>
      </c>
      <c r="G379">
        <f t="shared" si="40"/>
        <v>2010</v>
      </c>
      <c r="H379" s="103">
        <v>40513</v>
      </c>
      <c r="I379" s="102">
        <v>4.17</v>
      </c>
      <c r="J379" s="109">
        <f t="shared" si="41"/>
        <v>4.1700000000000001E-2</v>
      </c>
      <c r="L379">
        <f t="shared" si="42"/>
        <v>2010</v>
      </c>
      <c r="M379" s="103">
        <v>40513</v>
      </c>
      <c r="N379" t="s">
        <v>72</v>
      </c>
      <c r="O379" s="125">
        <f t="shared" ca="1" si="48"/>
        <v>5.3260000000000009E-2</v>
      </c>
      <c r="P379" s="125">
        <f t="shared" ca="1" si="49"/>
        <v>5.5660000000000001E-2</v>
      </c>
      <c r="Q379" s="125">
        <f t="shared" ca="1" si="50"/>
        <v>6.0434999999999996E-2</v>
      </c>
      <c r="R379" s="125">
        <f t="shared" ca="1" si="51"/>
        <v>5.645E-2</v>
      </c>
      <c r="S379" s="125"/>
      <c r="T379">
        <f t="shared" si="43"/>
        <v>2010</v>
      </c>
      <c r="U379" s="103">
        <f t="shared" si="44"/>
        <v>40513</v>
      </c>
      <c r="V379" s="125">
        <f t="shared" ca="1" si="52"/>
        <v>5.0200000000000002E-2</v>
      </c>
      <c r="W379" s="125" t="s">
        <v>5</v>
      </c>
      <c r="X379" s="125">
        <f t="shared" ca="1" si="53"/>
        <v>5.5220000000000005E-2</v>
      </c>
      <c r="Y379" s="125">
        <f t="shared" ca="1" si="54"/>
        <v>6.102500000000001E-2</v>
      </c>
      <c r="Z379" s="125" t="s">
        <v>5</v>
      </c>
      <c r="AC379" s="127">
        <f t="shared" si="45"/>
        <v>40513</v>
      </c>
      <c r="AD379" s="126">
        <f t="shared" ca="1" si="46"/>
        <v>1.1460000000000005E-2</v>
      </c>
      <c r="AE379" s="126">
        <f t="shared" ca="1" si="47"/>
        <v>1.6234999999999999E-2</v>
      </c>
    </row>
    <row r="380" spans="1:31">
      <c r="A380">
        <f t="shared" si="38"/>
        <v>2011</v>
      </c>
      <c r="B380" s="103">
        <v>40544</v>
      </c>
      <c r="C380" s="102">
        <v>4.5199999999999996</v>
      </c>
      <c r="D380" s="109">
        <f t="shared" si="39"/>
        <v>4.5199999999999997E-2</v>
      </c>
      <c r="G380">
        <f t="shared" si="40"/>
        <v>2011</v>
      </c>
      <c r="H380" s="103">
        <v>40544</v>
      </c>
      <c r="I380" s="102">
        <v>4.28</v>
      </c>
      <c r="J380" s="109">
        <f t="shared" si="41"/>
        <v>4.2800000000000005E-2</v>
      </c>
      <c r="L380">
        <f t="shared" si="42"/>
        <v>2011</v>
      </c>
      <c r="M380" s="103">
        <v>40544</v>
      </c>
      <c r="N380" t="s">
        <v>72</v>
      </c>
      <c r="O380" s="125">
        <f t="shared" ca="1" si="48"/>
        <v>5.2910526315789477E-2</v>
      </c>
      <c r="P380" s="125">
        <f t="shared" ca="1" si="49"/>
        <v>5.5684210526315794E-2</v>
      </c>
      <c r="Q380" s="125">
        <f t="shared" ca="1" si="50"/>
        <v>6.0584210526315789E-2</v>
      </c>
      <c r="R380" s="125">
        <f t="shared" ca="1" si="51"/>
        <v>5.6394736842105268E-2</v>
      </c>
      <c r="S380" s="125"/>
      <c r="T380">
        <f t="shared" si="43"/>
        <v>2011</v>
      </c>
      <c r="U380" s="103">
        <f t="shared" si="44"/>
        <v>40544</v>
      </c>
      <c r="V380" s="125">
        <f t="shared" ca="1" si="52"/>
        <v>5.0378947368421044E-2</v>
      </c>
      <c r="W380" s="125" t="s">
        <v>5</v>
      </c>
      <c r="X380" s="125">
        <f t="shared" ca="1" si="53"/>
        <v>5.5242105263157898E-2</v>
      </c>
      <c r="Y380" s="125">
        <f t="shared" ca="1" si="54"/>
        <v>6.0878947368421046E-2</v>
      </c>
      <c r="Z380" s="125" t="s">
        <v>5</v>
      </c>
      <c r="AC380" s="127">
        <f t="shared" si="45"/>
        <v>40544</v>
      </c>
      <c r="AD380" s="126">
        <f t="shared" ca="1" si="46"/>
        <v>1.0484210526315797E-2</v>
      </c>
      <c r="AE380" s="126">
        <f t="shared" ca="1" si="47"/>
        <v>1.5384210526315792E-2</v>
      </c>
    </row>
    <row r="381" spans="1:31">
      <c r="A381">
        <f t="shared" si="38"/>
        <v>2011</v>
      </c>
      <c r="B381" s="103">
        <v>40575</v>
      </c>
      <c r="C381" s="102">
        <v>4.6500000000000004</v>
      </c>
      <c r="D381" s="109">
        <f t="shared" si="39"/>
        <v>4.6500000000000007E-2</v>
      </c>
      <c r="G381">
        <f t="shared" si="40"/>
        <v>2011</v>
      </c>
      <c r="H381" s="103">
        <v>40575</v>
      </c>
      <c r="I381" s="102">
        <v>4.42</v>
      </c>
      <c r="J381" s="109">
        <f t="shared" si="41"/>
        <v>4.4199999999999996E-2</v>
      </c>
      <c r="L381">
        <f t="shared" si="42"/>
        <v>2011</v>
      </c>
      <c r="M381" s="103">
        <v>40575</v>
      </c>
      <c r="N381" t="s">
        <v>72</v>
      </c>
      <c r="O381" s="125">
        <f t="shared" ca="1" si="48"/>
        <v>5.4137500000000005E-2</v>
      </c>
      <c r="P381" s="125">
        <f t="shared" ca="1" si="49"/>
        <v>5.6706250000000007E-2</v>
      </c>
      <c r="Q381" s="125">
        <f t="shared" ca="1" si="50"/>
        <v>6.094999999999999E-2</v>
      </c>
      <c r="R381" s="125">
        <f t="shared" ca="1" si="51"/>
        <v>5.7275E-2</v>
      </c>
      <c r="S381" s="125"/>
      <c r="T381">
        <f t="shared" si="43"/>
        <v>2011</v>
      </c>
      <c r="U381" s="103">
        <f t="shared" si="44"/>
        <v>40575</v>
      </c>
      <c r="V381" s="125">
        <f t="shared" ca="1" si="52"/>
        <v>5.2212499999999995E-2</v>
      </c>
      <c r="W381" s="125" t="s">
        <v>5</v>
      </c>
      <c r="X381" s="125">
        <f t="shared" ca="1" si="53"/>
        <v>5.6318749999999994E-2</v>
      </c>
      <c r="Y381" s="125">
        <f t="shared" ca="1" si="54"/>
        <v>6.1399999999999996E-2</v>
      </c>
      <c r="Z381" s="125" t="s">
        <v>5</v>
      </c>
      <c r="AC381" s="127">
        <f t="shared" si="45"/>
        <v>40575</v>
      </c>
      <c r="AD381" s="126">
        <f t="shared" ca="1" si="46"/>
        <v>1.020625E-2</v>
      </c>
      <c r="AE381" s="126">
        <f t="shared" ca="1" si="47"/>
        <v>1.4449999999999984E-2</v>
      </c>
    </row>
    <row r="382" spans="1:31">
      <c r="A382">
        <f t="shared" si="38"/>
        <v>2011</v>
      </c>
      <c r="B382" s="103">
        <v>40603</v>
      </c>
      <c r="C382" s="102">
        <v>4.51</v>
      </c>
      <c r="D382" s="109">
        <f t="shared" si="39"/>
        <v>4.5100000000000001E-2</v>
      </c>
      <c r="G382">
        <f t="shared" si="40"/>
        <v>2011</v>
      </c>
      <c r="H382" s="103">
        <v>40603</v>
      </c>
      <c r="I382" s="102">
        <v>4.2699999999999996</v>
      </c>
      <c r="J382" s="109">
        <f t="shared" si="41"/>
        <v>4.2699999999999995E-2</v>
      </c>
      <c r="L382">
        <f t="shared" si="42"/>
        <v>2011</v>
      </c>
      <c r="M382" s="103">
        <v>40603</v>
      </c>
      <c r="N382" t="s">
        <v>72</v>
      </c>
      <c r="O382" s="125">
        <f t="shared" ca="1" si="48"/>
        <v>5.333809523809524E-2</v>
      </c>
      <c r="P382" s="125">
        <f t="shared" ca="1" si="49"/>
        <v>5.56809523809524E-2</v>
      </c>
      <c r="Q382" s="125">
        <f t="shared" ca="1" si="50"/>
        <v>5.9752380952380967E-2</v>
      </c>
      <c r="R382" s="125">
        <f t="shared" ca="1" si="51"/>
        <v>5.6261904761904763E-2</v>
      </c>
      <c r="S382" s="125"/>
      <c r="T382">
        <f t="shared" si="43"/>
        <v>2011</v>
      </c>
      <c r="U382" s="103">
        <f t="shared" si="44"/>
        <v>40603</v>
      </c>
      <c r="V382" s="125">
        <f t="shared" ca="1" si="52"/>
        <v>5.1338095238095238E-2</v>
      </c>
      <c r="W382" s="125" t="s">
        <v>5</v>
      </c>
      <c r="X382" s="125">
        <f t="shared" ca="1" si="53"/>
        <v>5.5271428571428576E-2</v>
      </c>
      <c r="Y382" s="125">
        <f t="shared" ca="1" si="54"/>
        <v>6.0390476190476182E-2</v>
      </c>
      <c r="Z382" s="125" t="s">
        <v>5</v>
      </c>
      <c r="AC382" s="127">
        <f t="shared" si="45"/>
        <v>40603</v>
      </c>
      <c r="AD382" s="126">
        <f t="shared" ca="1" si="46"/>
        <v>1.0580952380952399E-2</v>
      </c>
      <c r="AE382" s="126">
        <f t="shared" ca="1" si="47"/>
        <v>1.4652380952380965E-2</v>
      </c>
    </row>
    <row r="383" spans="1:31">
      <c r="A383">
        <f t="shared" si="38"/>
        <v>2011</v>
      </c>
      <c r="B383" s="103">
        <v>40634</v>
      </c>
      <c r="C383" s="102">
        <v>4.5</v>
      </c>
      <c r="D383" s="109">
        <f t="shared" si="39"/>
        <v>4.4999999999999998E-2</v>
      </c>
      <c r="G383">
        <f t="shared" si="40"/>
        <v>2011</v>
      </c>
      <c r="H383" s="103">
        <v>40634</v>
      </c>
      <c r="I383" s="102">
        <v>4.28</v>
      </c>
      <c r="J383" s="109">
        <f t="shared" si="41"/>
        <v>4.2800000000000005E-2</v>
      </c>
      <c r="L383">
        <f t="shared" si="42"/>
        <v>2011</v>
      </c>
      <c r="M383" s="103">
        <v>40634</v>
      </c>
      <c r="N383" t="s">
        <v>72</v>
      </c>
      <c r="O383" s="125">
        <f t="shared" ca="1" si="48"/>
        <v>5.322777777777777E-2</v>
      </c>
      <c r="P383" s="125">
        <f t="shared" ca="1" si="49"/>
        <v>5.552222222222223E-2</v>
      </c>
      <c r="Q383" s="125">
        <f t="shared" ca="1" si="50"/>
        <v>5.9805555555555556E-2</v>
      </c>
      <c r="R383" s="125">
        <f t="shared" ca="1" si="51"/>
        <v>5.6194444444444436E-2</v>
      </c>
      <c r="S383" s="125"/>
      <c r="T383">
        <f t="shared" si="43"/>
        <v>2011</v>
      </c>
      <c r="U383" s="103">
        <f t="shared" si="44"/>
        <v>40634</v>
      </c>
      <c r="V383" s="125">
        <f t="shared" ca="1" si="52"/>
        <v>5.1572222222222214E-2</v>
      </c>
      <c r="W383" s="125" t="s">
        <v>5</v>
      </c>
      <c r="X383" s="125">
        <f t="shared" ca="1" si="53"/>
        <v>5.5199999999999992E-2</v>
      </c>
      <c r="Y383" s="125">
        <f t="shared" ca="1" si="54"/>
        <v>6.0233333333333326E-2</v>
      </c>
      <c r="Z383" s="125" t="s">
        <v>5</v>
      </c>
      <c r="AC383" s="127">
        <f t="shared" si="45"/>
        <v>40634</v>
      </c>
      <c r="AD383" s="126">
        <f t="shared" ca="1" si="46"/>
        <v>1.0522222222222231E-2</v>
      </c>
      <c r="AE383" s="126">
        <f t="shared" ca="1" si="47"/>
        <v>1.4805555555555558E-2</v>
      </c>
    </row>
    <row r="384" spans="1:31">
      <c r="A384">
        <f t="shared" si="38"/>
        <v>2011</v>
      </c>
      <c r="B384" s="103">
        <v>40664</v>
      </c>
      <c r="C384" s="102">
        <v>4.29</v>
      </c>
      <c r="D384" s="109">
        <f t="shared" si="39"/>
        <v>4.2900000000000001E-2</v>
      </c>
      <c r="G384">
        <f t="shared" si="40"/>
        <v>2011</v>
      </c>
      <c r="H384" s="103">
        <v>40664</v>
      </c>
      <c r="I384" s="102">
        <v>4.01</v>
      </c>
      <c r="J384" s="109">
        <f t="shared" si="41"/>
        <v>4.0099999999999997E-2</v>
      </c>
      <c r="L384">
        <f t="shared" si="42"/>
        <v>2011</v>
      </c>
      <c r="M384" s="103">
        <v>40664</v>
      </c>
      <c r="N384" t="s">
        <v>72</v>
      </c>
      <c r="O384" s="125">
        <f t="shared" ca="1" si="48"/>
        <v>5.0749999999999997E-2</v>
      </c>
      <c r="P384" s="125">
        <f t="shared" ca="1" si="49"/>
        <v>5.3161111111111124E-2</v>
      </c>
      <c r="Q384" s="125">
        <f t="shared" ca="1" si="50"/>
        <v>5.737222222222222E-2</v>
      </c>
      <c r="R384" s="125">
        <f t="shared" ca="1" si="51"/>
        <v>5.3755555555555556E-2</v>
      </c>
      <c r="S384" s="125"/>
      <c r="T384">
        <f t="shared" si="43"/>
        <v>2011</v>
      </c>
      <c r="U384" s="103">
        <f t="shared" si="44"/>
        <v>40664</v>
      </c>
      <c r="V384" s="125">
        <f t="shared" ca="1" si="52"/>
        <v>4.9577777777777769E-2</v>
      </c>
      <c r="W384" s="125" t="s">
        <v>5</v>
      </c>
      <c r="X384" s="125">
        <f t="shared" ca="1" si="53"/>
        <v>5.2894444444444431E-2</v>
      </c>
      <c r="Y384" s="125">
        <f t="shared" ca="1" si="54"/>
        <v>5.7766666666666668E-2</v>
      </c>
      <c r="Z384" s="125" t="s">
        <v>5</v>
      </c>
      <c r="AC384" s="127">
        <f t="shared" si="45"/>
        <v>40664</v>
      </c>
      <c r="AD384" s="126">
        <f t="shared" ca="1" si="46"/>
        <v>1.0261111111111124E-2</v>
      </c>
      <c r="AE384" s="126">
        <f t="shared" ca="1" si="47"/>
        <v>1.447222222222222E-2</v>
      </c>
    </row>
    <row r="385" spans="1:31">
      <c r="A385">
        <f t="shared" si="38"/>
        <v>2011</v>
      </c>
      <c r="B385" s="103">
        <v>40695</v>
      </c>
      <c r="C385" s="102">
        <v>4.2300000000000004</v>
      </c>
      <c r="D385" s="109">
        <f t="shared" si="39"/>
        <v>4.2300000000000004E-2</v>
      </c>
      <c r="G385">
        <f t="shared" si="40"/>
        <v>2011</v>
      </c>
      <c r="H385" s="103">
        <v>40695</v>
      </c>
      <c r="I385" s="102">
        <v>3.91</v>
      </c>
      <c r="J385" s="109">
        <f t="shared" si="41"/>
        <v>3.9100000000000003E-2</v>
      </c>
      <c r="L385">
        <f t="shared" si="42"/>
        <v>2011</v>
      </c>
      <c r="M385" s="103">
        <v>40695</v>
      </c>
      <c r="N385" t="s">
        <v>72</v>
      </c>
      <c r="O385" s="125">
        <f t="shared" ca="1" si="48"/>
        <v>5.0370000000000012E-2</v>
      </c>
      <c r="P385" s="125">
        <f t="shared" ca="1" si="49"/>
        <v>5.2560000000000009E-2</v>
      </c>
      <c r="Q385" s="125">
        <f t="shared" ca="1" si="50"/>
        <v>5.6660000000000009E-2</v>
      </c>
      <c r="R385" s="125">
        <f t="shared" ca="1" si="51"/>
        <v>5.3190000000000001E-2</v>
      </c>
      <c r="S385" s="125"/>
      <c r="T385">
        <f t="shared" si="43"/>
        <v>2011</v>
      </c>
      <c r="U385" s="103">
        <f t="shared" si="44"/>
        <v>40695</v>
      </c>
      <c r="V385" s="125">
        <f t="shared" ca="1" si="52"/>
        <v>4.9820000000000003E-2</v>
      </c>
      <c r="W385" s="125" t="s">
        <v>5</v>
      </c>
      <c r="X385" s="125">
        <f t="shared" ca="1" si="53"/>
        <v>5.254000000000001E-2</v>
      </c>
      <c r="Y385" s="125">
        <f t="shared" ca="1" si="54"/>
        <v>5.7439999999999991E-2</v>
      </c>
      <c r="Z385" s="125" t="s">
        <v>5</v>
      </c>
      <c r="AC385" s="127">
        <f t="shared" ref="AC385:AC416" si="55">U385</f>
        <v>40695</v>
      </c>
      <c r="AD385" s="126">
        <f t="shared" ref="AD385:AD416" ca="1" si="56">P385-D385</f>
        <v>1.0260000000000005E-2</v>
      </c>
      <c r="AE385" s="126">
        <f t="shared" ref="AE385:AE416" ca="1" si="57">Q385-D385</f>
        <v>1.4360000000000005E-2</v>
      </c>
    </row>
    <row r="386" spans="1:31">
      <c r="A386">
        <f t="shared" si="38"/>
        <v>2011</v>
      </c>
      <c r="B386" s="103">
        <v>40725</v>
      </c>
      <c r="C386" s="102">
        <v>4.2699999999999996</v>
      </c>
      <c r="D386" s="109">
        <f t="shared" si="39"/>
        <v>4.2699999999999995E-2</v>
      </c>
      <c r="G386">
        <f t="shared" si="40"/>
        <v>2011</v>
      </c>
      <c r="H386" s="103">
        <v>40725</v>
      </c>
      <c r="I386" s="102">
        <v>3.95</v>
      </c>
      <c r="J386" s="109">
        <f t="shared" si="41"/>
        <v>3.95E-2</v>
      </c>
      <c r="L386">
        <f t="shared" si="42"/>
        <v>2011</v>
      </c>
      <c r="M386" s="103">
        <v>40725</v>
      </c>
      <c r="N386" t="s">
        <v>72</v>
      </c>
      <c r="O386" s="125">
        <f t="shared" ca="1" si="48"/>
        <v>5.0488888888888889E-2</v>
      </c>
      <c r="P386" s="125">
        <f t="shared" ca="1" si="49"/>
        <v>5.2594444444444451E-2</v>
      </c>
      <c r="Q386" s="125">
        <f t="shared" ca="1" si="50"/>
        <v>5.6944444444444436E-2</v>
      </c>
      <c r="R386" s="125">
        <f t="shared" ca="1" si="51"/>
        <v>5.333333333333333E-2</v>
      </c>
      <c r="S386" s="125"/>
      <c r="T386">
        <f t="shared" si="43"/>
        <v>2011</v>
      </c>
      <c r="U386" s="103">
        <f t="shared" si="44"/>
        <v>40725</v>
      </c>
      <c r="V386" s="125">
        <f t="shared" ca="1" si="52"/>
        <v>4.9205555555555551E-2</v>
      </c>
      <c r="W386" s="125" t="s">
        <v>5</v>
      </c>
      <c r="X386" s="125">
        <f t="shared" ca="1" si="53"/>
        <v>5.2566666666666678E-2</v>
      </c>
      <c r="Y386" s="125">
        <f t="shared" ca="1" si="54"/>
        <v>5.7544444444444433E-2</v>
      </c>
      <c r="Z386" s="125" t="s">
        <v>5</v>
      </c>
      <c r="AC386" s="127">
        <f t="shared" si="55"/>
        <v>40725</v>
      </c>
      <c r="AD386" s="126">
        <f t="shared" ca="1" si="56"/>
        <v>9.8944444444444557E-3</v>
      </c>
      <c r="AE386" s="126">
        <f t="shared" ca="1" si="57"/>
        <v>1.4244444444444442E-2</v>
      </c>
    </row>
    <row r="387" spans="1:31">
      <c r="A387">
        <f t="shared" si="38"/>
        <v>2011</v>
      </c>
      <c r="B387" s="103">
        <v>40756</v>
      </c>
      <c r="C387" s="102">
        <v>3.65</v>
      </c>
      <c r="D387" s="109">
        <f t="shared" si="39"/>
        <v>3.6499999999999998E-2</v>
      </c>
      <c r="G387">
        <f t="shared" si="40"/>
        <v>2011</v>
      </c>
      <c r="H387" s="103">
        <v>40756</v>
      </c>
      <c r="I387" s="102">
        <v>3.24</v>
      </c>
      <c r="J387" s="109">
        <f t="shared" si="41"/>
        <v>3.2400000000000005E-2</v>
      </c>
      <c r="L387">
        <f t="shared" si="42"/>
        <v>2011</v>
      </c>
      <c r="M387" s="103">
        <v>40756</v>
      </c>
      <c r="N387" t="s">
        <v>72</v>
      </c>
      <c r="O387" s="125">
        <f t="shared" ca="1" si="48"/>
        <v>4.4395652173913037E-2</v>
      </c>
      <c r="P387" s="125">
        <f t="shared" ca="1" si="49"/>
        <v>4.6891304347826089E-2</v>
      </c>
      <c r="Q387" s="125">
        <f t="shared" ca="1" si="50"/>
        <v>5.2239130434782607E-2</v>
      </c>
      <c r="R387" s="125">
        <f t="shared" ca="1" si="51"/>
        <v>4.7839130434782613E-2</v>
      </c>
      <c r="S387" s="125"/>
      <c r="T387">
        <f t="shared" si="43"/>
        <v>2011</v>
      </c>
      <c r="U387" s="103">
        <f t="shared" si="44"/>
        <v>40756</v>
      </c>
      <c r="V387" s="125">
        <f t="shared" ca="1" si="52"/>
        <v>4.3656521739130413E-2</v>
      </c>
      <c r="W387" s="125" t="s">
        <v>5</v>
      </c>
      <c r="X387" s="125">
        <f t="shared" ca="1" si="53"/>
        <v>4.7439130434782609E-2</v>
      </c>
      <c r="Y387" s="125">
        <f t="shared" ca="1" si="54"/>
        <v>5.3617391304347818E-2</v>
      </c>
      <c r="Z387" s="125" t="s">
        <v>5</v>
      </c>
      <c r="AC387" s="127">
        <f t="shared" si="55"/>
        <v>40756</v>
      </c>
      <c r="AD387" s="126">
        <f t="shared" ca="1" si="56"/>
        <v>1.0391304347826091E-2</v>
      </c>
      <c r="AE387" s="126">
        <f t="shared" ca="1" si="57"/>
        <v>1.573913043478261E-2</v>
      </c>
    </row>
    <row r="388" spans="1:31">
      <c r="A388">
        <f t="shared" si="38"/>
        <v>2011</v>
      </c>
      <c r="B388" s="103">
        <v>40787</v>
      </c>
      <c r="C388" s="102">
        <v>3.18</v>
      </c>
      <c r="D388" s="109">
        <f t="shared" si="39"/>
        <v>3.1800000000000002E-2</v>
      </c>
      <c r="G388">
        <f t="shared" si="40"/>
        <v>2011</v>
      </c>
      <c r="H388" s="103">
        <v>40787</v>
      </c>
      <c r="I388" s="102">
        <v>2.83</v>
      </c>
      <c r="J388" s="109">
        <f t="shared" si="41"/>
        <v>2.8300000000000002E-2</v>
      </c>
      <c r="L388">
        <f t="shared" si="42"/>
        <v>2011</v>
      </c>
      <c r="M388" s="103">
        <v>40787</v>
      </c>
      <c r="N388" t="s">
        <v>72</v>
      </c>
      <c r="O388" s="125">
        <f t="shared" ca="1" si="48"/>
        <v>4.241176470588235E-2</v>
      </c>
      <c r="P388" s="125">
        <f t="shared" ca="1" si="49"/>
        <v>4.4835294117647057E-2</v>
      </c>
      <c r="Q388" s="125">
        <f t="shared" ca="1" si="50"/>
        <v>5.10764705882353E-2</v>
      </c>
      <c r="R388" s="125">
        <f t="shared" ca="1" si="51"/>
        <v>4.6117647058823534E-2</v>
      </c>
      <c r="S388" s="125"/>
      <c r="T388">
        <f t="shared" si="43"/>
        <v>2011</v>
      </c>
      <c r="U388" s="103">
        <f t="shared" si="44"/>
        <v>40787</v>
      </c>
      <c r="V388" s="125">
        <f t="shared" ca="1" si="52"/>
        <v>4.0917647058823531E-2</v>
      </c>
      <c r="W388" s="125" t="s">
        <v>5</v>
      </c>
      <c r="X388" s="125">
        <f t="shared" ca="1" si="53"/>
        <v>4.5429411764705892E-2</v>
      </c>
      <c r="Y388" s="125">
        <f t="shared" ca="1" si="54"/>
        <v>5.2676470588235283E-2</v>
      </c>
      <c r="Z388" s="125" t="s">
        <v>5</v>
      </c>
      <c r="AC388" s="127">
        <f t="shared" si="55"/>
        <v>40787</v>
      </c>
      <c r="AD388" s="126">
        <f t="shared" ca="1" si="56"/>
        <v>1.3035294117647055E-2</v>
      </c>
      <c r="AE388" s="126">
        <f t="shared" ca="1" si="57"/>
        <v>1.9276470588235298E-2</v>
      </c>
    </row>
    <row r="389" spans="1:31">
      <c r="A389">
        <f t="shared" si="38"/>
        <v>2011</v>
      </c>
      <c r="B389" s="103">
        <v>40817</v>
      </c>
      <c r="C389" s="102">
        <v>3.13</v>
      </c>
      <c r="D389" s="109">
        <f t="shared" si="39"/>
        <v>3.1300000000000001E-2</v>
      </c>
      <c r="G389">
        <f t="shared" si="40"/>
        <v>2011</v>
      </c>
      <c r="H389" s="103">
        <v>40817</v>
      </c>
      <c r="I389" s="102">
        <v>2.87</v>
      </c>
      <c r="J389" s="109">
        <f t="shared" si="41"/>
        <v>2.87E-2</v>
      </c>
      <c r="L389">
        <f t="shared" si="42"/>
        <v>2011</v>
      </c>
      <c r="M389" s="103">
        <v>40817</v>
      </c>
      <c r="N389" t="s">
        <v>72</v>
      </c>
      <c r="O389" s="125">
        <f t="shared" ca="1" si="48"/>
        <v>4.2182352941176463E-2</v>
      </c>
      <c r="P389" s="125">
        <f t="shared" ca="1" si="49"/>
        <v>4.5176470588235297E-2</v>
      </c>
      <c r="Q389" s="125">
        <f t="shared" ca="1" si="50"/>
        <v>5.2482352941176473E-2</v>
      </c>
      <c r="R389" s="125">
        <f t="shared" ca="1" si="51"/>
        <v>4.6611764705882353E-2</v>
      </c>
      <c r="S389" s="125"/>
      <c r="T389">
        <f t="shared" si="43"/>
        <v>2011</v>
      </c>
      <c r="U389" s="103">
        <f t="shared" si="44"/>
        <v>40817</v>
      </c>
      <c r="V389" s="125">
        <f t="shared" ca="1" si="52"/>
        <v>3.9852941176470584E-2</v>
      </c>
      <c r="W389" s="125" t="s">
        <v>5</v>
      </c>
      <c r="X389" s="125">
        <f t="shared" ca="1" si="53"/>
        <v>4.5447058823529417E-2</v>
      </c>
      <c r="Y389" s="125">
        <f t="shared" ca="1" si="54"/>
        <v>5.3829411764705883E-2</v>
      </c>
      <c r="Z389" s="125" t="s">
        <v>5</v>
      </c>
      <c r="AC389" s="127">
        <f t="shared" si="55"/>
        <v>40817</v>
      </c>
      <c r="AD389" s="126">
        <f t="shared" ca="1" si="56"/>
        <v>1.3876470588235296E-2</v>
      </c>
      <c r="AE389" s="126">
        <f t="shared" ca="1" si="57"/>
        <v>2.1182352941176472E-2</v>
      </c>
    </row>
    <row r="390" spans="1:31">
      <c r="A390">
        <f t="shared" si="38"/>
        <v>2011</v>
      </c>
      <c r="B390" s="103">
        <v>40848</v>
      </c>
      <c r="C390" s="102">
        <v>3.02</v>
      </c>
      <c r="D390" s="109">
        <f t="shared" si="39"/>
        <v>3.0200000000000001E-2</v>
      </c>
      <c r="G390">
        <f t="shared" si="40"/>
        <v>2011</v>
      </c>
      <c r="H390" s="103">
        <v>40848</v>
      </c>
      <c r="I390" s="102">
        <v>2.72</v>
      </c>
      <c r="J390" s="109">
        <f t="shared" si="41"/>
        <v>2.7200000000000002E-2</v>
      </c>
      <c r="L390">
        <f t="shared" si="42"/>
        <v>2011</v>
      </c>
      <c r="M390" s="103">
        <v>40848</v>
      </c>
      <c r="N390" t="s">
        <v>72</v>
      </c>
      <c r="O390" s="125">
        <f t="shared" ca="1" si="48"/>
        <v>3.9233333333333335E-2</v>
      </c>
      <c r="P390" s="125">
        <f t="shared" ca="1" si="49"/>
        <v>4.2533333333333333E-2</v>
      </c>
      <c r="Q390" s="125">
        <f t="shared" ca="1" si="50"/>
        <v>4.9374999999999995E-2</v>
      </c>
      <c r="R390" s="125">
        <f t="shared" ca="1" si="51"/>
        <v>4.370000000000001E-2</v>
      </c>
      <c r="S390" s="125"/>
      <c r="T390">
        <f t="shared" si="43"/>
        <v>2011</v>
      </c>
      <c r="U390" s="103">
        <f t="shared" si="44"/>
        <v>40848</v>
      </c>
      <c r="V390" s="125">
        <f t="shared" ca="1" si="52"/>
        <v>3.8958333333333331E-2</v>
      </c>
      <c r="W390" s="125" t="s">
        <v>5</v>
      </c>
      <c r="X390" s="125">
        <f t="shared" ca="1" si="53"/>
        <v>4.3641666666666662E-2</v>
      </c>
      <c r="Y390" s="125">
        <f t="shared" ca="1" si="54"/>
        <v>5.1675000000000006E-2</v>
      </c>
      <c r="Z390" s="125" t="s">
        <v>5</v>
      </c>
      <c r="AC390" s="127">
        <f t="shared" si="55"/>
        <v>40848</v>
      </c>
      <c r="AD390" s="126">
        <f t="shared" ca="1" si="56"/>
        <v>1.2333333333333332E-2</v>
      </c>
      <c r="AE390" s="126">
        <f t="shared" ca="1" si="57"/>
        <v>1.9174999999999994E-2</v>
      </c>
    </row>
    <row r="391" spans="1:31">
      <c r="A391">
        <f t="shared" si="38"/>
        <v>2011</v>
      </c>
      <c r="B391" s="103">
        <v>40878</v>
      </c>
      <c r="C391" s="102">
        <v>2.98</v>
      </c>
      <c r="D391" s="109">
        <f t="shared" si="39"/>
        <v>2.98E-2</v>
      </c>
      <c r="G391">
        <f t="shared" si="40"/>
        <v>2011</v>
      </c>
      <c r="H391" s="103">
        <v>40878</v>
      </c>
      <c r="I391" s="102">
        <v>2.67</v>
      </c>
      <c r="J391" s="109">
        <f t="shared" si="41"/>
        <v>2.6699999999999998E-2</v>
      </c>
      <c r="L391">
        <f t="shared" si="42"/>
        <v>2011</v>
      </c>
      <c r="M391" s="103">
        <v>40878</v>
      </c>
      <c r="N391" t="s">
        <v>72</v>
      </c>
      <c r="O391" s="125">
        <f t="shared" ca="1" si="48"/>
        <v>4.0005882352941176E-2</v>
      </c>
      <c r="P391" s="125">
        <f t="shared" ca="1" si="49"/>
        <v>4.3335294117647055E-2</v>
      </c>
      <c r="Q391" s="125">
        <f t="shared" ca="1" si="50"/>
        <v>5.0700000000000009E-2</v>
      </c>
      <c r="R391" s="125">
        <f t="shared" ca="1" si="51"/>
        <v>4.4694117647058822E-2</v>
      </c>
      <c r="S391" s="125"/>
      <c r="T391">
        <f t="shared" si="43"/>
        <v>2011</v>
      </c>
      <c r="U391" s="103">
        <f t="shared" si="44"/>
        <v>40878</v>
      </c>
      <c r="V391" s="125">
        <f t="shared" ca="1" si="52"/>
        <v>3.9299999999999995E-2</v>
      </c>
      <c r="W391" s="125" t="s">
        <v>5</v>
      </c>
      <c r="X391" s="125">
        <f t="shared" ca="1" si="53"/>
        <v>4.3994117647058829E-2</v>
      </c>
      <c r="Y391" s="125">
        <f t="shared" ca="1" si="54"/>
        <v>5.2517647058823523E-2</v>
      </c>
      <c r="Z391" s="125" t="s">
        <v>5</v>
      </c>
      <c r="AC391" s="127">
        <f t="shared" si="55"/>
        <v>40878</v>
      </c>
      <c r="AD391" s="126">
        <f t="shared" ca="1" si="56"/>
        <v>1.3535294117647055E-2</v>
      </c>
      <c r="AE391" s="126">
        <f t="shared" ca="1" si="57"/>
        <v>2.0900000000000009E-2</v>
      </c>
    </row>
    <row r="392" spans="1:31">
      <c r="A392">
        <f t="shared" ref="A392:A455" si="58">YEAR(B392)</f>
        <v>2012</v>
      </c>
      <c r="B392" s="103">
        <v>40909</v>
      </c>
      <c r="C392" s="102">
        <v>3.03</v>
      </c>
      <c r="D392" s="109">
        <f t="shared" ref="D392:D458" si="59">IF(ISNUMBER(C392),C392/100,"")</f>
        <v>3.0299999999999997E-2</v>
      </c>
      <c r="G392">
        <f t="shared" ref="G392:G455" si="60">YEAR(H392)</f>
        <v>2012</v>
      </c>
      <c r="H392" s="103">
        <v>40909</v>
      </c>
      <c r="I392" s="102">
        <v>2.7</v>
      </c>
      <c r="J392" s="109">
        <f t="shared" ref="J392:J456" si="61">IF(ISNUMBER(I392),I392/100,"")</f>
        <v>2.7000000000000003E-2</v>
      </c>
      <c r="L392">
        <f t="shared" ref="L392:L455" si="62">TRUNC(YEAR(M392))</f>
        <v>2012</v>
      </c>
      <c r="M392" s="103">
        <v>40909</v>
      </c>
      <c r="N392" t="s">
        <v>72</v>
      </c>
      <c r="O392" s="125">
        <f t="shared" ca="1" si="48"/>
        <v>4.0241176470588239E-2</v>
      </c>
      <c r="P392" s="125">
        <f t="shared" ca="1" si="49"/>
        <v>4.3335294117647055E-2</v>
      </c>
      <c r="Q392" s="125">
        <f t="shared" ca="1" si="50"/>
        <v>5.0582352941176467E-2</v>
      </c>
      <c r="R392" s="125">
        <f t="shared" ca="1" si="51"/>
        <v>4.4723529411764697E-2</v>
      </c>
      <c r="S392" s="125"/>
      <c r="T392">
        <f t="shared" ref="T392:T453" si="63">L392</f>
        <v>2012</v>
      </c>
      <c r="U392" s="103">
        <f t="shared" ref="U392:U453" si="64">M392</f>
        <v>40909</v>
      </c>
      <c r="V392" s="125">
        <f t="shared" ca="1" si="52"/>
        <v>3.85E-2</v>
      </c>
      <c r="W392" s="125" t="s">
        <v>5</v>
      </c>
      <c r="X392" s="125">
        <f t="shared" ca="1" si="53"/>
        <v>4.3829411764705888E-2</v>
      </c>
      <c r="Y392" s="125">
        <f t="shared" ca="1" si="54"/>
        <v>5.2270588235294124E-2</v>
      </c>
      <c r="Z392" s="125" t="s">
        <v>5</v>
      </c>
      <c r="AC392" s="127">
        <f t="shared" si="55"/>
        <v>40909</v>
      </c>
      <c r="AD392" s="126">
        <f t="shared" ca="1" si="56"/>
        <v>1.3035294117647058E-2</v>
      </c>
      <c r="AE392" s="126">
        <f t="shared" ca="1" si="57"/>
        <v>2.028235294117647E-2</v>
      </c>
    </row>
    <row r="393" spans="1:31">
      <c r="A393">
        <f t="shared" si="58"/>
        <v>2012</v>
      </c>
      <c r="B393" s="103">
        <v>40940</v>
      </c>
      <c r="C393" s="102">
        <v>3.11</v>
      </c>
      <c r="D393" s="109">
        <f t="shared" si="59"/>
        <v>3.1099999999999999E-2</v>
      </c>
      <c r="G393">
        <f t="shared" si="60"/>
        <v>2012</v>
      </c>
      <c r="H393" s="103">
        <v>40940</v>
      </c>
      <c r="I393" s="102">
        <v>2.75</v>
      </c>
      <c r="J393" s="109">
        <f t="shared" si="61"/>
        <v>2.75E-2</v>
      </c>
      <c r="L393">
        <f t="shared" si="62"/>
        <v>2012</v>
      </c>
      <c r="M393" s="103">
        <v>40940</v>
      </c>
      <c r="N393" t="s">
        <v>72</v>
      </c>
      <c r="O393" s="125">
        <f t="shared" ca="1" si="48"/>
        <v>4.0282352941176484E-2</v>
      </c>
      <c r="P393" s="125">
        <f t="shared" ca="1" si="49"/>
        <v>4.3647058823529407E-2</v>
      </c>
      <c r="Q393" s="125">
        <f t="shared" ca="1" si="50"/>
        <v>5.0258823529411766E-2</v>
      </c>
      <c r="R393" s="125">
        <f t="shared" ca="1" si="51"/>
        <v>4.4729411764705879E-2</v>
      </c>
      <c r="S393" s="125"/>
      <c r="T393">
        <f t="shared" si="63"/>
        <v>2012</v>
      </c>
      <c r="U393" s="103">
        <f t="shared" si="64"/>
        <v>40940</v>
      </c>
      <c r="V393" s="125">
        <f t="shared" ca="1" si="52"/>
        <v>3.8517647058823531E-2</v>
      </c>
      <c r="W393" s="125" t="s">
        <v>5</v>
      </c>
      <c r="X393" s="125">
        <f t="shared" ca="1" si="53"/>
        <v>4.3929411764705883E-2</v>
      </c>
      <c r="Y393" s="125">
        <f t="shared" ca="1" si="54"/>
        <v>5.1452941176470597E-2</v>
      </c>
      <c r="Z393" s="125" t="s">
        <v>5</v>
      </c>
      <c r="AC393" s="127">
        <f t="shared" si="55"/>
        <v>40940</v>
      </c>
      <c r="AD393" s="126">
        <f t="shared" ca="1" si="56"/>
        <v>1.2547058823529408E-2</v>
      </c>
      <c r="AE393" s="126">
        <f t="shared" ca="1" si="57"/>
        <v>1.9158823529411766E-2</v>
      </c>
    </row>
    <row r="394" spans="1:31">
      <c r="A394">
        <f t="shared" si="58"/>
        <v>2012</v>
      </c>
      <c r="B394" s="103">
        <v>40969</v>
      </c>
      <c r="C394" s="102">
        <v>3.28</v>
      </c>
      <c r="D394" s="109">
        <f t="shared" si="59"/>
        <v>3.2799999999999996E-2</v>
      </c>
      <c r="G394">
        <f t="shared" si="60"/>
        <v>2012</v>
      </c>
      <c r="H394" s="103">
        <v>40969</v>
      </c>
      <c r="I394" s="102">
        <v>2.94</v>
      </c>
      <c r="J394" s="109">
        <f t="shared" si="61"/>
        <v>2.9399999999999999E-2</v>
      </c>
      <c r="L394">
        <f t="shared" si="62"/>
        <v>2012</v>
      </c>
      <c r="M394" s="103">
        <v>40969</v>
      </c>
      <c r="N394" t="s">
        <v>72</v>
      </c>
      <c r="O394" s="125">
        <f t="shared" ca="1" si="48"/>
        <v>4.1663157894736839E-2</v>
      </c>
      <c r="P394" s="125">
        <f t="shared" ca="1" si="49"/>
        <v>4.4821052631578949E-2</v>
      </c>
      <c r="Q394" s="125">
        <f t="shared" ca="1" si="50"/>
        <v>5.1342105263157904E-2</v>
      </c>
      <c r="R394" s="125">
        <f t="shared" ca="1" si="51"/>
        <v>4.5947368421052633E-2</v>
      </c>
      <c r="S394" s="125"/>
      <c r="T394">
        <f t="shared" si="63"/>
        <v>2012</v>
      </c>
      <c r="U394" s="103">
        <f t="shared" si="64"/>
        <v>40969</v>
      </c>
      <c r="V394" s="125">
        <f t="shared" ca="1" si="52"/>
        <v>3.9905263157894742E-2</v>
      </c>
      <c r="W394" s="125" t="s">
        <v>5</v>
      </c>
      <c r="X394" s="125">
        <f t="shared" ca="1" si="53"/>
        <v>4.5115789473684206E-2</v>
      </c>
      <c r="Y394" s="125">
        <f t="shared" ca="1" si="54"/>
        <v>5.2368421052631585E-2</v>
      </c>
      <c r="Z394" s="125" t="s">
        <v>5</v>
      </c>
      <c r="AC394" s="127">
        <f t="shared" si="55"/>
        <v>40969</v>
      </c>
      <c r="AD394" s="126">
        <f t="shared" ca="1" si="56"/>
        <v>1.2021052631578953E-2</v>
      </c>
      <c r="AE394" s="126">
        <f t="shared" ca="1" si="57"/>
        <v>1.8542105263157908E-2</v>
      </c>
    </row>
    <row r="395" spans="1:31">
      <c r="A395">
        <f t="shared" si="58"/>
        <v>2012</v>
      </c>
      <c r="B395" s="103">
        <v>41000</v>
      </c>
      <c r="C395" s="102">
        <v>3.18</v>
      </c>
      <c r="D395" s="109">
        <f t="shared" si="59"/>
        <v>3.1800000000000002E-2</v>
      </c>
      <c r="G395">
        <f t="shared" si="60"/>
        <v>2012</v>
      </c>
      <c r="H395" s="103">
        <v>41000</v>
      </c>
      <c r="I395" s="102">
        <v>2.82</v>
      </c>
      <c r="J395" s="109">
        <f t="shared" si="61"/>
        <v>2.8199999999999999E-2</v>
      </c>
      <c r="L395">
        <f t="shared" si="62"/>
        <v>2012</v>
      </c>
      <c r="M395" s="103">
        <v>41000</v>
      </c>
      <c r="N395" t="s">
        <v>72</v>
      </c>
      <c r="O395" s="125">
        <f t="shared" ca="1" si="48"/>
        <v>4.0971428571428575E-2</v>
      </c>
      <c r="P395" s="125">
        <f t="shared" ca="1" si="49"/>
        <v>4.3980952380952378E-2</v>
      </c>
      <c r="Q395" s="125">
        <f t="shared" ca="1" si="50"/>
        <v>5.1114285714285702E-2</v>
      </c>
      <c r="R395" s="125">
        <f t="shared" ca="1" si="51"/>
        <v>4.5347619047619046E-2</v>
      </c>
      <c r="S395" s="125"/>
      <c r="T395">
        <f t="shared" si="63"/>
        <v>2012</v>
      </c>
      <c r="U395" s="103">
        <f t="shared" si="64"/>
        <v>41000</v>
      </c>
      <c r="V395" s="125">
        <f t="shared" ca="1" si="52"/>
        <v>3.9614285714285699E-2</v>
      </c>
      <c r="W395" s="125" t="s">
        <v>5</v>
      </c>
      <c r="X395" s="125">
        <f t="shared" ca="1" si="53"/>
        <v>4.4404761904761898E-2</v>
      </c>
      <c r="Y395" s="125">
        <f t="shared" ca="1" si="54"/>
        <v>5.1938095238095242E-2</v>
      </c>
      <c r="Z395" s="125" t="s">
        <v>5</v>
      </c>
      <c r="AC395" s="127">
        <f t="shared" si="55"/>
        <v>41000</v>
      </c>
      <c r="AD395" s="126">
        <f t="shared" ca="1" si="56"/>
        <v>1.2180952380952376E-2</v>
      </c>
      <c r="AE395" s="126">
        <f t="shared" ca="1" si="57"/>
        <v>1.9314285714285701E-2</v>
      </c>
    </row>
    <row r="396" spans="1:31">
      <c r="A396">
        <f t="shared" si="58"/>
        <v>2012</v>
      </c>
      <c r="B396" s="103">
        <v>41030</v>
      </c>
      <c r="C396" s="102">
        <v>2.93</v>
      </c>
      <c r="D396" s="109">
        <f t="shared" si="59"/>
        <v>2.9300000000000003E-2</v>
      </c>
      <c r="G396">
        <f t="shared" si="60"/>
        <v>2012</v>
      </c>
      <c r="H396" s="103">
        <v>41030</v>
      </c>
      <c r="I396" s="102">
        <v>2.5299999999999998</v>
      </c>
      <c r="J396" s="109">
        <f t="shared" si="61"/>
        <v>2.53E-2</v>
      </c>
      <c r="L396">
        <f t="shared" si="62"/>
        <v>2012</v>
      </c>
      <c r="M396" s="103">
        <v>41030</v>
      </c>
      <c r="N396" t="s">
        <v>72</v>
      </c>
      <c r="O396" s="125">
        <f t="shared" ca="1" si="48"/>
        <v>3.9223809523809522E-2</v>
      </c>
      <c r="P396" s="125">
        <f t="shared" ca="1" si="49"/>
        <v>4.2076190476190482E-2</v>
      </c>
      <c r="Q396" s="125">
        <f t="shared" ca="1" si="50"/>
        <v>4.9685714285714291E-2</v>
      </c>
      <c r="R396" s="125">
        <f t="shared" ca="1" si="51"/>
        <v>4.3661904761904763E-2</v>
      </c>
      <c r="S396" s="125"/>
      <c r="T396">
        <f t="shared" si="63"/>
        <v>2012</v>
      </c>
      <c r="U396" s="103">
        <f t="shared" si="64"/>
        <v>41030</v>
      </c>
      <c r="V396" s="125">
        <f t="shared" ca="1" si="52"/>
        <v>3.8071428571428569E-2</v>
      </c>
      <c r="W396" s="125" t="s">
        <v>5</v>
      </c>
      <c r="X396" s="125">
        <f t="shared" ca="1" si="53"/>
        <v>4.2666666666666665E-2</v>
      </c>
      <c r="Y396" s="125">
        <f t="shared" ca="1" si="54"/>
        <v>5.0704761904761912E-2</v>
      </c>
      <c r="Z396" s="125" t="s">
        <v>5</v>
      </c>
      <c r="AC396" s="127">
        <f t="shared" si="55"/>
        <v>41030</v>
      </c>
      <c r="AD396" s="126">
        <f t="shared" ca="1" si="56"/>
        <v>1.2776190476190479E-2</v>
      </c>
      <c r="AE396" s="126">
        <f t="shared" ca="1" si="57"/>
        <v>2.0385714285714288E-2</v>
      </c>
    </row>
    <row r="397" spans="1:31">
      <c r="A397">
        <f t="shared" si="58"/>
        <v>2012</v>
      </c>
      <c r="B397" s="103">
        <v>41061</v>
      </c>
      <c r="C397" s="102">
        <v>2.7</v>
      </c>
      <c r="D397" s="109">
        <f t="shared" si="59"/>
        <v>2.7000000000000003E-2</v>
      </c>
      <c r="G397">
        <f t="shared" si="60"/>
        <v>2012</v>
      </c>
      <c r="H397" s="103">
        <v>41061</v>
      </c>
      <c r="I397" s="102">
        <v>2.31</v>
      </c>
      <c r="J397" s="109">
        <f t="shared" si="61"/>
        <v>2.3099999999999999E-2</v>
      </c>
      <c r="L397">
        <f t="shared" si="62"/>
        <v>2012</v>
      </c>
      <c r="M397" s="103">
        <v>41061</v>
      </c>
      <c r="N397" t="s">
        <v>72</v>
      </c>
      <c r="O397" s="125">
        <f t="shared" ca="1" si="48"/>
        <v>3.7889999999999993E-2</v>
      </c>
      <c r="P397" s="125">
        <f t="shared" ca="1" si="49"/>
        <v>4.0814999999999997E-2</v>
      </c>
      <c r="Q397" s="125">
        <f t="shared" ca="1" si="50"/>
        <v>4.9080000000000013E-2</v>
      </c>
      <c r="R397" s="125">
        <f t="shared" ca="1" si="51"/>
        <v>4.2600000000000006E-2</v>
      </c>
      <c r="S397" s="125"/>
      <c r="T397">
        <f t="shared" si="63"/>
        <v>2012</v>
      </c>
      <c r="U397" s="103">
        <f t="shared" si="64"/>
        <v>41061</v>
      </c>
      <c r="V397" s="125">
        <f t="shared" ca="1" si="52"/>
        <v>3.6400000000000002E-2</v>
      </c>
      <c r="W397" s="125" t="s">
        <v>5</v>
      </c>
      <c r="X397" s="125">
        <f t="shared" ca="1" si="53"/>
        <v>4.1354999999999996E-2</v>
      </c>
      <c r="Y397" s="125">
        <f t="shared" ca="1" si="54"/>
        <v>5.0200000000000002E-2</v>
      </c>
      <c r="Z397" s="125" t="s">
        <v>5</v>
      </c>
      <c r="AC397" s="127">
        <f t="shared" si="55"/>
        <v>41061</v>
      </c>
      <c r="AD397" s="126">
        <f t="shared" ca="1" si="56"/>
        <v>1.3814999999999994E-2</v>
      </c>
      <c r="AE397" s="126">
        <f t="shared" ca="1" si="57"/>
        <v>2.2080000000000009E-2</v>
      </c>
    </row>
    <row r="398" spans="1:31">
      <c r="A398">
        <f t="shared" si="58"/>
        <v>2012</v>
      </c>
      <c r="B398" s="103">
        <v>41091</v>
      </c>
      <c r="C398" s="102">
        <v>2.59</v>
      </c>
      <c r="D398" s="109">
        <f t="shared" si="59"/>
        <v>2.5899999999999999E-2</v>
      </c>
      <c r="G398">
        <f t="shared" si="60"/>
        <v>2012</v>
      </c>
      <c r="H398" s="103">
        <v>41091</v>
      </c>
      <c r="I398" s="102">
        <v>2.2200000000000002</v>
      </c>
      <c r="J398" s="109">
        <f t="shared" si="61"/>
        <v>2.2200000000000001E-2</v>
      </c>
      <c r="L398">
        <f t="shared" si="62"/>
        <v>2012</v>
      </c>
      <c r="M398" s="103">
        <v>41091</v>
      </c>
      <c r="N398" t="s">
        <v>72</v>
      </c>
      <c r="O398" s="125">
        <f t="shared" ca="1" si="48"/>
        <v>3.5910000000000004E-2</v>
      </c>
      <c r="P398" s="125">
        <f t="shared" ca="1" si="49"/>
        <v>3.9345000000000005E-2</v>
      </c>
      <c r="Q398" s="125">
        <f t="shared" ca="1" si="50"/>
        <v>4.8564999999999997E-2</v>
      </c>
      <c r="R398" s="125">
        <f t="shared" ca="1" si="51"/>
        <v>4.1279999999999997E-2</v>
      </c>
      <c r="S398" s="125"/>
      <c r="T398">
        <f t="shared" si="63"/>
        <v>2012</v>
      </c>
      <c r="U398" s="103">
        <f t="shared" si="64"/>
        <v>41091</v>
      </c>
      <c r="V398" s="125">
        <f t="shared" ca="1" si="52"/>
        <v>3.4025E-2</v>
      </c>
      <c r="W398" s="125" t="s">
        <v>5</v>
      </c>
      <c r="X398" s="125">
        <f t="shared" ca="1" si="53"/>
        <v>3.9384999999999996E-2</v>
      </c>
      <c r="Y398" s="125">
        <f t="shared" ca="1" si="54"/>
        <v>4.8779999999999997E-2</v>
      </c>
      <c r="Z398" s="125" t="s">
        <v>5</v>
      </c>
      <c r="AC398" s="127">
        <f t="shared" si="55"/>
        <v>41091</v>
      </c>
      <c r="AD398" s="126">
        <f t="shared" ca="1" si="56"/>
        <v>1.3445000000000006E-2</v>
      </c>
      <c r="AE398" s="126">
        <f t="shared" ca="1" si="57"/>
        <v>2.2664999999999998E-2</v>
      </c>
    </row>
    <row r="399" spans="1:31">
      <c r="A399">
        <f t="shared" si="58"/>
        <v>2012</v>
      </c>
      <c r="B399" s="103">
        <v>41122</v>
      </c>
      <c r="C399" s="102">
        <v>2.77</v>
      </c>
      <c r="D399" s="109">
        <f t="shared" si="59"/>
        <v>2.7699999999999999E-2</v>
      </c>
      <c r="G399">
        <f t="shared" si="60"/>
        <v>2012</v>
      </c>
      <c r="H399" s="103">
        <v>41122</v>
      </c>
      <c r="I399" s="102">
        <v>2.4</v>
      </c>
      <c r="J399" s="109">
        <f t="shared" si="61"/>
        <v>2.4E-2</v>
      </c>
      <c r="L399">
        <f t="shared" si="62"/>
        <v>2012</v>
      </c>
      <c r="M399" s="103">
        <v>41122</v>
      </c>
      <c r="N399" t="s">
        <v>72</v>
      </c>
      <c r="O399" s="125">
        <f t="shared" ca="1" si="48"/>
        <v>4.0219999999999999E-2</v>
      </c>
      <c r="P399" s="125">
        <f t="shared" ca="1" si="49"/>
        <v>4.0010000000000004E-2</v>
      </c>
      <c r="Q399" s="125">
        <f t="shared" ca="1" si="50"/>
        <v>4.5209999999999993E-2</v>
      </c>
      <c r="R399" s="125">
        <f t="shared" ca="1" si="51"/>
        <v>4.1805000000000002E-2</v>
      </c>
      <c r="S399" s="125"/>
      <c r="T399">
        <f t="shared" si="63"/>
        <v>2012</v>
      </c>
      <c r="U399" s="103">
        <f t="shared" si="64"/>
        <v>41122</v>
      </c>
      <c r="V399" s="125">
        <f t="shared" ca="1" si="52"/>
        <v>3.4825000000000002E-2</v>
      </c>
      <c r="W399" s="125" t="s">
        <v>5</v>
      </c>
      <c r="X399" s="125">
        <f t="shared" ca="1" si="53"/>
        <v>3.9974999999999997E-2</v>
      </c>
      <c r="Y399" s="125">
        <f t="shared" ca="1" si="54"/>
        <v>4.9120000000000004E-2</v>
      </c>
      <c r="Z399" s="125" t="s">
        <v>5</v>
      </c>
      <c r="AC399" s="127">
        <f t="shared" si="55"/>
        <v>41122</v>
      </c>
      <c r="AD399" s="126">
        <f t="shared" ca="1" si="56"/>
        <v>1.2310000000000005E-2</v>
      </c>
      <c r="AE399" s="126">
        <f t="shared" ca="1" si="57"/>
        <v>1.7509999999999994E-2</v>
      </c>
    </row>
    <row r="400" spans="1:31">
      <c r="A400">
        <f t="shared" si="58"/>
        <v>2012</v>
      </c>
      <c r="B400" s="103">
        <v>41153</v>
      </c>
      <c r="C400" s="102">
        <v>2.88</v>
      </c>
      <c r="D400" s="109">
        <f t="shared" si="59"/>
        <v>2.8799999999999999E-2</v>
      </c>
      <c r="G400">
        <f t="shared" si="60"/>
        <v>2012</v>
      </c>
      <c r="H400" s="103">
        <v>41153</v>
      </c>
      <c r="I400" s="102">
        <v>2.4900000000000002</v>
      </c>
      <c r="J400" s="109">
        <f t="shared" si="61"/>
        <v>2.4900000000000002E-2</v>
      </c>
      <c r="L400">
        <f t="shared" si="62"/>
        <v>2012</v>
      </c>
      <c r="M400" s="103">
        <v>41153</v>
      </c>
      <c r="N400" t="s">
        <v>72</v>
      </c>
      <c r="O400" s="125">
        <f t="shared" ref="O400:O431" ca="1" si="65">AVERAGEIF(month_yr,$M400,U_Aa)</f>
        <v>3.6783333333333335E-2</v>
      </c>
      <c r="P400" s="125">
        <f t="shared" ref="P400:P431" ca="1" si="66">AVERAGEIF(month_yr,$M400,U_A)</f>
        <v>4.0116666666666662E-2</v>
      </c>
      <c r="Q400" s="125">
        <f t="shared" ref="Q400:Q431" ca="1" si="67">AVERAGEIF(month_yr,$M400,U_Baa)</f>
        <v>4.7955555555555557E-2</v>
      </c>
      <c r="R400" s="125">
        <f t="shared" ref="R400:R431" ca="1" si="68">AVERAGEIF(month_yr,$M400,U_Avg)</f>
        <v>4.161111111111112E-2</v>
      </c>
      <c r="S400" s="125"/>
      <c r="T400">
        <f t="shared" si="63"/>
        <v>2012</v>
      </c>
      <c r="U400" s="103">
        <f t="shared" si="64"/>
        <v>41153</v>
      </c>
      <c r="V400" s="125">
        <f t="shared" ref="V400:V431" ca="1" si="69">AVERAGEIF(month_yr,$U400,C_Aaa)</f>
        <v>3.4749999999999996E-2</v>
      </c>
      <c r="W400" s="125" t="s">
        <v>5</v>
      </c>
      <c r="X400" s="125">
        <f t="shared" ref="X400:X431" ca="1" si="70">AVERAGEIF(month_yr,$U400,C_A)</f>
        <v>4.0038888888888895E-2</v>
      </c>
      <c r="Y400" s="125">
        <f t="shared" ref="Y400:Y431" ca="1" si="71">AVERAGEIF(month_yr,$U400,C_Baa)</f>
        <v>4.831111111111111E-2</v>
      </c>
      <c r="Z400" s="125" t="s">
        <v>5</v>
      </c>
      <c r="AC400" s="127">
        <f t="shared" si="55"/>
        <v>41153</v>
      </c>
      <c r="AD400" s="126">
        <f t="shared" ca="1" si="56"/>
        <v>1.1316666666666662E-2</v>
      </c>
      <c r="AE400" s="126">
        <f t="shared" ca="1" si="57"/>
        <v>1.9155555555555558E-2</v>
      </c>
    </row>
    <row r="401" spans="1:31">
      <c r="A401">
        <f t="shared" si="58"/>
        <v>2012</v>
      </c>
      <c r="B401" s="103">
        <v>41183</v>
      </c>
      <c r="C401" s="102">
        <v>2.9</v>
      </c>
      <c r="D401" s="109">
        <f t="shared" si="59"/>
        <v>2.8999999999999998E-2</v>
      </c>
      <c r="G401">
        <f t="shared" si="60"/>
        <v>2012</v>
      </c>
      <c r="H401" s="103">
        <v>41183</v>
      </c>
      <c r="I401" s="102">
        <v>2.5099999999999998</v>
      </c>
      <c r="J401" s="109">
        <f t="shared" si="61"/>
        <v>2.5099999999999997E-2</v>
      </c>
      <c r="L401">
        <f t="shared" si="62"/>
        <v>2012</v>
      </c>
      <c r="M401" s="103">
        <v>41183</v>
      </c>
      <c r="N401" t="s">
        <v>72</v>
      </c>
      <c r="O401" s="125">
        <f t="shared" ca="1" si="65"/>
        <v>3.6888888888888888E-2</v>
      </c>
      <c r="P401" s="125">
        <f t="shared" ca="1" si="66"/>
        <v>3.9250000000000007E-2</v>
      </c>
      <c r="Q401" s="125">
        <f t="shared" ca="1" si="67"/>
        <v>4.5611111111111116E-2</v>
      </c>
      <c r="R401" s="125">
        <f t="shared" ca="1" si="68"/>
        <v>4.0588888888888883E-2</v>
      </c>
      <c r="S401" s="125"/>
      <c r="T401">
        <f t="shared" si="63"/>
        <v>2012</v>
      </c>
      <c r="U401" s="103">
        <f t="shared" si="64"/>
        <v>41183</v>
      </c>
      <c r="V401" s="125">
        <f t="shared" ca="1" si="69"/>
        <v>3.4694444444444444E-2</v>
      </c>
      <c r="W401" s="125" t="s">
        <v>5</v>
      </c>
      <c r="X401" s="125">
        <f t="shared" ca="1" si="70"/>
        <v>3.9133333333333332E-2</v>
      </c>
      <c r="Y401" s="125">
        <f t="shared" ca="1" si="71"/>
        <v>4.5994444444444449E-2</v>
      </c>
      <c r="Z401" s="125" t="s">
        <v>5</v>
      </c>
      <c r="AC401" s="127">
        <f t="shared" si="55"/>
        <v>41183</v>
      </c>
      <c r="AD401" s="126">
        <f t="shared" ca="1" si="56"/>
        <v>1.0250000000000009E-2</v>
      </c>
      <c r="AE401" s="126">
        <f t="shared" ca="1" si="57"/>
        <v>1.6611111111111118E-2</v>
      </c>
    </row>
    <row r="402" spans="1:31">
      <c r="A402">
        <f t="shared" si="58"/>
        <v>2012</v>
      </c>
      <c r="B402" s="103">
        <v>41214</v>
      </c>
      <c r="C402" s="102">
        <v>2.8</v>
      </c>
      <c r="D402" s="109">
        <f t="shared" si="59"/>
        <v>2.7999999999999997E-2</v>
      </c>
      <c r="G402">
        <f t="shared" si="60"/>
        <v>2012</v>
      </c>
      <c r="H402" s="103">
        <v>41214</v>
      </c>
      <c r="I402" s="102">
        <v>2.39</v>
      </c>
      <c r="J402" s="109">
        <f t="shared" si="61"/>
        <v>2.3900000000000001E-2</v>
      </c>
      <c r="L402">
        <f t="shared" si="62"/>
        <v>2012</v>
      </c>
      <c r="M402" s="103">
        <v>41214</v>
      </c>
      <c r="N402" t="s">
        <v>72</v>
      </c>
      <c r="O402" s="125">
        <f t="shared" ca="1" si="65"/>
        <v>3.5938888888888888E-2</v>
      </c>
      <c r="P402" s="125">
        <f t="shared" ca="1" si="66"/>
        <v>3.8316666666666672E-2</v>
      </c>
      <c r="Q402" s="125">
        <f t="shared" ca="1" si="67"/>
        <v>4.4116666666666658E-2</v>
      </c>
      <c r="R402" s="125">
        <f t="shared" ca="1" si="68"/>
        <v>3.9455555555555563E-2</v>
      </c>
      <c r="S402" s="125"/>
      <c r="T402">
        <f t="shared" si="63"/>
        <v>2012</v>
      </c>
      <c r="U402" s="103">
        <f t="shared" si="64"/>
        <v>41214</v>
      </c>
      <c r="V402" s="125">
        <f t="shared" ca="1" si="69"/>
        <v>3.4961111111111109E-2</v>
      </c>
      <c r="W402" s="125" t="s">
        <v>5</v>
      </c>
      <c r="X402" s="125">
        <f t="shared" ca="1" si="70"/>
        <v>3.8622222222222231E-2</v>
      </c>
      <c r="Y402" s="125">
        <f t="shared" ca="1" si="71"/>
        <v>4.5072222222222208E-2</v>
      </c>
      <c r="Z402" s="125" t="s">
        <v>5</v>
      </c>
      <c r="AC402" s="127">
        <f t="shared" si="55"/>
        <v>41214</v>
      </c>
      <c r="AD402" s="126">
        <f t="shared" ca="1" si="56"/>
        <v>1.0316666666666675E-2</v>
      </c>
      <c r="AE402" s="126">
        <f t="shared" ca="1" si="57"/>
        <v>1.6116666666666661E-2</v>
      </c>
    </row>
    <row r="403" spans="1:31">
      <c r="A403">
        <f t="shared" si="58"/>
        <v>2012</v>
      </c>
      <c r="B403" s="103">
        <v>41244</v>
      </c>
      <c r="C403" s="102">
        <v>2.88</v>
      </c>
      <c r="D403" s="109">
        <f t="shared" si="59"/>
        <v>2.8799999999999999E-2</v>
      </c>
      <c r="G403">
        <f t="shared" si="60"/>
        <v>2012</v>
      </c>
      <c r="H403" s="103">
        <v>41244</v>
      </c>
      <c r="I403" s="102">
        <v>2.4700000000000002</v>
      </c>
      <c r="J403" s="109">
        <f t="shared" si="61"/>
        <v>2.4700000000000003E-2</v>
      </c>
      <c r="L403">
        <f t="shared" si="62"/>
        <v>2012</v>
      </c>
      <c r="M403" s="103">
        <v>41244</v>
      </c>
      <c r="N403" t="s">
        <v>72</v>
      </c>
      <c r="O403" s="125">
        <f t="shared" ca="1" si="65"/>
        <v>3.7494444444444448E-2</v>
      </c>
      <c r="P403" s="125">
        <f t="shared" ca="1" si="66"/>
        <v>3.9988888888888886E-2</v>
      </c>
      <c r="Q403" s="125">
        <f t="shared" ca="1" si="67"/>
        <v>4.5561111111111108E-2</v>
      </c>
      <c r="R403" s="125">
        <f t="shared" ca="1" si="68"/>
        <v>4.1005555555555559E-2</v>
      </c>
      <c r="S403" s="125"/>
      <c r="T403">
        <f t="shared" si="63"/>
        <v>2012</v>
      </c>
      <c r="U403" s="103">
        <f t="shared" si="64"/>
        <v>41244</v>
      </c>
      <c r="V403" s="125">
        <f t="shared" ca="1" si="69"/>
        <v>3.6516666666666669E-2</v>
      </c>
      <c r="W403" s="125" t="s">
        <v>5</v>
      </c>
      <c r="X403" s="125">
        <f t="shared" ca="1" si="70"/>
        <v>3.9788888888888888E-2</v>
      </c>
      <c r="Y403" s="125">
        <f t="shared" ca="1" si="71"/>
        <v>4.6299999999999994E-2</v>
      </c>
      <c r="Z403" s="125" t="s">
        <v>5</v>
      </c>
      <c r="AC403" s="127">
        <f t="shared" si="55"/>
        <v>41244</v>
      </c>
      <c r="AD403" s="126">
        <f t="shared" ca="1" si="56"/>
        <v>1.1188888888888887E-2</v>
      </c>
      <c r="AE403" s="126">
        <f t="shared" ca="1" si="57"/>
        <v>1.6761111111111109E-2</v>
      </c>
    </row>
    <row r="404" spans="1:31">
      <c r="A404">
        <f t="shared" si="58"/>
        <v>2013</v>
      </c>
      <c r="B404" s="103">
        <v>41275</v>
      </c>
      <c r="C404" s="102">
        <v>3.08</v>
      </c>
      <c r="D404" s="109">
        <f t="shared" si="59"/>
        <v>3.0800000000000001E-2</v>
      </c>
      <c r="G404">
        <f t="shared" si="60"/>
        <v>2013</v>
      </c>
      <c r="H404" s="103">
        <v>41275</v>
      </c>
      <c r="I404" s="102">
        <v>2.68</v>
      </c>
      <c r="J404" s="109">
        <f t="shared" si="61"/>
        <v>2.6800000000000001E-2</v>
      </c>
      <c r="L404">
        <f t="shared" si="62"/>
        <v>2013</v>
      </c>
      <c r="M404" s="103">
        <v>41275</v>
      </c>
      <c r="N404" t="s">
        <v>72</v>
      </c>
      <c r="O404" s="125">
        <f t="shared" ca="1" si="65"/>
        <v>3.9023809523809516E-2</v>
      </c>
      <c r="P404" s="125">
        <f t="shared" ca="1" si="66"/>
        <v>4.1476190476190479E-2</v>
      </c>
      <c r="Q404" s="125">
        <f t="shared" ca="1" si="67"/>
        <v>4.6585714285714293E-2</v>
      </c>
      <c r="R404" s="125">
        <f t="shared" ca="1" si="68"/>
        <v>4.235714285714285E-2</v>
      </c>
      <c r="S404" s="125"/>
      <c r="T404">
        <f t="shared" si="63"/>
        <v>2013</v>
      </c>
      <c r="U404" s="103">
        <f t="shared" si="64"/>
        <v>41275</v>
      </c>
      <c r="V404" s="125">
        <f t="shared" ca="1" si="69"/>
        <v>3.7976190476190476E-2</v>
      </c>
      <c r="W404" s="125" t="s">
        <v>5</v>
      </c>
      <c r="X404" s="125">
        <f t="shared" ca="1" si="70"/>
        <v>4.140952380952382E-2</v>
      </c>
      <c r="Y404" s="125">
        <f t="shared" ca="1" si="71"/>
        <v>4.7342857142857152E-2</v>
      </c>
      <c r="Z404" s="125" t="s">
        <v>5</v>
      </c>
      <c r="AC404" s="127">
        <f t="shared" si="55"/>
        <v>41275</v>
      </c>
      <c r="AD404" s="126">
        <f t="shared" ca="1" si="56"/>
        <v>1.0676190476190478E-2</v>
      </c>
      <c r="AE404" s="126">
        <f t="shared" ca="1" si="57"/>
        <v>1.5785714285714292E-2</v>
      </c>
    </row>
    <row r="405" spans="1:31">
      <c r="A405">
        <f t="shared" si="58"/>
        <v>2013</v>
      </c>
      <c r="B405" s="103">
        <v>41306</v>
      </c>
      <c r="C405" s="102">
        <v>3.17</v>
      </c>
      <c r="D405" s="109">
        <f t="shared" si="59"/>
        <v>3.1699999999999999E-2</v>
      </c>
      <c r="G405">
        <f t="shared" si="60"/>
        <v>2013</v>
      </c>
      <c r="H405" s="103">
        <v>41306</v>
      </c>
      <c r="I405" s="102">
        <v>2.78</v>
      </c>
      <c r="J405" s="109">
        <f t="shared" si="61"/>
        <v>2.7799999999999998E-2</v>
      </c>
      <c r="L405">
        <f t="shared" si="62"/>
        <v>2013</v>
      </c>
      <c r="M405" s="103">
        <v>41306</v>
      </c>
      <c r="N405" t="s">
        <v>72</v>
      </c>
      <c r="O405" s="125">
        <f t="shared" ca="1" si="65"/>
        <v>3.9473684210526307E-2</v>
      </c>
      <c r="P405" s="125">
        <f t="shared" ca="1" si="66"/>
        <v>4.1847368421052633E-2</v>
      </c>
      <c r="Q405" s="125">
        <f t="shared" ca="1" si="67"/>
        <v>4.7447368421052627E-2</v>
      </c>
      <c r="R405" s="125">
        <f t="shared" ca="1" si="68"/>
        <v>4.2936842105263155E-2</v>
      </c>
      <c r="S405" s="125"/>
      <c r="T405">
        <f t="shared" si="63"/>
        <v>2013</v>
      </c>
      <c r="U405" s="103">
        <f t="shared" si="64"/>
        <v>41306</v>
      </c>
      <c r="V405" s="125">
        <f t="shared" ca="1" si="69"/>
        <v>3.8968421052631583E-2</v>
      </c>
      <c r="W405" s="125" t="s">
        <v>5</v>
      </c>
      <c r="X405" s="125">
        <f t="shared" ca="1" si="70"/>
        <v>4.1942105263157899E-2</v>
      </c>
      <c r="Y405" s="125">
        <f t="shared" ca="1" si="71"/>
        <v>4.8468421052631577E-2</v>
      </c>
      <c r="Z405" s="125" t="s">
        <v>5</v>
      </c>
      <c r="AC405" s="127">
        <f t="shared" si="55"/>
        <v>41306</v>
      </c>
      <c r="AD405" s="126">
        <f t="shared" ca="1" si="56"/>
        <v>1.0147368421052634E-2</v>
      </c>
      <c r="AE405" s="126">
        <f t="shared" ca="1" si="57"/>
        <v>1.5747368421052628E-2</v>
      </c>
    </row>
    <row r="406" spans="1:31">
      <c r="A406">
        <f t="shared" si="58"/>
        <v>2013</v>
      </c>
      <c r="B406" s="103">
        <v>41334</v>
      </c>
      <c r="C406" s="102">
        <v>3.16</v>
      </c>
      <c r="D406" s="109">
        <f t="shared" si="59"/>
        <v>3.1600000000000003E-2</v>
      </c>
      <c r="G406">
        <f t="shared" si="60"/>
        <v>2013</v>
      </c>
      <c r="H406" s="103">
        <v>41334</v>
      </c>
      <c r="I406" s="102">
        <v>2.78</v>
      </c>
      <c r="J406" s="109">
        <f t="shared" si="61"/>
        <v>2.7799999999999998E-2</v>
      </c>
      <c r="L406">
        <f t="shared" si="62"/>
        <v>2013</v>
      </c>
      <c r="M406" s="103">
        <v>41334</v>
      </c>
      <c r="N406" t="s">
        <v>72</v>
      </c>
      <c r="O406" s="125">
        <f t="shared" ca="1" si="65"/>
        <v>3.9521052631578943E-2</v>
      </c>
      <c r="P406" s="125">
        <f t="shared" ca="1" si="66"/>
        <v>4.2005263157894733E-2</v>
      </c>
      <c r="Q406" s="125">
        <f t="shared" ca="1" si="67"/>
        <v>4.7205263157894729E-2</v>
      </c>
      <c r="R406" s="125">
        <f t="shared" ca="1" si="68"/>
        <v>4.2915789473684206E-2</v>
      </c>
      <c r="S406" s="125"/>
      <c r="T406">
        <f t="shared" si="63"/>
        <v>2013</v>
      </c>
      <c r="U406" s="103">
        <f t="shared" si="64"/>
        <v>41334</v>
      </c>
      <c r="V406" s="125">
        <f t="shared" ca="1" si="69"/>
        <v>3.9336842105263156E-2</v>
      </c>
      <c r="W406" s="125" t="s">
        <v>5</v>
      </c>
      <c r="X406" s="125">
        <f t="shared" ca="1" si="70"/>
        <v>4.2268421052631587E-2</v>
      </c>
      <c r="Y406" s="125">
        <f t="shared" ca="1" si="71"/>
        <v>4.8557894736842112E-2</v>
      </c>
      <c r="Z406" s="125" t="s">
        <v>5</v>
      </c>
      <c r="AC406" s="127">
        <f t="shared" si="55"/>
        <v>41334</v>
      </c>
      <c r="AD406" s="126">
        <f t="shared" ca="1" si="56"/>
        <v>1.040526315789473E-2</v>
      </c>
      <c r="AE406" s="126">
        <f t="shared" ca="1" si="57"/>
        <v>1.5605263157894726E-2</v>
      </c>
    </row>
    <row r="407" spans="1:31">
      <c r="A407">
        <f t="shared" si="58"/>
        <v>2013</v>
      </c>
      <c r="B407" s="103">
        <v>41365</v>
      </c>
      <c r="C407" s="102">
        <v>2.93</v>
      </c>
      <c r="D407" s="109">
        <f t="shared" si="59"/>
        <v>2.9300000000000003E-2</v>
      </c>
      <c r="G407">
        <f t="shared" si="60"/>
        <v>2013</v>
      </c>
      <c r="H407" s="103">
        <v>41365</v>
      </c>
      <c r="I407" s="102">
        <v>2.5499999999999998</v>
      </c>
      <c r="J407" s="109">
        <f t="shared" si="61"/>
        <v>2.5499999999999998E-2</v>
      </c>
      <c r="L407">
        <f t="shared" si="62"/>
        <v>2013</v>
      </c>
      <c r="M407" s="103">
        <v>41365</v>
      </c>
      <c r="N407" t="s">
        <v>72</v>
      </c>
      <c r="O407" s="125">
        <f t="shared" ca="1" si="65"/>
        <v>3.740526315789474E-2</v>
      </c>
      <c r="P407" s="125">
        <f t="shared" ca="1" si="66"/>
        <v>3.9989473684210519E-2</v>
      </c>
      <c r="Q407" s="125">
        <f t="shared" ca="1" si="67"/>
        <v>4.4826315789473693E-2</v>
      </c>
      <c r="R407" s="125">
        <f t="shared" ca="1" si="68"/>
        <v>4.0742105263157892E-2</v>
      </c>
      <c r="S407" s="125"/>
      <c r="T407">
        <f t="shared" si="63"/>
        <v>2013</v>
      </c>
      <c r="U407" s="103">
        <f t="shared" si="64"/>
        <v>41365</v>
      </c>
      <c r="V407" s="125">
        <f t="shared" ca="1" si="69"/>
        <v>3.7321052631578949E-2</v>
      </c>
      <c r="W407" s="125" t="s">
        <v>5</v>
      </c>
      <c r="X407" s="125">
        <f t="shared" ca="1" si="70"/>
        <v>4.0263157894736848E-2</v>
      </c>
      <c r="Y407" s="125">
        <f t="shared" ca="1" si="71"/>
        <v>4.5878947368421054E-2</v>
      </c>
      <c r="Z407" s="125" t="s">
        <v>5</v>
      </c>
      <c r="AC407" s="127">
        <f t="shared" si="55"/>
        <v>41365</v>
      </c>
      <c r="AD407" s="126">
        <f t="shared" ca="1" si="56"/>
        <v>1.0689473684210516E-2</v>
      </c>
      <c r="AE407" s="126">
        <f t="shared" ca="1" si="57"/>
        <v>1.552631578947369E-2</v>
      </c>
    </row>
    <row r="408" spans="1:31">
      <c r="A408">
        <f t="shared" si="58"/>
        <v>2013</v>
      </c>
      <c r="B408" s="103">
        <v>41395</v>
      </c>
      <c r="C408" s="102">
        <v>3.11</v>
      </c>
      <c r="D408" s="109">
        <f t="shared" si="59"/>
        <v>3.1099999999999999E-2</v>
      </c>
      <c r="G408">
        <f t="shared" si="60"/>
        <v>2013</v>
      </c>
      <c r="H408" s="103">
        <v>41395</v>
      </c>
      <c r="I408" s="102">
        <v>2.73</v>
      </c>
      <c r="J408" s="109">
        <f t="shared" si="61"/>
        <v>2.7300000000000001E-2</v>
      </c>
      <c r="L408">
        <f t="shared" si="62"/>
        <v>2013</v>
      </c>
      <c r="M408" s="103">
        <v>41395</v>
      </c>
      <c r="N408" t="s">
        <v>72</v>
      </c>
      <c r="O408" s="125">
        <f t="shared" ca="1" si="65"/>
        <v>3.903809523809524E-2</v>
      </c>
      <c r="P408" s="125">
        <f t="shared" ca="1" si="66"/>
        <v>4.1590476190476192E-2</v>
      </c>
      <c r="Q408" s="125">
        <f t="shared" ca="1" si="67"/>
        <v>4.6400000000000011E-2</v>
      </c>
      <c r="R408" s="125">
        <f t="shared" ca="1" si="68"/>
        <v>4.2342857142857154E-2</v>
      </c>
      <c r="S408" s="125"/>
      <c r="T408">
        <f t="shared" si="63"/>
        <v>2013</v>
      </c>
      <c r="U408" s="103">
        <f t="shared" si="64"/>
        <v>41395</v>
      </c>
      <c r="V408" s="125">
        <f t="shared" ca="1" si="69"/>
        <v>3.8852380952380951E-2</v>
      </c>
      <c r="W408" s="125" t="s">
        <v>5</v>
      </c>
      <c r="X408" s="125">
        <f t="shared" ca="1" si="70"/>
        <v>4.1795238095238087E-2</v>
      </c>
      <c r="Y408" s="125">
        <f t="shared" ca="1" si="71"/>
        <v>4.7185714285714275E-2</v>
      </c>
      <c r="Z408" s="125" t="s">
        <v>5</v>
      </c>
      <c r="AC408" s="127">
        <f t="shared" si="55"/>
        <v>41395</v>
      </c>
      <c r="AD408" s="126">
        <f t="shared" ca="1" si="56"/>
        <v>1.0490476190476192E-2</v>
      </c>
      <c r="AE408" s="126">
        <f t="shared" ca="1" si="57"/>
        <v>1.5300000000000012E-2</v>
      </c>
    </row>
    <row r="409" spans="1:31">
      <c r="A409">
        <f t="shared" si="58"/>
        <v>2013</v>
      </c>
      <c r="B409" s="103">
        <v>41426</v>
      </c>
      <c r="C409" s="102">
        <v>3.4</v>
      </c>
      <c r="D409" s="109">
        <f t="shared" si="59"/>
        <v>3.4000000000000002E-2</v>
      </c>
      <c r="G409">
        <f t="shared" si="60"/>
        <v>2013</v>
      </c>
      <c r="H409" s="103">
        <v>41426</v>
      </c>
      <c r="I409" s="102">
        <v>3.07</v>
      </c>
      <c r="J409" s="109">
        <f t="shared" si="61"/>
        <v>3.0699999999999998E-2</v>
      </c>
      <c r="L409">
        <f t="shared" si="62"/>
        <v>2013</v>
      </c>
      <c r="M409" s="103">
        <v>41426</v>
      </c>
      <c r="N409" t="s">
        <v>72</v>
      </c>
      <c r="O409" s="125">
        <f t="shared" ca="1" si="65"/>
        <v>4.2673684210526322E-2</v>
      </c>
      <c r="P409" s="125">
        <f t="shared" ca="1" si="66"/>
        <v>4.5231578947368421E-2</v>
      </c>
      <c r="Q409" s="125">
        <f t="shared" ca="1" si="67"/>
        <v>5.0768421052631581E-2</v>
      </c>
      <c r="R409" s="125">
        <f t="shared" ca="1" si="68"/>
        <v>4.6231578947368422E-2</v>
      </c>
      <c r="S409" s="125"/>
      <c r="T409">
        <f t="shared" si="63"/>
        <v>2013</v>
      </c>
      <c r="U409" s="103">
        <f t="shared" si="64"/>
        <v>41426</v>
      </c>
      <c r="V409" s="125">
        <f t="shared" ca="1" si="69"/>
        <v>4.2605263157894736E-2</v>
      </c>
      <c r="W409" s="125" t="s">
        <v>5</v>
      </c>
      <c r="X409" s="125">
        <f t="shared" ca="1" si="70"/>
        <v>4.5499999999999999E-2</v>
      </c>
      <c r="Y409" s="125">
        <f t="shared" ca="1" si="71"/>
        <v>5.1821052631578948E-2</v>
      </c>
      <c r="Z409" s="125" t="s">
        <v>5</v>
      </c>
      <c r="AC409" s="127">
        <f t="shared" si="55"/>
        <v>41426</v>
      </c>
      <c r="AD409" s="126">
        <f t="shared" ca="1" si="56"/>
        <v>1.1231578947368419E-2</v>
      </c>
      <c r="AE409" s="126">
        <f t="shared" ca="1" si="57"/>
        <v>1.6768421052631578E-2</v>
      </c>
    </row>
    <row r="410" spans="1:31">
      <c r="A410">
        <f t="shared" si="58"/>
        <v>2013</v>
      </c>
      <c r="B410" s="103">
        <v>41456</v>
      </c>
      <c r="C410" s="102">
        <v>3.61</v>
      </c>
      <c r="D410" s="109">
        <f t="shared" si="59"/>
        <v>3.61E-2</v>
      </c>
      <c r="G410">
        <f t="shared" si="60"/>
        <v>2013</v>
      </c>
      <c r="H410" s="103">
        <v>41456</v>
      </c>
      <c r="I410" s="102">
        <v>3.31</v>
      </c>
      <c r="J410" s="109">
        <f t="shared" si="61"/>
        <v>3.3099999999999997E-2</v>
      </c>
      <c r="L410">
        <f t="shared" si="62"/>
        <v>2013</v>
      </c>
      <c r="M410" s="103">
        <v>41456</v>
      </c>
      <c r="N410" t="s">
        <v>72</v>
      </c>
      <c r="O410" s="125">
        <f t="shared" ca="1" si="65"/>
        <v>4.4466666666666668E-2</v>
      </c>
      <c r="P410" s="125">
        <f t="shared" ca="1" si="66"/>
        <v>4.6842857142857144E-2</v>
      </c>
      <c r="Q410" s="125">
        <f t="shared" ca="1" si="67"/>
        <v>5.2090476190476194E-2</v>
      </c>
      <c r="R410" s="125">
        <f t="shared" ca="1" si="68"/>
        <v>4.7804761904761905E-2</v>
      </c>
      <c r="S410" s="125"/>
      <c r="T410">
        <f t="shared" si="63"/>
        <v>2013</v>
      </c>
      <c r="U410" s="103">
        <f t="shared" si="64"/>
        <v>41456</v>
      </c>
      <c r="V410" s="125">
        <f t="shared" ca="1" si="69"/>
        <v>4.3471428571428571E-2</v>
      </c>
      <c r="W410" s="125" t="s">
        <v>5</v>
      </c>
      <c r="X410" s="125">
        <f t="shared" ca="1" si="70"/>
        <v>4.6928571428571424E-2</v>
      </c>
      <c r="Y410" s="125">
        <f t="shared" ca="1" si="71"/>
        <v>5.3228571428571424E-2</v>
      </c>
      <c r="Z410" s="125" t="s">
        <v>5</v>
      </c>
      <c r="AC410" s="127">
        <f t="shared" si="55"/>
        <v>41456</v>
      </c>
      <c r="AD410" s="126">
        <f t="shared" ca="1" si="56"/>
        <v>1.0742857142857144E-2</v>
      </c>
      <c r="AE410" s="126">
        <f t="shared" ca="1" si="57"/>
        <v>1.5990476190476194E-2</v>
      </c>
    </row>
    <row r="411" spans="1:31">
      <c r="A411">
        <f t="shared" si="58"/>
        <v>2013</v>
      </c>
      <c r="B411" s="103">
        <v>41487</v>
      </c>
      <c r="C411" s="102">
        <v>3.76</v>
      </c>
      <c r="D411" s="109">
        <f t="shared" si="59"/>
        <v>3.7599999999999995E-2</v>
      </c>
      <c r="G411">
        <f t="shared" si="60"/>
        <v>2013</v>
      </c>
      <c r="H411" s="103">
        <v>41487</v>
      </c>
      <c r="I411" s="102">
        <v>3.49</v>
      </c>
      <c r="J411" s="109">
        <f t="shared" si="61"/>
        <v>3.49E-2</v>
      </c>
      <c r="L411">
        <f t="shared" si="62"/>
        <v>2013</v>
      </c>
      <c r="M411" s="103">
        <v>41487</v>
      </c>
      <c r="N411" t="s">
        <v>72</v>
      </c>
      <c r="O411" s="125">
        <f t="shared" ca="1" si="65"/>
        <v>4.5340909090909091E-2</v>
      </c>
      <c r="P411" s="125">
        <f t="shared" ca="1" si="66"/>
        <v>4.7290909090909092E-2</v>
      </c>
      <c r="Q411" s="125">
        <f t="shared" ca="1" si="67"/>
        <v>5.2754545454545471E-2</v>
      </c>
      <c r="R411" s="125">
        <f t="shared" ca="1" si="68"/>
        <v>4.845909090909091E-2</v>
      </c>
      <c r="S411" s="125"/>
      <c r="T411">
        <f t="shared" si="63"/>
        <v>2013</v>
      </c>
      <c r="U411" s="103">
        <f t="shared" si="64"/>
        <v>41487</v>
      </c>
      <c r="V411" s="125">
        <f t="shared" ca="1" si="69"/>
        <v>4.5422727272727281E-2</v>
      </c>
      <c r="W411" s="125" t="s">
        <v>5</v>
      </c>
      <c r="X411" s="125">
        <f t="shared" ca="1" si="70"/>
        <v>4.7836363636363635E-2</v>
      </c>
      <c r="Y411" s="125">
        <f t="shared" ca="1" si="71"/>
        <v>5.4245454545454534E-2</v>
      </c>
      <c r="Z411" s="125" t="s">
        <v>5</v>
      </c>
      <c r="AC411" s="127">
        <f t="shared" si="55"/>
        <v>41487</v>
      </c>
      <c r="AD411" s="126">
        <f t="shared" ca="1" si="56"/>
        <v>9.6909090909090972E-3</v>
      </c>
      <c r="AE411" s="126">
        <f t="shared" ca="1" si="57"/>
        <v>1.5154545454545476E-2</v>
      </c>
    </row>
    <row r="412" spans="1:31">
      <c r="A412">
        <f t="shared" si="58"/>
        <v>2013</v>
      </c>
      <c r="B412" s="103">
        <v>41518</v>
      </c>
      <c r="C412" s="102">
        <v>3.79</v>
      </c>
      <c r="D412" s="109">
        <f t="shared" si="59"/>
        <v>3.7900000000000003E-2</v>
      </c>
      <c r="G412">
        <f t="shared" si="60"/>
        <v>2013</v>
      </c>
      <c r="H412" s="103">
        <v>41518</v>
      </c>
      <c r="I412" s="102">
        <v>3.53</v>
      </c>
      <c r="J412" s="109">
        <f t="shared" si="61"/>
        <v>3.5299999999999998E-2</v>
      </c>
      <c r="L412">
        <f t="shared" si="62"/>
        <v>2013</v>
      </c>
      <c r="M412" s="103">
        <v>41518</v>
      </c>
      <c r="N412" t="s">
        <v>72</v>
      </c>
      <c r="O412" s="125">
        <f t="shared" ca="1" si="65"/>
        <v>4.5826315789473687E-2</v>
      </c>
      <c r="P412" s="125">
        <f t="shared" ca="1" si="66"/>
        <v>4.8063157894736835E-2</v>
      </c>
      <c r="Q412" s="125">
        <f t="shared" ca="1" si="67"/>
        <v>5.3099999999999994E-2</v>
      </c>
      <c r="R412" s="125">
        <f t="shared" ca="1" si="68"/>
        <v>4.8989473684210527E-2</v>
      </c>
      <c r="S412" s="125"/>
      <c r="T412">
        <f t="shared" si="63"/>
        <v>2013</v>
      </c>
      <c r="U412" s="103">
        <f t="shared" si="64"/>
        <v>41518</v>
      </c>
      <c r="V412" s="125">
        <f t="shared" ca="1" si="69"/>
        <v>4.6415789473684216E-2</v>
      </c>
      <c r="W412" s="125" t="s">
        <v>5</v>
      </c>
      <c r="X412" s="125">
        <f t="shared" ca="1" si="70"/>
        <v>4.8552631578947368E-2</v>
      </c>
      <c r="Y412" s="125">
        <f t="shared" ca="1" si="71"/>
        <v>5.4668421052631574E-2</v>
      </c>
      <c r="Z412" s="125" t="s">
        <v>5</v>
      </c>
      <c r="AC412" s="127">
        <f t="shared" si="55"/>
        <v>41518</v>
      </c>
      <c r="AD412" s="126">
        <f t="shared" ca="1" si="56"/>
        <v>1.0163157894736832E-2</v>
      </c>
      <c r="AE412" s="126">
        <f t="shared" ca="1" si="57"/>
        <v>1.5199999999999991E-2</v>
      </c>
    </row>
    <row r="413" spans="1:31">
      <c r="A413">
        <f t="shared" si="58"/>
        <v>2013</v>
      </c>
      <c r="B413" s="103">
        <v>41548</v>
      </c>
      <c r="C413" s="102">
        <v>3.68</v>
      </c>
      <c r="D413" s="109">
        <f t="shared" si="59"/>
        <v>3.6799999999999999E-2</v>
      </c>
      <c r="G413">
        <f t="shared" si="60"/>
        <v>2013</v>
      </c>
      <c r="H413" s="103">
        <v>41548</v>
      </c>
      <c r="I413" s="102">
        <v>3.38</v>
      </c>
      <c r="J413" s="109">
        <f t="shared" si="61"/>
        <v>3.3799999999999997E-2</v>
      </c>
      <c r="L413">
        <f t="shared" si="62"/>
        <v>2013</v>
      </c>
      <c r="M413" s="103">
        <v>41548</v>
      </c>
      <c r="N413" t="s">
        <v>72</v>
      </c>
      <c r="O413" s="125">
        <f t="shared" ca="1" si="65"/>
        <v>4.4763636363636367E-2</v>
      </c>
      <c r="P413" s="125">
        <f t="shared" ca="1" si="66"/>
        <v>4.6959090909090916E-2</v>
      </c>
      <c r="Q413" s="125">
        <f t="shared" ca="1" si="67"/>
        <v>5.1699999999999989E-2</v>
      </c>
      <c r="R413" s="125">
        <f t="shared" ca="1" si="68"/>
        <v>4.7813636363636357E-2</v>
      </c>
      <c r="S413" s="125"/>
      <c r="T413">
        <f t="shared" si="63"/>
        <v>2013</v>
      </c>
      <c r="U413" s="103">
        <f t="shared" si="64"/>
        <v>41548</v>
      </c>
      <c r="V413" s="125">
        <f t="shared" ca="1" si="69"/>
        <v>4.5277272727272729E-2</v>
      </c>
      <c r="W413" s="125" t="s">
        <v>5</v>
      </c>
      <c r="X413" s="125">
        <f t="shared" ca="1" si="70"/>
        <v>4.7286363636363633E-2</v>
      </c>
      <c r="Y413" s="125">
        <f t="shared" ca="1" si="71"/>
        <v>5.3081818181818181E-2</v>
      </c>
      <c r="Z413" s="125" t="s">
        <v>5</v>
      </c>
      <c r="AC413" s="127">
        <f t="shared" si="55"/>
        <v>41548</v>
      </c>
      <c r="AD413" s="126">
        <f t="shared" ca="1" si="56"/>
        <v>1.0159090909090916E-2</v>
      </c>
      <c r="AE413" s="126">
        <f t="shared" ca="1" si="57"/>
        <v>1.489999999999999E-2</v>
      </c>
    </row>
    <row r="414" spans="1:31">
      <c r="A414">
        <f t="shared" si="58"/>
        <v>2013</v>
      </c>
      <c r="B414" s="103">
        <v>41579</v>
      </c>
      <c r="C414" s="102">
        <v>3.8</v>
      </c>
      <c r="D414" s="109">
        <f t="shared" si="59"/>
        <v>3.7999999999999999E-2</v>
      </c>
      <c r="G414">
        <f t="shared" si="60"/>
        <v>2013</v>
      </c>
      <c r="H414" s="103">
        <v>41579</v>
      </c>
      <c r="I414" s="102">
        <v>3.5</v>
      </c>
      <c r="J414" s="109">
        <f t="shared" si="61"/>
        <v>3.5000000000000003E-2</v>
      </c>
      <c r="L414">
        <f t="shared" si="62"/>
        <v>2013</v>
      </c>
      <c r="M414" s="103">
        <v>41579</v>
      </c>
      <c r="N414" t="s">
        <v>72</v>
      </c>
      <c r="O414" s="125">
        <f t="shared" ca="1" si="65"/>
        <v>4.555882352941177E-2</v>
      </c>
      <c r="P414" s="125">
        <f t="shared" ca="1" si="66"/>
        <v>4.7741176470588231E-2</v>
      </c>
      <c r="Q414" s="125">
        <f t="shared" ca="1" si="67"/>
        <v>5.2441176470588248E-2</v>
      </c>
      <c r="R414" s="125">
        <f t="shared" ca="1" si="68"/>
        <v>4.8588235294117654E-2</v>
      </c>
      <c r="S414" s="125"/>
      <c r="T414">
        <f t="shared" si="63"/>
        <v>2013</v>
      </c>
      <c r="U414" s="103">
        <f t="shared" si="64"/>
        <v>41579</v>
      </c>
      <c r="V414" s="125">
        <f t="shared" ca="1" si="69"/>
        <v>4.6294117647058833E-2</v>
      </c>
      <c r="W414" s="125" t="s">
        <v>5</v>
      </c>
      <c r="X414" s="125">
        <f t="shared" ca="1" si="70"/>
        <v>4.8152941176470586E-2</v>
      </c>
      <c r="Y414" s="125">
        <f t="shared" ca="1" si="71"/>
        <v>5.3841176470588226E-2</v>
      </c>
      <c r="Z414" s="125" t="s">
        <v>5</v>
      </c>
      <c r="AC414" s="127">
        <f t="shared" si="55"/>
        <v>41579</v>
      </c>
      <c r="AD414" s="126">
        <f t="shared" ca="1" si="56"/>
        <v>9.7411764705882323E-3</v>
      </c>
      <c r="AE414" s="126">
        <f t="shared" ca="1" si="57"/>
        <v>1.4441176470588249E-2</v>
      </c>
    </row>
    <row r="415" spans="1:31">
      <c r="A415">
        <f t="shared" si="58"/>
        <v>2013</v>
      </c>
      <c r="B415" s="103">
        <v>41609</v>
      </c>
      <c r="C415" s="102">
        <v>3.89</v>
      </c>
      <c r="D415" s="109">
        <f t="shared" si="59"/>
        <v>3.8900000000000004E-2</v>
      </c>
      <c r="G415">
        <f t="shared" si="60"/>
        <v>2013</v>
      </c>
      <c r="H415" s="103">
        <v>41609</v>
      </c>
      <c r="I415" s="102">
        <v>3.63</v>
      </c>
      <c r="J415" s="109">
        <f t="shared" si="61"/>
        <v>3.6299999999999999E-2</v>
      </c>
      <c r="L415">
        <f t="shared" si="62"/>
        <v>2013</v>
      </c>
      <c r="M415" s="103">
        <v>41609</v>
      </c>
      <c r="N415" t="s">
        <v>72</v>
      </c>
      <c r="O415" s="125">
        <f t="shared" ca="1" si="65"/>
        <v>4.594736842105264E-2</v>
      </c>
      <c r="P415" s="125">
        <f t="shared" ca="1" si="66"/>
        <v>4.8078947368421054E-2</v>
      </c>
      <c r="Q415" s="125">
        <f t="shared" ca="1" si="67"/>
        <v>5.253684210526316E-2</v>
      </c>
      <c r="R415" s="125">
        <f t="shared" ca="1" si="68"/>
        <v>4.88578947368421E-2</v>
      </c>
      <c r="S415" s="125"/>
      <c r="T415">
        <f t="shared" si="63"/>
        <v>2013</v>
      </c>
      <c r="U415" s="103">
        <f t="shared" si="64"/>
        <v>41609</v>
      </c>
      <c r="V415" s="125">
        <f t="shared" ca="1" si="69"/>
        <v>4.6300000000000001E-2</v>
      </c>
      <c r="W415" s="125" t="s">
        <v>5</v>
      </c>
      <c r="X415" s="125">
        <f t="shared" ca="1" si="70"/>
        <v>4.8510526315789469E-2</v>
      </c>
      <c r="Y415" s="125">
        <f t="shared" ca="1" si="71"/>
        <v>5.3863157894736835E-2</v>
      </c>
      <c r="Z415" s="125" t="s">
        <v>5</v>
      </c>
      <c r="AC415" s="127">
        <f t="shared" si="55"/>
        <v>41609</v>
      </c>
      <c r="AD415" s="126">
        <f t="shared" ca="1" si="56"/>
        <v>9.1789473684210504E-3</v>
      </c>
      <c r="AE415" s="126">
        <f t="shared" ca="1" si="57"/>
        <v>1.3636842105263156E-2</v>
      </c>
    </row>
    <row r="416" spans="1:31">
      <c r="A416">
        <f t="shared" si="58"/>
        <v>2014</v>
      </c>
      <c r="B416" s="103">
        <v>41640</v>
      </c>
      <c r="C416" s="102">
        <v>3.77</v>
      </c>
      <c r="D416" s="109">
        <f t="shared" si="59"/>
        <v>3.7699999999999997E-2</v>
      </c>
      <c r="G416">
        <f t="shared" si="60"/>
        <v>2014</v>
      </c>
      <c r="H416" s="103">
        <v>41640</v>
      </c>
      <c r="I416" s="102">
        <v>3.52</v>
      </c>
      <c r="J416" s="109">
        <f t="shared" si="61"/>
        <v>3.5200000000000002E-2</v>
      </c>
      <c r="L416">
        <f t="shared" si="62"/>
        <v>2014</v>
      </c>
      <c r="M416" s="103">
        <v>41640</v>
      </c>
      <c r="N416" t="s">
        <v>72</v>
      </c>
      <c r="O416" s="125">
        <f t="shared" ca="1" si="65"/>
        <v>4.4459999999999993E-2</v>
      </c>
      <c r="P416" s="125">
        <f t="shared" ca="1" si="66"/>
        <v>4.6355000000000007E-2</v>
      </c>
      <c r="Q416" s="125">
        <f t="shared" ca="1" si="67"/>
        <v>5.0964999999999996E-2</v>
      </c>
      <c r="R416" s="125">
        <f t="shared" ca="1" si="68"/>
        <v>4.7265000000000008E-2</v>
      </c>
      <c r="S416" s="125"/>
      <c r="T416">
        <f t="shared" si="63"/>
        <v>2014</v>
      </c>
      <c r="U416" s="103">
        <f t="shared" si="64"/>
        <v>41640</v>
      </c>
      <c r="V416" s="125">
        <f t="shared" ca="1" si="69"/>
        <v>4.4879999999999996E-2</v>
      </c>
      <c r="W416" s="125" t="s">
        <v>5</v>
      </c>
      <c r="X416" s="125">
        <f t="shared" ca="1" si="70"/>
        <v>4.6909999999999993E-2</v>
      </c>
      <c r="Y416" s="125">
        <f t="shared" ca="1" si="71"/>
        <v>5.1954999999999994E-2</v>
      </c>
      <c r="Z416" s="125" t="s">
        <v>5</v>
      </c>
      <c r="AC416" s="127">
        <f t="shared" si="55"/>
        <v>41640</v>
      </c>
      <c r="AD416" s="126">
        <f t="shared" ca="1" si="56"/>
        <v>8.6550000000000099E-3</v>
      </c>
      <c r="AE416" s="126">
        <f t="shared" ca="1" si="57"/>
        <v>1.3264999999999999E-2</v>
      </c>
    </row>
    <row r="417" spans="1:31">
      <c r="A417">
        <f t="shared" si="58"/>
        <v>2014</v>
      </c>
      <c r="B417" s="103">
        <v>41671</v>
      </c>
      <c r="C417" s="102">
        <v>3.66</v>
      </c>
      <c r="D417" s="109">
        <f t="shared" si="59"/>
        <v>3.6600000000000001E-2</v>
      </c>
      <c r="G417">
        <f t="shared" si="60"/>
        <v>2014</v>
      </c>
      <c r="H417" s="103">
        <v>41671</v>
      </c>
      <c r="I417" s="102">
        <v>3.38</v>
      </c>
      <c r="J417" s="109">
        <f t="shared" si="61"/>
        <v>3.3799999999999997E-2</v>
      </c>
      <c r="L417">
        <f t="shared" si="62"/>
        <v>2014</v>
      </c>
      <c r="M417" s="103">
        <v>41671</v>
      </c>
      <c r="N417" t="s">
        <v>72</v>
      </c>
      <c r="O417" s="125">
        <f t="shared" ca="1" si="65"/>
        <v>4.3822222222222235E-2</v>
      </c>
      <c r="P417" s="125">
        <f t="shared" ca="1" si="66"/>
        <v>4.5322222222222222E-2</v>
      </c>
      <c r="Q417" s="125">
        <f t="shared" ca="1" si="67"/>
        <v>5.0066666666666676E-2</v>
      </c>
      <c r="R417" s="125">
        <f t="shared" ca="1" si="68"/>
        <v>4.6411111111111104E-2</v>
      </c>
      <c r="S417" s="125"/>
      <c r="T417">
        <f t="shared" si="63"/>
        <v>2014</v>
      </c>
      <c r="U417" s="103">
        <f t="shared" si="64"/>
        <v>41671</v>
      </c>
      <c r="V417" s="125">
        <f t="shared" ca="1" si="69"/>
        <v>4.4466666666666661E-2</v>
      </c>
      <c r="W417" s="125" t="s">
        <v>5</v>
      </c>
      <c r="X417" s="125">
        <f t="shared" ca="1" si="70"/>
        <v>4.597222222222222E-2</v>
      </c>
      <c r="Y417" s="125">
        <f t="shared" ca="1" si="71"/>
        <v>5.0972222222222224E-2</v>
      </c>
      <c r="Z417" s="125" t="s">
        <v>5</v>
      </c>
      <c r="AC417" s="127">
        <f t="shared" ref="AC417:AC451" si="72">U417</f>
        <v>41671</v>
      </c>
      <c r="AD417" s="126">
        <f t="shared" ref="AD417:AD452" ca="1" si="73">P417-D417</f>
        <v>8.7222222222222215E-3</v>
      </c>
      <c r="AE417" s="126">
        <f t="shared" ref="AE417:AE452" ca="1" si="74">Q417-D417</f>
        <v>1.3466666666666675E-2</v>
      </c>
    </row>
    <row r="418" spans="1:31">
      <c r="A418">
        <f t="shared" si="58"/>
        <v>2014</v>
      </c>
      <c r="B418" s="103">
        <v>41699</v>
      </c>
      <c r="C418" s="102">
        <v>3.62</v>
      </c>
      <c r="D418" s="109">
        <f t="shared" si="59"/>
        <v>3.6200000000000003E-2</v>
      </c>
      <c r="G418">
        <f t="shared" si="60"/>
        <v>2014</v>
      </c>
      <c r="H418" s="103">
        <v>41699</v>
      </c>
      <c r="I418" s="102">
        <v>3.35</v>
      </c>
      <c r="J418" s="109">
        <f t="shared" si="61"/>
        <v>3.3500000000000002E-2</v>
      </c>
      <c r="L418">
        <f t="shared" si="62"/>
        <v>2014</v>
      </c>
      <c r="M418" s="103">
        <v>41699</v>
      </c>
      <c r="N418" t="s">
        <v>72</v>
      </c>
      <c r="O418" s="125">
        <f t="shared" ca="1" si="65"/>
        <v>4.3976190476190474E-2</v>
      </c>
      <c r="P418" s="125">
        <f t="shared" ca="1" si="66"/>
        <v>4.5090476190476188E-2</v>
      </c>
      <c r="Q418" s="125">
        <f t="shared" ca="1" si="67"/>
        <v>4.9952380952380949E-2</v>
      </c>
      <c r="R418" s="125">
        <f t="shared" ca="1" si="68"/>
        <v>4.6338095238095234E-2</v>
      </c>
      <c r="S418" s="125"/>
      <c r="T418">
        <f t="shared" si="63"/>
        <v>2014</v>
      </c>
      <c r="U418" s="103">
        <f t="shared" si="64"/>
        <v>41699</v>
      </c>
      <c r="V418" s="125">
        <f t="shared" ca="1" si="69"/>
        <v>4.3828571428571432E-2</v>
      </c>
      <c r="W418" s="125" t="s">
        <v>5</v>
      </c>
      <c r="X418" s="125">
        <f t="shared" ca="1" si="70"/>
        <v>4.5590476190476195E-2</v>
      </c>
      <c r="Y418" s="125">
        <f t="shared" ca="1" si="71"/>
        <v>5.0642857142857149E-2</v>
      </c>
      <c r="Z418" s="125" t="s">
        <v>5</v>
      </c>
      <c r="AC418" s="127">
        <f t="shared" si="72"/>
        <v>41699</v>
      </c>
      <c r="AD418" s="126">
        <f t="shared" ca="1" si="73"/>
        <v>8.8904761904761848E-3</v>
      </c>
      <c r="AE418" s="126">
        <f t="shared" ca="1" si="74"/>
        <v>1.3752380952380946E-2</v>
      </c>
    </row>
    <row r="419" spans="1:31">
      <c r="A419">
        <f t="shared" si="58"/>
        <v>2014</v>
      </c>
      <c r="B419" s="103">
        <v>41730</v>
      </c>
      <c r="C419" s="102">
        <v>3.52</v>
      </c>
      <c r="D419" s="109">
        <f t="shared" si="59"/>
        <v>3.5200000000000002E-2</v>
      </c>
      <c r="G419">
        <f t="shared" si="60"/>
        <v>2014</v>
      </c>
      <c r="H419" s="103">
        <v>41730</v>
      </c>
      <c r="I419" s="102">
        <v>3.27</v>
      </c>
      <c r="J419" s="109">
        <f t="shared" si="61"/>
        <v>3.27E-2</v>
      </c>
      <c r="L419">
        <f t="shared" si="62"/>
        <v>2014</v>
      </c>
      <c r="M419" s="103">
        <v>41730</v>
      </c>
      <c r="N419" t="s">
        <v>72</v>
      </c>
      <c r="O419" s="125">
        <f t="shared" ca="1" si="65"/>
        <v>4.299E-2</v>
      </c>
      <c r="P419" s="125">
        <f t="shared" ca="1" si="66"/>
        <v>4.4100000000000007E-2</v>
      </c>
      <c r="Q419" s="125">
        <f t="shared" ca="1" si="67"/>
        <v>4.8504999999999986E-2</v>
      </c>
      <c r="R419" s="125">
        <f t="shared" ca="1" si="68"/>
        <v>4.5214999999999991E-2</v>
      </c>
      <c r="S419" s="125"/>
      <c r="T419">
        <f t="shared" si="63"/>
        <v>2014</v>
      </c>
      <c r="U419" s="103">
        <f t="shared" si="64"/>
        <v>41730</v>
      </c>
      <c r="V419" s="125">
        <f t="shared" ca="1" si="69"/>
        <v>4.2405000000000005E-2</v>
      </c>
      <c r="W419" s="125" t="s">
        <v>5</v>
      </c>
      <c r="X419" s="125">
        <f t="shared" ca="1" si="70"/>
        <v>4.4479999999999992E-2</v>
      </c>
      <c r="Y419" s="125">
        <f t="shared" ca="1" si="71"/>
        <v>4.9064999999999998E-2</v>
      </c>
      <c r="Z419" s="125" t="s">
        <v>5</v>
      </c>
      <c r="AC419" s="127">
        <f t="shared" si="72"/>
        <v>41730</v>
      </c>
      <c r="AD419" s="126">
        <f t="shared" ca="1" si="73"/>
        <v>8.9000000000000051E-3</v>
      </c>
      <c r="AE419" s="126">
        <f t="shared" ca="1" si="74"/>
        <v>1.3304999999999984E-2</v>
      </c>
    </row>
    <row r="420" spans="1:31">
      <c r="A420">
        <f t="shared" si="58"/>
        <v>2014</v>
      </c>
      <c r="B420" s="103">
        <v>41760</v>
      </c>
      <c r="C420" s="102">
        <v>3.39</v>
      </c>
      <c r="D420" s="109">
        <f t="shared" si="59"/>
        <v>3.39E-2</v>
      </c>
      <c r="G420">
        <f t="shared" si="60"/>
        <v>2014</v>
      </c>
      <c r="H420" s="103">
        <v>41760</v>
      </c>
      <c r="I420" s="102">
        <v>3.12</v>
      </c>
      <c r="J420" s="109">
        <f t="shared" si="61"/>
        <v>3.1200000000000002E-2</v>
      </c>
      <c r="L420">
        <f t="shared" si="62"/>
        <v>2014</v>
      </c>
      <c r="M420" s="103">
        <v>41760</v>
      </c>
      <c r="N420" t="s">
        <v>72</v>
      </c>
      <c r="O420" s="125">
        <f t="shared" ca="1" si="65"/>
        <v>4.1565000000000005E-2</v>
      </c>
      <c r="P420" s="125">
        <f t="shared" ca="1" si="66"/>
        <v>4.2524999999999993E-2</v>
      </c>
      <c r="Q420" s="125">
        <f t="shared" ca="1" si="67"/>
        <v>4.6850000000000003E-2</v>
      </c>
      <c r="R420" s="125">
        <f t="shared" ca="1" si="68"/>
        <v>4.3654999999999999E-2</v>
      </c>
      <c r="S420" s="125"/>
      <c r="T420">
        <f t="shared" si="63"/>
        <v>2014</v>
      </c>
      <c r="U420" s="103">
        <f t="shared" si="64"/>
        <v>41760</v>
      </c>
      <c r="V420" s="125">
        <f t="shared" ca="1" si="69"/>
        <v>4.1600000000000005E-2</v>
      </c>
      <c r="W420" s="125" t="s">
        <v>5</v>
      </c>
      <c r="X420" s="125">
        <f t="shared" ca="1" si="70"/>
        <v>4.3035000000000004E-2</v>
      </c>
      <c r="Y420" s="125">
        <f t="shared" ca="1" si="71"/>
        <v>4.7600000000000003E-2</v>
      </c>
      <c r="Z420" s="125" t="s">
        <v>5</v>
      </c>
      <c r="AC420" s="127">
        <f t="shared" si="72"/>
        <v>41760</v>
      </c>
      <c r="AD420" s="126">
        <f t="shared" ca="1" si="73"/>
        <v>8.6249999999999938E-3</v>
      </c>
      <c r="AE420" s="126">
        <f t="shared" ca="1" si="74"/>
        <v>1.2950000000000003E-2</v>
      </c>
    </row>
    <row r="421" spans="1:31">
      <c r="A421">
        <f t="shared" si="58"/>
        <v>2014</v>
      </c>
      <c r="B421" s="103">
        <v>41791</v>
      </c>
      <c r="C421" s="102">
        <v>3.42</v>
      </c>
      <c r="D421" s="109">
        <f t="shared" si="59"/>
        <v>3.4200000000000001E-2</v>
      </c>
      <c r="G421">
        <f t="shared" si="60"/>
        <v>2014</v>
      </c>
      <c r="H421" s="103">
        <v>41791</v>
      </c>
      <c r="I421" s="102">
        <v>3.15</v>
      </c>
      <c r="J421" s="109">
        <f t="shared" si="61"/>
        <v>3.15E-2</v>
      </c>
      <c r="L421">
        <f t="shared" si="62"/>
        <v>2014</v>
      </c>
      <c r="M421" s="103">
        <v>41791</v>
      </c>
      <c r="N421" t="s">
        <v>72</v>
      </c>
      <c r="O421" s="125">
        <f t="shared" ca="1" si="65"/>
        <v>4.229999999999999E-2</v>
      </c>
      <c r="P421" s="125">
        <f t="shared" ca="1" si="66"/>
        <v>4.293809523809524E-2</v>
      </c>
      <c r="Q421" s="125">
        <f t="shared" ca="1" si="67"/>
        <v>4.7261904761904762E-2</v>
      </c>
      <c r="R421" s="125">
        <f t="shared" ca="1" si="68"/>
        <v>4.417142857142857E-2</v>
      </c>
      <c r="S421" s="125"/>
      <c r="T421">
        <f t="shared" si="63"/>
        <v>2014</v>
      </c>
      <c r="U421" s="103">
        <f t="shared" si="64"/>
        <v>41791</v>
      </c>
      <c r="V421" s="125">
        <f t="shared" ca="1" si="69"/>
        <v>4.2495238095238093E-2</v>
      </c>
      <c r="W421" s="125" t="s">
        <v>5</v>
      </c>
      <c r="X421" s="125">
        <f t="shared" ca="1" si="70"/>
        <v>4.3542857142857147E-2</v>
      </c>
      <c r="Y421" s="125">
        <f t="shared" ca="1" si="71"/>
        <v>4.7985714285714284E-2</v>
      </c>
      <c r="Z421" s="125" t="s">
        <v>5</v>
      </c>
      <c r="AC421" s="127">
        <f t="shared" si="72"/>
        <v>41791</v>
      </c>
      <c r="AD421" s="126">
        <f t="shared" ca="1" si="73"/>
        <v>8.7380952380952392E-3</v>
      </c>
      <c r="AE421" s="126">
        <f t="shared" ca="1" si="74"/>
        <v>1.3061904761904761E-2</v>
      </c>
    </row>
    <row r="422" spans="1:31">
      <c r="A422">
        <f t="shared" si="58"/>
        <v>2014</v>
      </c>
      <c r="B422" s="103">
        <v>41821</v>
      </c>
      <c r="C422" s="102">
        <v>3.33</v>
      </c>
      <c r="D422" s="109">
        <f t="shared" si="59"/>
        <v>3.3300000000000003E-2</v>
      </c>
      <c r="G422">
        <f t="shared" si="60"/>
        <v>2014</v>
      </c>
      <c r="H422" s="103">
        <v>41821</v>
      </c>
      <c r="I422" s="102">
        <v>3.07</v>
      </c>
      <c r="J422" s="109">
        <f t="shared" si="61"/>
        <v>3.0699999999999998E-2</v>
      </c>
      <c r="L422">
        <f t="shared" si="62"/>
        <v>2014</v>
      </c>
      <c r="M422" s="103">
        <v>41821</v>
      </c>
      <c r="N422" t="s">
        <v>72</v>
      </c>
      <c r="O422" s="125">
        <f t="shared" ca="1" si="65"/>
        <v>4.1590909090909095E-2</v>
      </c>
      <c r="P422" s="125">
        <f t="shared" ca="1" si="66"/>
        <v>4.2263636363636364E-2</v>
      </c>
      <c r="Q422" s="125">
        <f t="shared" ca="1" si="67"/>
        <v>4.6627272727272739E-2</v>
      </c>
      <c r="R422" s="125">
        <f t="shared" ca="1" si="68"/>
        <v>4.3500000000000004E-2</v>
      </c>
      <c r="S422" s="125"/>
      <c r="T422">
        <f t="shared" si="63"/>
        <v>2014</v>
      </c>
      <c r="U422" s="103">
        <f t="shared" si="64"/>
        <v>41821</v>
      </c>
      <c r="V422" s="125">
        <f t="shared" ca="1" si="69"/>
        <v>4.1618181818181818E-2</v>
      </c>
      <c r="W422" s="125" t="s">
        <v>5</v>
      </c>
      <c r="X422" s="125">
        <f t="shared" ca="1" si="70"/>
        <v>4.2845454545454541E-2</v>
      </c>
      <c r="Y422" s="125">
        <f t="shared" ca="1" si="71"/>
        <v>4.7345454545454552E-2</v>
      </c>
      <c r="Z422" s="125" t="s">
        <v>5</v>
      </c>
      <c r="AC422" s="127">
        <f t="shared" si="72"/>
        <v>41821</v>
      </c>
      <c r="AD422" s="126">
        <f t="shared" ca="1" si="73"/>
        <v>8.9636363636363611E-3</v>
      </c>
      <c r="AE422" s="126">
        <f t="shared" ca="1" si="74"/>
        <v>1.3327272727272736E-2</v>
      </c>
    </row>
    <row r="423" spans="1:31">
      <c r="A423">
        <f t="shared" si="58"/>
        <v>2014</v>
      </c>
      <c r="B423" s="103">
        <v>41852</v>
      </c>
      <c r="C423" s="102">
        <v>3.2</v>
      </c>
      <c r="D423" s="109">
        <f t="shared" si="59"/>
        <v>3.2000000000000001E-2</v>
      </c>
      <c r="G423">
        <f t="shared" si="60"/>
        <v>2014</v>
      </c>
      <c r="H423" s="103">
        <v>41852</v>
      </c>
      <c r="I423" s="102">
        <v>2.94</v>
      </c>
      <c r="J423" s="109">
        <f t="shared" si="61"/>
        <v>2.9399999999999999E-2</v>
      </c>
      <c r="L423">
        <f t="shared" si="62"/>
        <v>2014</v>
      </c>
      <c r="M423" s="103">
        <v>41852</v>
      </c>
      <c r="N423" t="s">
        <v>72</v>
      </c>
      <c r="O423" s="125">
        <f t="shared" ca="1" si="65"/>
        <v>4.0699999999999993E-2</v>
      </c>
      <c r="P423" s="125">
        <f t="shared" ca="1" si="66"/>
        <v>4.130952380952381E-2</v>
      </c>
      <c r="Q423" s="125">
        <f t="shared" ca="1" si="67"/>
        <v>4.6542857142857143E-2</v>
      </c>
      <c r="R423" s="125">
        <f t="shared" ca="1" si="68"/>
        <v>4.2852380952380954E-2</v>
      </c>
      <c r="S423" s="125"/>
      <c r="T423">
        <f t="shared" si="63"/>
        <v>2014</v>
      </c>
      <c r="U423" s="103">
        <f t="shared" si="64"/>
        <v>41852</v>
      </c>
      <c r="V423" s="125">
        <f t="shared" ca="1" si="69"/>
        <v>4.075714285714286E-2</v>
      </c>
      <c r="W423" s="125" t="s">
        <v>5</v>
      </c>
      <c r="X423" s="125">
        <f t="shared" ca="1" si="70"/>
        <v>4.1995238095238099E-2</v>
      </c>
      <c r="Y423" s="125">
        <f t="shared" ca="1" si="71"/>
        <v>4.6904761904761907E-2</v>
      </c>
      <c r="Z423" s="125" t="s">
        <v>5</v>
      </c>
      <c r="AC423" s="127">
        <f t="shared" si="72"/>
        <v>41852</v>
      </c>
      <c r="AD423" s="126">
        <f t="shared" ca="1" si="73"/>
        <v>9.3095238095238092E-3</v>
      </c>
      <c r="AE423" s="126">
        <f t="shared" ca="1" si="74"/>
        <v>1.4542857142857142E-2</v>
      </c>
    </row>
    <row r="424" spans="1:31">
      <c r="A424">
        <f t="shared" si="58"/>
        <v>2014</v>
      </c>
      <c r="B424" s="103">
        <v>41883</v>
      </c>
      <c r="C424" s="102">
        <v>3.26</v>
      </c>
      <c r="D424" s="109">
        <f t="shared" si="59"/>
        <v>3.2599999999999997E-2</v>
      </c>
      <c r="G424">
        <f t="shared" si="60"/>
        <v>2014</v>
      </c>
      <c r="H424" s="103">
        <v>41883</v>
      </c>
      <c r="I424" s="102">
        <v>3.01</v>
      </c>
      <c r="J424" s="109">
        <f t="shared" si="61"/>
        <v>3.0099999999999998E-2</v>
      </c>
      <c r="L424">
        <f t="shared" si="62"/>
        <v>2014</v>
      </c>
      <c r="M424" s="103">
        <v>41883</v>
      </c>
      <c r="N424" t="s">
        <v>72</v>
      </c>
      <c r="O424" s="125">
        <f t="shared" ca="1" si="65"/>
        <v>4.1766666666666674E-2</v>
      </c>
      <c r="P424" s="125">
        <f t="shared" ca="1" si="66"/>
        <v>4.237619047619047E-2</v>
      </c>
      <c r="Q424" s="125">
        <f t="shared" ca="1" si="67"/>
        <v>4.7857142857142862E-2</v>
      </c>
      <c r="R424" s="125">
        <f t="shared" ca="1" si="68"/>
        <v>4.4000000000000004E-2</v>
      </c>
      <c r="S424" s="125"/>
      <c r="T424">
        <f t="shared" si="63"/>
        <v>2014</v>
      </c>
      <c r="U424" s="103">
        <f t="shared" si="64"/>
        <v>41883</v>
      </c>
      <c r="V424" s="125">
        <f t="shared" ca="1" si="69"/>
        <v>4.1119047619047625E-2</v>
      </c>
      <c r="W424" s="125" t="s">
        <v>5</v>
      </c>
      <c r="X424" s="125">
        <f t="shared" ca="1" si="70"/>
        <v>4.2966666666666667E-2</v>
      </c>
      <c r="Y424" s="125">
        <f t="shared" ca="1" si="71"/>
        <v>4.8023809523809524E-2</v>
      </c>
      <c r="Z424" s="125" t="s">
        <v>5</v>
      </c>
      <c r="AC424" s="127">
        <f t="shared" si="72"/>
        <v>41883</v>
      </c>
      <c r="AD424" s="126">
        <f t="shared" ca="1" si="73"/>
        <v>9.776190476190473E-3</v>
      </c>
      <c r="AE424" s="126">
        <f t="shared" ca="1" si="74"/>
        <v>1.5257142857142865E-2</v>
      </c>
    </row>
    <row r="425" spans="1:31">
      <c r="A425">
        <f t="shared" si="58"/>
        <v>2014</v>
      </c>
      <c r="B425" s="103">
        <v>41913</v>
      </c>
      <c r="C425" s="102">
        <v>3.04</v>
      </c>
      <c r="D425" s="109">
        <f t="shared" si="59"/>
        <v>3.04E-2</v>
      </c>
      <c r="G425">
        <f t="shared" si="60"/>
        <v>2014</v>
      </c>
      <c r="H425" s="103">
        <v>41913</v>
      </c>
      <c r="I425" s="102">
        <v>2.77</v>
      </c>
      <c r="J425" s="109">
        <f t="shared" si="61"/>
        <v>2.7699999999999999E-2</v>
      </c>
      <c r="L425">
        <f t="shared" si="62"/>
        <v>2014</v>
      </c>
      <c r="M425" s="103">
        <v>41913</v>
      </c>
      <c r="N425" t="s">
        <v>72</v>
      </c>
      <c r="O425" s="125">
        <f t="shared" ca="1" si="65"/>
        <v>3.9781818181818189E-2</v>
      </c>
      <c r="P425" s="125">
        <f t="shared" ca="1" si="66"/>
        <v>4.059545454545456E-2</v>
      </c>
      <c r="Q425" s="125">
        <f t="shared" ca="1" si="67"/>
        <v>4.6695454545454547E-2</v>
      </c>
      <c r="R425" s="125">
        <f t="shared" ca="1" si="68"/>
        <v>4.2359090909090902E-2</v>
      </c>
      <c r="S425" s="125"/>
      <c r="T425">
        <f t="shared" si="63"/>
        <v>2014</v>
      </c>
      <c r="U425" s="103">
        <f t="shared" si="64"/>
        <v>41913</v>
      </c>
      <c r="V425" s="125">
        <f t="shared" ca="1" si="69"/>
        <v>3.9150000000000004E-2</v>
      </c>
      <c r="W425" s="125" t="s">
        <v>5</v>
      </c>
      <c r="X425" s="125">
        <f t="shared" ca="1" si="70"/>
        <v>4.1313636363636358E-2</v>
      </c>
      <c r="Y425" s="125">
        <f t="shared" ca="1" si="71"/>
        <v>4.6877272727272733E-2</v>
      </c>
      <c r="Z425" s="125" t="s">
        <v>5</v>
      </c>
      <c r="AC425" s="127">
        <f t="shared" si="72"/>
        <v>41913</v>
      </c>
      <c r="AD425" s="126">
        <f t="shared" ca="1" si="73"/>
        <v>1.019545454545456E-2</v>
      </c>
      <c r="AE425" s="126">
        <f t="shared" ca="1" si="74"/>
        <v>1.6295454545454547E-2</v>
      </c>
    </row>
    <row r="426" spans="1:31">
      <c r="A426">
        <f t="shared" si="58"/>
        <v>2014</v>
      </c>
      <c r="B426" s="103">
        <v>41944</v>
      </c>
      <c r="C426" s="102">
        <v>3.04</v>
      </c>
      <c r="D426" s="109">
        <f t="shared" si="59"/>
        <v>3.04E-2</v>
      </c>
      <c r="G426">
        <f t="shared" si="60"/>
        <v>2014</v>
      </c>
      <c r="H426" s="103">
        <v>41944</v>
      </c>
      <c r="I426" s="102">
        <v>2.76</v>
      </c>
      <c r="J426" s="109">
        <f t="shared" si="61"/>
        <v>2.76E-2</v>
      </c>
      <c r="L426">
        <f t="shared" si="62"/>
        <v>2014</v>
      </c>
      <c r="M426" s="103">
        <v>41944</v>
      </c>
      <c r="N426" t="s">
        <v>72</v>
      </c>
      <c r="O426" s="125">
        <f t="shared" ca="1" si="65"/>
        <v>4.0352941176470591E-2</v>
      </c>
      <c r="P426" s="125">
        <f t="shared" ca="1" si="66"/>
        <v>4.0923529411764713E-2</v>
      </c>
      <c r="Q426" s="125">
        <f t="shared" ca="1" si="67"/>
        <v>4.7511764705882358E-2</v>
      </c>
      <c r="R426" s="125">
        <f t="shared" ca="1" si="68"/>
        <v>4.2923529411764715E-2</v>
      </c>
      <c r="S426" s="125"/>
      <c r="T426">
        <f t="shared" si="63"/>
        <v>2014</v>
      </c>
      <c r="U426" s="103">
        <f t="shared" si="64"/>
        <v>41944</v>
      </c>
      <c r="V426" s="125">
        <f t="shared" ca="1" si="69"/>
        <v>3.9252941176470588E-2</v>
      </c>
      <c r="W426" s="125" t="s">
        <v>5</v>
      </c>
      <c r="X426" s="125">
        <f t="shared" ca="1" si="70"/>
        <v>4.1852941176470593E-2</v>
      </c>
      <c r="Y426" s="125">
        <f t="shared" ca="1" si="71"/>
        <v>4.7894117647058823E-2</v>
      </c>
      <c r="Z426" s="125" t="s">
        <v>5</v>
      </c>
      <c r="AC426" s="127">
        <f t="shared" si="72"/>
        <v>41944</v>
      </c>
      <c r="AD426" s="126">
        <f t="shared" ca="1" si="73"/>
        <v>1.0523529411764713E-2</v>
      </c>
      <c r="AE426" s="126">
        <f t="shared" ca="1" si="74"/>
        <v>1.7111764705882358E-2</v>
      </c>
    </row>
    <row r="427" spans="1:31">
      <c r="A427">
        <f t="shared" si="58"/>
        <v>2014</v>
      </c>
      <c r="B427" s="103">
        <v>41974</v>
      </c>
      <c r="C427" s="102">
        <v>2.83</v>
      </c>
      <c r="D427" s="109">
        <f t="shared" si="59"/>
        <v>2.8300000000000002E-2</v>
      </c>
      <c r="G427">
        <f t="shared" si="60"/>
        <v>2014</v>
      </c>
      <c r="H427" s="103">
        <v>41974</v>
      </c>
      <c r="I427" s="102">
        <v>2.5499999999999998</v>
      </c>
      <c r="J427" s="109">
        <f t="shared" si="61"/>
        <v>2.5499999999999998E-2</v>
      </c>
      <c r="L427">
        <f t="shared" si="62"/>
        <v>2014</v>
      </c>
      <c r="M427" s="103">
        <v>41974</v>
      </c>
      <c r="N427" t="s">
        <v>72</v>
      </c>
      <c r="O427" s="125">
        <f t="shared" ca="1" si="65"/>
        <v>3.9035E-2</v>
      </c>
      <c r="P427" s="125">
        <f t="shared" ca="1" si="66"/>
        <v>3.9490000000000004E-2</v>
      </c>
      <c r="Q427" s="125">
        <f t="shared" ca="1" si="67"/>
        <v>4.6969999999999998E-2</v>
      </c>
      <c r="R427" s="125">
        <f t="shared" ca="1" si="68"/>
        <v>4.1825000000000001E-2</v>
      </c>
      <c r="S427" s="125"/>
      <c r="T427">
        <f t="shared" si="63"/>
        <v>2014</v>
      </c>
      <c r="U427" s="103">
        <f t="shared" si="64"/>
        <v>41974</v>
      </c>
      <c r="V427" s="125">
        <f t="shared" ca="1" si="69"/>
        <v>3.7909999999999999E-2</v>
      </c>
      <c r="W427" s="125" t="s">
        <v>5</v>
      </c>
      <c r="X427" s="125">
        <f t="shared" ca="1" si="70"/>
        <v>4.0569999999999995E-2</v>
      </c>
      <c r="Y427" s="125">
        <f t="shared" ca="1" si="71"/>
        <v>4.7390000000000002E-2</v>
      </c>
      <c r="Z427" s="125" t="s">
        <v>5</v>
      </c>
      <c r="AC427" s="127">
        <f t="shared" si="72"/>
        <v>41974</v>
      </c>
      <c r="AD427" s="126">
        <f t="shared" ca="1" si="73"/>
        <v>1.1190000000000002E-2</v>
      </c>
      <c r="AE427" s="126">
        <f t="shared" ca="1" si="74"/>
        <v>1.8669999999999996E-2</v>
      </c>
    </row>
    <row r="428" spans="1:31">
      <c r="A428">
        <f t="shared" si="58"/>
        <v>2015</v>
      </c>
      <c r="B428" s="103">
        <v>42005</v>
      </c>
      <c r="C428" s="102">
        <v>2.46</v>
      </c>
      <c r="D428" s="109">
        <f t="shared" si="59"/>
        <v>2.46E-2</v>
      </c>
      <c r="G428">
        <f t="shared" si="60"/>
        <v>2015</v>
      </c>
      <c r="H428" s="103">
        <v>42005</v>
      </c>
      <c r="I428" s="102">
        <v>2.2000000000000002</v>
      </c>
      <c r="J428" s="109">
        <f t="shared" si="61"/>
        <v>2.2000000000000002E-2</v>
      </c>
      <c r="L428">
        <f t="shared" si="62"/>
        <v>2015</v>
      </c>
      <c r="M428" s="103">
        <v>42005</v>
      </c>
      <c r="N428" t="s">
        <v>72</v>
      </c>
      <c r="O428" s="125">
        <f t="shared" ca="1" si="65"/>
        <v>3.5220000000000001E-2</v>
      </c>
      <c r="P428" s="125">
        <f t="shared" ca="1" si="66"/>
        <v>3.5800000000000012E-2</v>
      </c>
      <c r="Q428" s="125">
        <f t="shared" ca="1" si="67"/>
        <v>4.3934999999999995E-2</v>
      </c>
      <c r="R428" s="125">
        <f t="shared" ca="1" si="68"/>
        <v>3.8324999999999991E-2</v>
      </c>
      <c r="S428" s="125"/>
      <c r="T428">
        <f t="shared" si="63"/>
        <v>2015</v>
      </c>
      <c r="U428" s="103">
        <f t="shared" si="64"/>
        <v>42005</v>
      </c>
      <c r="V428" s="125">
        <f t="shared" ca="1" si="69"/>
        <v>3.4635000000000006E-2</v>
      </c>
      <c r="W428" s="125" t="s">
        <v>5</v>
      </c>
      <c r="X428" s="125">
        <f t="shared" ca="1" si="70"/>
        <v>3.7014999999999992E-2</v>
      </c>
      <c r="Y428" s="125">
        <f t="shared" ca="1" si="71"/>
        <v>4.4545000000000008E-2</v>
      </c>
      <c r="Z428" s="125" t="s">
        <v>5</v>
      </c>
      <c r="AC428" s="127">
        <f t="shared" si="72"/>
        <v>42005</v>
      </c>
      <c r="AD428" s="126">
        <f t="shared" ca="1" si="73"/>
        <v>1.1200000000000012E-2</v>
      </c>
      <c r="AE428" s="126">
        <f t="shared" ca="1" si="74"/>
        <v>1.9334999999999995E-2</v>
      </c>
    </row>
    <row r="429" spans="1:31">
      <c r="A429">
        <f t="shared" si="58"/>
        <v>2015</v>
      </c>
      <c r="B429" s="103">
        <v>42036</v>
      </c>
      <c r="C429" s="102">
        <v>2.57</v>
      </c>
      <c r="D429" s="109">
        <f t="shared" si="59"/>
        <v>2.5699999999999997E-2</v>
      </c>
      <c r="G429">
        <f t="shared" si="60"/>
        <v>2015</v>
      </c>
      <c r="H429" s="103">
        <v>42036</v>
      </c>
      <c r="I429" s="102">
        <v>2.34</v>
      </c>
      <c r="J429" s="109">
        <f t="shared" si="61"/>
        <v>2.3399999999999997E-2</v>
      </c>
      <c r="L429">
        <f t="shared" si="62"/>
        <v>2015</v>
      </c>
      <c r="M429" s="103">
        <v>42036</v>
      </c>
      <c r="N429" t="s">
        <v>72</v>
      </c>
      <c r="O429" s="125">
        <f t="shared" ca="1" si="65"/>
        <v>3.6247368421052632E-2</v>
      </c>
      <c r="P429" s="125">
        <f t="shared" ca="1" si="66"/>
        <v>3.6721052631578946E-2</v>
      </c>
      <c r="Q429" s="125">
        <f t="shared" ca="1" si="67"/>
        <v>4.4384210526315783E-2</v>
      </c>
      <c r="R429" s="125">
        <f t="shared" ca="1" si="68"/>
        <v>3.9121052631578952E-2</v>
      </c>
      <c r="S429" s="125"/>
      <c r="T429">
        <f t="shared" si="63"/>
        <v>2015</v>
      </c>
      <c r="U429" s="103">
        <f t="shared" si="64"/>
        <v>42036</v>
      </c>
      <c r="V429" s="125">
        <f t="shared" ca="1" si="69"/>
        <v>3.6063157894736846E-2</v>
      </c>
      <c r="W429" s="125" t="s">
        <v>5</v>
      </c>
      <c r="X429" s="125">
        <f t="shared" ca="1" si="70"/>
        <v>3.8068421052631585E-2</v>
      </c>
      <c r="Y429" s="125">
        <f t="shared" ca="1" si="71"/>
        <v>4.5068421052631584E-2</v>
      </c>
      <c r="Z429" s="125" t="s">
        <v>5</v>
      </c>
      <c r="AC429" s="127">
        <f t="shared" si="72"/>
        <v>42036</v>
      </c>
      <c r="AD429" s="126">
        <f t="shared" ca="1" si="73"/>
        <v>1.1021052631578949E-2</v>
      </c>
      <c r="AE429" s="126">
        <f t="shared" ca="1" si="74"/>
        <v>1.8684210526315786E-2</v>
      </c>
    </row>
    <row r="430" spans="1:31">
      <c r="A430">
        <f t="shared" si="58"/>
        <v>2015</v>
      </c>
      <c r="B430" s="103">
        <v>42064</v>
      </c>
      <c r="C430" s="102">
        <v>2.63</v>
      </c>
      <c r="D430" s="109">
        <f t="shared" si="59"/>
        <v>2.63E-2</v>
      </c>
      <c r="G430">
        <f t="shared" si="60"/>
        <v>2015</v>
      </c>
      <c r="H430" s="103">
        <v>42064</v>
      </c>
      <c r="I430" s="102">
        <v>2.41</v>
      </c>
      <c r="J430" s="109">
        <f t="shared" si="61"/>
        <v>2.41E-2</v>
      </c>
      <c r="L430">
        <f t="shared" si="62"/>
        <v>2015</v>
      </c>
      <c r="M430" s="103">
        <v>42064</v>
      </c>
      <c r="N430" t="s">
        <v>72</v>
      </c>
      <c r="O430" s="125">
        <f t="shared" ca="1" si="65"/>
        <v>3.6704545454545448E-2</v>
      </c>
      <c r="P430" s="125">
        <f t="shared" ca="1" si="66"/>
        <v>3.7445454545454553E-2</v>
      </c>
      <c r="Q430" s="125">
        <f t="shared" ca="1" si="67"/>
        <v>4.5109090909090911E-2</v>
      </c>
      <c r="R430" s="125">
        <f t="shared" ca="1" si="68"/>
        <v>3.9745454545454542E-2</v>
      </c>
      <c r="S430" s="125"/>
      <c r="T430">
        <f t="shared" si="63"/>
        <v>2015</v>
      </c>
      <c r="U430" s="103">
        <f t="shared" si="64"/>
        <v>42064</v>
      </c>
      <c r="V430" s="125">
        <f t="shared" ca="1" si="69"/>
        <v>3.639545454545455E-2</v>
      </c>
      <c r="W430" s="125" t="s">
        <v>5</v>
      </c>
      <c r="X430" s="125">
        <f t="shared" ca="1" si="70"/>
        <v>3.8531818181818188E-2</v>
      </c>
      <c r="Y430" s="125">
        <f t="shared" ca="1" si="71"/>
        <v>4.5390909090909086E-2</v>
      </c>
      <c r="Z430" s="125" t="s">
        <v>5</v>
      </c>
      <c r="AC430" s="127">
        <f t="shared" si="72"/>
        <v>42064</v>
      </c>
      <c r="AD430" s="126">
        <f t="shared" ca="1" si="73"/>
        <v>1.1145454545454552E-2</v>
      </c>
      <c r="AE430" s="126">
        <f t="shared" ca="1" si="74"/>
        <v>1.8809090909090911E-2</v>
      </c>
    </row>
    <row r="431" spans="1:31">
      <c r="A431">
        <f t="shared" si="58"/>
        <v>2015</v>
      </c>
      <c r="B431" s="103">
        <v>42095</v>
      </c>
      <c r="C431" s="102">
        <v>2.59</v>
      </c>
      <c r="D431" s="109">
        <f t="shared" si="59"/>
        <v>2.5899999999999999E-2</v>
      </c>
      <c r="G431">
        <f t="shared" si="60"/>
        <v>2015</v>
      </c>
      <c r="H431" s="103">
        <v>42095</v>
      </c>
      <c r="I431" s="102">
        <v>2.33</v>
      </c>
      <c r="J431" s="109">
        <f t="shared" si="61"/>
        <v>2.3300000000000001E-2</v>
      </c>
      <c r="L431">
        <f t="shared" si="62"/>
        <v>2015</v>
      </c>
      <c r="M431" s="103">
        <v>42095</v>
      </c>
      <c r="N431" t="s">
        <v>72</v>
      </c>
      <c r="O431" s="125">
        <f t="shared" ca="1" si="65"/>
        <v>3.6309090909090909E-2</v>
      </c>
      <c r="P431" s="125">
        <f t="shared" ca="1" si="66"/>
        <v>3.7504545454545464E-2</v>
      </c>
      <c r="Q431" s="125">
        <f t="shared" ca="1" si="67"/>
        <v>4.510454545454546E-2</v>
      </c>
      <c r="R431" s="125">
        <f t="shared" ca="1" si="68"/>
        <v>3.9640909090909088E-2</v>
      </c>
      <c r="S431" s="125"/>
      <c r="T431">
        <f t="shared" si="63"/>
        <v>2015</v>
      </c>
      <c r="U431" s="103">
        <f t="shared" si="64"/>
        <v>42095</v>
      </c>
      <c r="V431" s="125">
        <f t="shared" ca="1" si="69"/>
        <v>3.5227272727272725E-2</v>
      </c>
      <c r="W431" s="125" t="s">
        <v>5</v>
      </c>
      <c r="X431" s="125">
        <f t="shared" ca="1" si="70"/>
        <v>3.8231818181818179E-2</v>
      </c>
      <c r="Y431" s="125">
        <f t="shared" ca="1" si="71"/>
        <v>4.4840909090909091E-2</v>
      </c>
      <c r="Z431" s="125" t="s">
        <v>5</v>
      </c>
      <c r="AC431" s="127">
        <f t="shared" si="72"/>
        <v>42095</v>
      </c>
      <c r="AD431" s="126">
        <f t="shared" ca="1" si="73"/>
        <v>1.1604545454545465E-2</v>
      </c>
      <c r="AE431" s="126">
        <f t="shared" ca="1" si="74"/>
        <v>1.920454545454546E-2</v>
      </c>
    </row>
    <row r="432" spans="1:31">
      <c r="A432">
        <f t="shared" si="58"/>
        <v>2015</v>
      </c>
      <c r="B432" s="103">
        <v>42125</v>
      </c>
      <c r="C432" s="102">
        <v>2.96</v>
      </c>
      <c r="D432" s="109">
        <f t="shared" si="59"/>
        <v>2.9600000000000001E-2</v>
      </c>
      <c r="G432">
        <f t="shared" si="60"/>
        <v>2015</v>
      </c>
      <c r="H432" s="103">
        <v>42125</v>
      </c>
      <c r="I432" s="102">
        <v>2.69</v>
      </c>
      <c r="J432" s="109">
        <f t="shared" si="61"/>
        <v>2.69E-2</v>
      </c>
      <c r="L432">
        <f t="shared" si="62"/>
        <v>2015</v>
      </c>
      <c r="M432" s="103">
        <v>42125</v>
      </c>
      <c r="N432" t="s">
        <v>72</v>
      </c>
      <c r="O432" s="125">
        <f t="shared" ref="O432:O457" ca="1" si="75">AVERAGEIF(month_yr,$M432,U_Aa)</f>
        <v>4.0490000000000005E-2</v>
      </c>
      <c r="P432" s="125">
        <f t="shared" ref="P432:P457" ca="1" si="76">AVERAGEIF(month_yr,$M432,U_A)</f>
        <v>4.1715000000000002E-2</v>
      </c>
      <c r="Q432" s="125">
        <f t="shared" ref="Q432:Q457" ca="1" si="77">AVERAGEIF(month_yr,$M432,U_Baa)</f>
        <v>4.9069999999999989E-2</v>
      </c>
      <c r="R432" s="125">
        <f t="shared" ref="R432:R457" ca="1" si="78">AVERAGEIF(month_yr,$M432,U_Avg)</f>
        <v>4.3764999999999998E-2</v>
      </c>
      <c r="S432" s="125"/>
      <c r="T432">
        <f t="shared" si="63"/>
        <v>2015</v>
      </c>
      <c r="U432" s="103">
        <f t="shared" si="64"/>
        <v>42125</v>
      </c>
      <c r="V432" s="125">
        <f t="shared" ref="V432:V457" ca="1" si="79">AVERAGEIF(month_yr,$U432,C_Aaa)</f>
        <v>3.9809999999999998E-2</v>
      </c>
      <c r="W432" s="125" t="s">
        <v>5</v>
      </c>
      <c r="X432" s="125">
        <f t="shared" ref="X432:X457" ca="1" si="80">AVERAGEIF(month_yr,$U432,C_A)</f>
        <v>4.2360000000000009E-2</v>
      </c>
      <c r="Y432" s="125">
        <f t="shared" ref="Y432:Y457" ca="1" si="81">AVERAGEIF(month_yr,$U432,C_Baa)</f>
        <v>4.8884999999999991E-2</v>
      </c>
      <c r="Z432" s="125" t="s">
        <v>5</v>
      </c>
      <c r="AC432" s="127">
        <f t="shared" si="72"/>
        <v>42125</v>
      </c>
      <c r="AD432" s="126">
        <f t="shared" ca="1" si="73"/>
        <v>1.2115000000000001E-2</v>
      </c>
      <c r="AE432" s="126">
        <f t="shared" ca="1" si="74"/>
        <v>1.9469999999999987E-2</v>
      </c>
    </row>
    <row r="433" spans="1:31">
      <c r="A433">
        <f t="shared" si="58"/>
        <v>2015</v>
      </c>
      <c r="B433" s="103">
        <v>42156</v>
      </c>
      <c r="C433" s="102">
        <v>3.11</v>
      </c>
      <c r="D433" s="109">
        <f t="shared" si="59"/>
        <v>3.1099999999999999E-2</v>
      </c>
      <c r="G433">
        <f t="shared" si="60"/>
        <v>2015</v>
      </c>
      <c r="H433" s="103">
        <v>42156</v>
      </c>
      <c r="I433" s="102">
        <v>2.85</v>
      </c>
      <c r="J433" s="109">
        <f t="shared" si="61"/>
        <v>2.8500000000000001E-2</v>
      </c>
      <c r="L433">
        <f t="shared" si="62"/>
        <v>2015</v>
      </c>
      <c r="M433" s="103">
        <v>42156</v>
      </c>
      <c r="N433" t="s">
        <v>72</v>
      </c>
      <c r="O433" s="125">
        <f t="shared" ca="1" si="75"/>
        <v>4.2854545454545458E-2</v>
      </c>
      <c r="P433" s="125">
        <f t="shared" ca="1" si="76"/>
        <v>4.3890909090909092E-2</v>
      </c>
      <c r="Q433" s="125">
        <f t="shared" ca="1" si="77"/>
        <v>5.1254545454545448E-2</v>
      </c>
      <c r="R433" s="125">
        <f t="shared" ca="1" si="78"/>
        <v>4.6004545454545458E-2</v>
      </c>
      <c r="S433" s="125"/>
      <c r="T433">
        <f t="shared" si="63"/>
        <v>2015</v>
      </c>
      <c r="U433" s="103">
        <f t="shared" si="64"/>
        <v>42156</v>
      </c>
      <c r="V433" s="125">
        <f t="shared" ca="1" si="79"/>
        <v>4.1909090909090924E-2</v>
      </c>
      <c r="W433" s="125" t="s">
        <v>5</v>
      </c>
      <c r="X433" s="125">
        <f t="shared" ca="1" si="80"/>
        <v>4.4500000000000012E-2</v>
      </c>
      <c r="Y433" s="125">
        <f t="shared" ca="1" si="81"/>
        <v>5.1254545454545448E-2</v>
      </c>
      <c r="Z433" s="125" t="s">
        <v>5</v>
      </c>
      <c r="AC433" s="127">
        <f t="shared" si="72"/>
        <v>42156</v>
      </c>
      <c r="AD433" s="126">
        <f t="shared" ca="1" si="73"/>
        <v>1.2790909090909092E-2</v>
      </c>
      <c r="AE433" s="126">
        <f t="shared" ca="1" si="74"/>
        <v>2.0154545454545449E-2</v>
      </c>
    </row>
    <row r="434" spans="1:31">
      <c r="A434">
        <f t="shared" si="58"/>
        <v>2015</v>
      </c>
      <c r="B434" s="103">
        <v>42186</v>
      </c>
      <c r="C434" s="102">
        <v>3.07</v>
      </c>
      <c r="D434" s="109">
        <f t="shared" si="59"/>
        <v>3.0699999999999998E-2</v>
      </c>
      <c r="G434">
        <f t="shared" si="60"/>
        <v>2015</v>
      </c>
      <c r="H434" s="103">
        <v>42186</v>
      </c>
      <c r="I434" s="102">
        <v>2.77</v>
      </c>
      <c r="J434" s="109">
        <f t="shared" si="61"/>
        <v>2.7699999999999999E-2</v>
      </c>
      <c r="L434">
        <f t="shared" si="62"/>
        <v>2015</v>
      </c>
      <c r="M434" s="103">
        <v>42186</v>
      </c>
      <c r="N434" t="s">
        <v>72</v>
      </c>
      <c r="O434" s="125">
        <f t="shared" ca="1" si="75"/>
        <v>4.2657142857142852E-2</v>
      </c>
      <c r="P434" s="125">
        <f t="shared" ca="1" si="76"/>
        <v>4.3919047619047621E-2</v>
      </c>
      <c r="Q434" s="125">
        <f t="shared" ca="1" si="77"/>
        <v>5.216190476190477E-2</v>
      </c>
      <c r="R434" s="125">
        <f t="shared" ca="1" si="78"/>
        <v>4.6257142857142851E-2</v>
      </c>
      <c r="S434" s="125"/>
      <c r="T434">
        <f t="shared" si="63"/>
        <v>2015</v>
      </c>
      <c r="U434" s="103">
        <f t="shared" si="64"/>
        <v>42186</v>
      </c>
      <c r="V434" s="125">
        <f t="shared" ca="1" si="79"/>
        <v>4.1457142857142845E-2</v>
      </c>
      <c r="W434" s="125" t="s">
        <v>5</v>
      </c>
      <c r="X434" s="125">
        <f t="shared" ca="1" si="80"/>
        <v>4.4390476190476189E-2</v>
      </c>
      <c r="Y434" s="125">
        <f t="shared" ca="1" si="81"/>
        <v>5.1961904761904758E-2</v>
      </c>
      <c r="Z434" s="125" t="s">
        <v>5</v>
      </c>
      <c r="AC434" s="127">
        <f t="shared" si="72"/>
        <v>42186</v>
      </c>
      <c r="AD434" s="126">
        <f t="shared" ca="1" si="73"/>
        <v>1.3219047619047623E-2</v>
      </c>
      <c r="AE434" s="126">
        <f t="shared" ca="1" si="74"/>
        <v>2.1461904761904772E-2</v>
      </c>
    </row>
    <row r="435" spans="1:31">
      <c r="A435">
        <f t="shared" si="58"/>
        <v>2015</v>
      </c>
      <c r="B435" s="103">
        <v>42217</v>
      </c>
      <c r="C435" s="102">
        <v>2.86</v>
      </c>
      <c r="D435" s="109">
        <f t="shared" si="59"/>
        <v>2.86E-2</v>
      </c>
      <c r="G435">
        <f t="shared" si="60"/>
        <v>2015</v>
      </c>
      <c r="H435" s="103">
        <v>42217</v>
      </c>
      <c r="I435" s="102">
        <v>2.5499999999999998</v>
      </c>
      <c r="J435" s="109">
        <f t="shared" si="61"/>
        <v>2.5499999999999998E-2</v>
      </c>
      <c r="L435">
        <f t="shared" si="62"/>
        <v>2015</v>
      </c>
      <c r="M435" s="103">
        <v>42217</v>
      </c>
      <c r="N435" t="s">
        <v>72</v>
      </c>
      <c r="O435" s="125">
        <f t="shared" ca="1" si="75"/>
        <v>4.1338095238095236E-2</v>
      </c>
      <c r="P435" s="125">
        <f t="shared" ca="1" si="76"/>
        <v>4.2476190476190473E-2</v>
      </c>
      <c r="Q435" s="125">
        <f t="shared" ca="1" si="77"/>
        <v>5.2257142857142856E-2</v>
      </c>
      <c r="R435" s="125">
        <f t="shared" ca="1" si="78"/>
        <v>4.5366666666666659E-2</v>
      </c>
      <c r="S435" s="125"/>
      <c r="T435">
        <f t="shared" si="63"/>
        <v>2015</v>
      </c>
      <c r="U435" s="103">
        <f t="shared" si="64"/>
        <v>42217</v>
      </c>
      <c r="V435" s="125">
        <f t="shared" ca="1" si="79"/>
        <v>4.0357142857142855E-2</v>
      </c>
      <c r="W435" s="125" t="s">
        <v>5</v>
      </c>
      <c r="X435" s="125">
        <f t="shared" ca="1" si="80"/>
        <v>4.3200000000000002E-2</v>
      </c>
      <c r="Y435" s="125">
        <f t="shared" ca="1" si="81"/>
        <v>5.1880952380952375E-2</v>
      </c>
      <c r="Z435" s="125" t="s">
        <v>5</v>
      </c>
      <c r="AC435" s="127">
        <f t="shared" si="72"/>
        <v>42217</v>
      </c>
      <c r="AD435" s="126">
        <f t="shared" ca="1" si="73"/>
        <v>1.3876190476190473E-2</v>
      </c>
      <c r="AE435" s="126">
        <f t="shared" ca="1" si="74"/>
        <v>2.3657142857142856E-2</v>
      </c>
    </row>
    <row r="436" spans="1:31">
      <c r="A436">
        <f t="shared" si="58"/>
        <v>2015</v>
      </c>
      <c r="B436" s="103">
        <v>42248</v>
      </c>
      <c r="C436" s="102">
        <v>2.95</v>
      </c>
      <c r="D436" s="109">
        <f t="shared" si="59"/>
        <v>2.9500000000000002E-2</v>
      </c>
      <c r="G436">
        <f t="shared" si="60"/>
        <v>2015</v>
      </c>
      <c r="H436" s="103">
        <v>42248</v>
      </c>
      <c r="I436" s="102">
        <v>2.62</v>
      </c>
      <c r="J436" s="109">
        <f t="shared" si="61"/>
        <v>2.6200000000000001E-2</v>
      </c>
      <c r="L436">
        <f t="shared" si="62"/>
        <v>2015</v>
      </c>
      <c r="M436" s="103">
        <v>42248</v>
      </c>
      <c r="N436" t="s">
        <v>72</v>
      </c>
      <c r="O436" s="125">
        <f t="shared" ca="1" si="75"/>
        <v>4.2464999999999996E-2</v>
      </c>
      <c r="P436" s="125">
        <f t="shared" ca="1" si="76"/>
        <v>4.3869999999999999E-2</v>
      </c>
      <c r="Q436" s="125">
        <f t="shared" ca="1" si="77"/>
        <v>5.4225000000000002E-2</v>
      </c>
      <c r="R436" s="125">
        <f t="shared" ca="1" si="78"/>
        <v>4.6850000000000003E-2</v>
      </c>
      <c r="S436" s="125"/>
      <c r="T436">
        <f t="shared" si="63"/>
        <v>2015</v>
      </c>
      <c r="U436" s="103">
        <f t="shared" si="64"/>
        <v>42248</v>
      </c>
      <c r="V436" s="125">
        <f t="shared" ca="1" si="79"/>
        <v>4.0720000000000006E-2</v>
      </c>
      <c r="W436" s="125" t="s">
        <v>5</v>
      </c>
      <c r="X436" s="125">
        <f t="shared" ca="1" si="80"/>
        <v>4.4285000000000005E-2</v>
      </c>
      <c r="Y436" s="125">
        <f t="shared" ca="1" si="81"/>
        <v>5.3424999999999986E-2</v>
      </c>
      <c r="Z436" s="125" t="s">
        <v>5</v>
      </c>
      <c r="AC436" s="127">
        <f t="shared" si="72"/>
        <v>42248</v>
      </c>
      <c r="AD436" s="126">
        <f t="shared" ca="1" si="73"/>
        <v>1.4369999999999997E-2</v>
      </c>
      <c r="AE436" s="126">
        <f t="shared" ca="1" si="74"/>
        <v>2.4725E-2</v>
      </c>
    </row>
    <row r="437" spans="1:31">
      <c r="A437">
        <f t="shared" si="58"/>
        <v>2015</v>
      </c>
      <c r="B437" s="103">
        <v>42278</v>
      </c>
      <c r="C437" s="102">
        <v>2.89</v>
      </c>
      <c r="D437" s="109">
        <f t="shared" si="59"/>
        <v>2.8900000000000002E-2</v>
      </c>
      <c r="G437">
        <f t="shared" si="60"/>
        <v>2015</v>
      </c>
      <c r="H437" s="103">
        <v>42278</v>
      </c>
      <c r="I437" s="102">
        <v>2.5</v>
      </c>
      <c r="J437" s="109">
        <f t="shared" si="61"/>
        <v>2.5000000000000001E-2</v>
      </c>
      <c r="L437">
        <f t="shared" si="62"/>
        <v>2015</v>
      </c>
      <c r="M437" s="103">
        <v>42278</v>
      </c>
      <c r="N437" t="s">
        <v>72</v>
      </c>
      <c r="O437" s="125">
        <f t="shared" ca="1" si="75"/>
        <v>4.1252380952380964E-2</v>
      </c>
      <c r="P437" s="125">
        <f t="shared" ca="1" si="76"/>
        <v>4.2919047619047614E-2</v>
      </c>
      <c r="Q437" s="125">
        <f t="shared" ca="1" si="77"/>
        <v>5.4661904761904759E-2</v>
      </c>
      <c r="R437" s="125">
        <f t="shared" ca="1" si="78"/>
        <v>4.6280952380952388E-2</v>
      </c>
      <c r="S437" s="125"/>
      <c r="T437">
        <f t="shared" si="63"/>
        <v>2015</v>
      </c>
      <c r="U437" s="103">
        <f t="shared" si="64"/>
        <v>42278</v>
      </c>
      <c r="V437" s="125">
        <f t="shared" ca="1" si="79"/>
        <v>3.951904761904762E-2</v>
      </c>
      <c r="W437" s="125" t="s">
        <v>5</v>
      </c>
      <c r="X437" s="125">
        <f t="shared" ca="1" si="80"/>
        <v>4.3328571428571432E-2</v>
      </c>
      <c r="Y437" s="125">
        <f t="shared" ca="1" si="81"/>
        <v>5.3414285714285734E-2</v>
      </c>
      <c r="Z437" s="125" t="s">
        <v>5</v>
      </c>
      <c r="AC437" s="127">
        <f t="shared" si="72"/>
        <v>42278</v>
      </c>
      <c r="AD437" s="126">
        <f t="shared" ca="1" si="73"/>
        <v>1.4019047619047612E-2</v>
      </c>
      <c r="AE437" s="126">
        <f t="shared" ca="1" si="74"/>
        <v>2.5761904761904757E-2</v>
      </c>
    </row>
    <row r="438" spans="1:31">
      <c r="A438">
        <f t="shared" si="58"/>
        <v>2015</v>
      </c>
      <c r="B438" s="103">
        <v>42309</v>
      </c>
      <c r="C438" s="102">
        <v>3.03</v>
      </c>
      <c r="D438" s="109">
        <f t="shared" si="59"/>
        <v>3.0299999999999997E-2</v>
      </c>
      <c r="G438">
        <f t="shared" si="60"/>
        <v>2015</v>
      </c>
      <c r="H438" s="103">
        <v>42309</v>
      </c>
      <c r="I438" s="102">
        <v>2.69</v>
      </c>
      <c r="J438" s="109">
        <f t="shared" si="61"/>
        <v>2.69E-2</v>
      </c>
      <c r="L438">
        <f t="shared" si="62"/>
        <v>2015</v>
      </c>
      <c r="M438" s="103">
        <v>42309</v>
      </c>
      <c r="N438" t="s">
        <v>72</v>
      </c>
      <c r="O438" s="125">
        <f t="shared" ca="1" si="75"/>
        <v>4.2194444444444451E-2</v>
      </c>
      <c r="P438" s="125">
        <f t="shared" ca="1" si="76"/>
        <v>4.4049999999999992E-2</v>
      </c>
      <c r="Q438" s="125">
        <f t="shared" ca="1" si="77"/>
        <v>5.570555555555555E-2</v>
      </c>
      <c r="R438" s="125">
        <f t="shared" ca="1" si="78"/>
        <v>4.7316666666666674E-2</v>
      </c>
      <c r="S438" s="125"/>
      <c r="T438">
        <f t="shared" si="63"/>
        <v>2015</v>
      </c>
      <c r="U438" s="103">
        <f t="shared" si="64"/>
        <v>42309</v>
      </c>
      <c r="V438" s="125">
        <f t="shared" ca="1" si="79"/>
        <v>4.0588888888888904E-2</v>
      </c>
      <c r="W438" s="125" t="s">
        <v>5</v>
      </c>
      <c r="X438" s="125">
        <f t="shared" ca="1" si="80"/>
        <v>4.4355555555555565E-2</v>
      </c>
      <c r="Y438" s="125">
        <f t="shared" ca="1" si="81"/>
        <v>5.4588888888888881E-2</v>
      </c>
      <c r="Z438" s="125" t="s">
        <v>5</v>
      </c>
      <c r="AC438" s="127">
        <f t="shared" si="72"/>
        <v>42309</v>
      </c>
      <c r="AD438" s="126">
        <f t="shared" ca="1" si="73"/>
        <v>1.3749999999999995E-2</v>
      </c>
      <c r="AE438" s="126">
        <f t="shared" ca="1" si="74"/>
        <v>2.5405555555555553E-2</v>
      </c>
    </row>
    <row r="439" spans="1:31">
      <c r="A439">
        <f t="shared" si="58"/>
        <v>2015</v>
      </c>
      <c r="B439" s="103">
        <v>42339</v>
      </c>
      <c r="C439" s="102">
        <v>2.97</v>
      </c>
      <c r="D439" s="109">
        <f t="shared" si="59"/>
        <v>2.9700000000000001E-2</v>
      </c>
      <c r="G439">
        <f t="shared" si="60"/>
        <v>2015</v>
      </c>
      <c r="H439" s="103">
        <v>42339</v>
      </c>
      <c r="I439" s="102">
        <v>2.61</v>
      </c>
      <c r="J439" s="109">
        <f t="shared" si="61"/>
        <v>2.6099999999999998E-2</v>
      </c>
      <c r="L439">
        <f t="shared" si="62"/>
        <v>2015</v>
      </c>
      <c r="M439" s="103">
        <v>42339</v>
      </c>
      <c r="N439" t="s">
        <v>72</v>
      </c>
      <c r="O439" s="125">
        <f t="shared" ca="1" si="75"/>
        <v>4.1577272727272734E-2</v>
      </c>
      <c r="P439" s="125">
        <f t="shared" ca="1" si="76"/>
        <v>4.3536363636363644E-2</v>
      </c>
      <c r="Q439" s="125">
        <f t="shared" ca="1" si="77"/>
        <v>5.5500000000000001E-2</v>
      </c>
      <c r="R439" s="125">
        <f t="shared" ca="1" si="78"/>
        <v>4.6872727272727267E-2</v>
      </c>
      <c r="S439" s="125"/>
      <c r="T439">
        <f t="shared" si="63"/>
        <v>2015</v>
      </c>
      <c r="U439" s="103">
        <f t="shared" si="64"/>
        <v>42339</v>
      </c>
      <c r="V439" s="125">
        <f t="shared" ca="1" si="79"/>
        <v>3.9704545454545451E-2</v>
      </c>
      <c r="W439" s="125" t="s">
        <v>5</v>
      </c>
      <c r="X439" s="125">
        <f t="shared" ca="1" si="80"/>
        <v>4.3763636363636359E-2</v>
      </c>
      <c r="Y439" s="125">
        <f t="shared" ca="1" si="81"/>
        <v>5.4549999999999994E-2</v>
      </c>
      <c r="Z439" s="125" t="s">
        <v>5</v>
      </c>
      <c r="AC439" s="127">
        <f t="shared" si="72"/>
        <v>42339</v>
      </c>
      <c r="AD439" s="126">
        <f t="shared" ca="1" si="73"/>
        <v>1.3836363636363643E-2</v>
      </c>
      <c r="AE439" s="126">
        <f t="shared" ca="1" si="74"/>
        <v>2.58E-2</v>
      </c>
    </row>
    <row r="440" spans="1:31">
      <c r="A440">
        <f t="shared" si="58"/>
        <v>2016</v>
      </c>
      <c r="B440" s="103">
        <v>42370</v>
      </c>
      <c r="C440" s="102">
        <v>2.86</v>
      </c>
      <c r="D440" s="109">
        <f t="shared" si="59"/>
        <v>2.86E-2</v>
      </c>
      <c r="G440">
        <f t="shared" si="60"/>
        <v>2016</v>
      </c>
      <c r="H440" s="103">
        <v>42370</v>
      </c>
      <c r="I440" s="102">
        <v>2.4900000000000002</v>
      </c>
      <c r="J440" s="109">
        <f t="shared" si="61"/>
        <v>2.4900000000000002E-2</v>
      </c>
      <c r="L440">
        <f t="shared" si="62"/>
        <v>2016</v>
      </c>
      <c r="M440" s="103">
        <v>42370</v>
      </c>
      <c r="N440" t="s">
        <v>72</v>
      </c>
      <c r="O440" s="125">
        <f t="shared" ca="1" si="75"/>
        <v>4.0899999999999992E-2</v>
      </c>
      <c r="P440" s="125">
        <f t="shared" ca="1" si="76"/>
        <v>4.2689473684210527E-2</v>
      </c>
      <c r="Q440" s="125">
        <f t="shared" ca="1" si="77"/>
        <v>5.4889473684210523E-2</v>
      </c>
      <c r="R440" s="125">
        <f t="shared" ca="1" si="78"/>
        <v>4.6152631578947383E-2</v>
      </c>
      <c r="S440" s="125"/>
      <c r="T440">
        <f t="shared" si="63"/>
        <v>2016</v>
      </c>
      <c r="U440" s="103">
        <f t="shared" si="64"/>
        <v>42370</v>
      </c>
      <c r="V440" s="125">
        <f t="shared" ca="1" si="79"/>
        <v>4.0015789473684206E-2</v>
      </c>
      <c r="W440" s="125" t="s">
        <v>5</v>
      </c>
      <c r="X440" s="125">
        <f t="shared" ca="1" si="80"/>
        <v>4.3463157894736842E-2</v>
      </c>
      <c r="Y440" s="125">
        <f t="shared" ca="1" si="81"/>
        <v>5.447894736842105E-2</v>
      </c>
      <c r="Z440" s="125" t="s">
        <v>5</v>
      </c>
      <c r="AC440" s="127">
        <f t="shared" si="72"/>
        <v>42370</v>
      </c>
      <c r="AD440" s="126">
        <f t="shared" ca="1" si="73"/>
        <v>1.4089473684210527E-2</v>
      </c>
      <c r="AE440" s="126">
        <f t="shared" ca="1" si="74"/>
        <v>2.6289473684210522E-2</v>
      </c>
    </row>
    <row r="441" spans="1:31">
      <c r="A441">
        <f t="shared" si="58"/>
        <v>2016</v>
      </c>
      <c r="B441" s="103">
        <v>42401</v>
      </c>
      <c r="C441" s="102">
        <v>2.62</v>
      </c>
      <c r="D441" s="109">
        <f t="shared" si="59"/>
        <v>2.6200000000000001E-2</v>
      </c>
      <c r="G441">
        <f t="shared" si="60"/>
        <v>2016</v>
      </c>
      <c r="H441" s="103">
        <v>42401</v>
      </c>
      <c r="I441" s="102">
        <v>2.2000000000000002</v>
      </c>
      <c r="J441" s="109">
        <f t="shared" si="61"/>
        <v>2.2000000000000002E-2</v>
      </c>
      <c r="L441">
        <f t="shared" si="62"/>
        <v>2016</v>
      </c>
      <c r="M441" s="103">
        <v>42401</v>
      </c>
      <c r="N441" t="s">
        <v>72</v>
      </c>
      <c r="O441" s="125">
        <f t="shared" ca="1" si="75"/>
        <v>3.9390000000000001E-2</v>
      </c>
      <c r="P441" s="125">
        <f t="shared" ca="1" si="76"/>
        <v>4.1085000000000003E-2</v>
      </c>
      <c r="Q441" s="125">
        <f t="shared" ca="1" si="77"/>
        <v>5.2785000000000006E-2</v>
      </c>
      <c r="R441" s="125">
        <f t="shared" ca="1" si="78"/>
        <v>4.4424999999999999E-2</v>
      </c>
      <c r="S441" s="125"/>
      <c r="T441">
        <f t="shared" si="63"/>
        <v>2016</v>
      </c>
      <c r="U441" s="103">
        <f t="shared" si="64"/>
        <v>42401</v>
      </c>
      <c r="V441" s="125">
        <f t="shared" ca="1" si="79"/>
        <v>3.9559999999999998E-2</v>
      </c>
      <c r="W441" s="125" t="s">
        <v>5</v>
      </c>
      <c r="X441" s="125">
        <f t="shared" ca="1" si="80"/>
        <v>4.2210000000000011E-2</v>
      </c>
      <c r="Y441" s="125">
        <f t="shared" ca="1" si="81"/>
        <v>5.3384999999999995E-2</v>
      </c>
      <c r="Z441" s="125" t="s">
        <v>5</v>
      </c>
      <c r="AC441" s="127">
        <f t="shared" si="72"/>
        <v>42401</v>
      </c>
      <c r="AD441" s="126">
        <f t="shared" ca="1" si="73"/>
        <v>1.4885000000000002E-2</v>
      </c>
      <c r="AE441" s="126">
        <f t="shared" ca="1" si="74"/>
        <v>2.6585000000000004E-2</v>
      </c>
    </row>
    <row r="442" spans="1:31">
      <c r="A442">
        <f t="shared" si="58"/>
        <v>2016</v>
      </c>
      <c r="B442" s="103">
        <v>42430</v>
      </c>
      <c r="C442" s="102">
        <v>2.68</v>
      </c>
      <c r="D442" s="109">
        <f t="shared" si="59"/>
        <v>2.6800000000000001E-2</v>
      </c>
      <c r="G442">
        <f t="shared" si="60"/>
        <v>2016</v>
      </c>
      <c r="H442" s="103">
        <v>42430</v>
      </c>
      <c r="I442" s="102">
        <v>2.2799999999999998</v>
      </c>
      <c r="J442" s="109">
        <f t="shared" si="61"/>
        <v>2.2799999999999997E-2</v>
      </c>
      <c r="L442">
        <f t="shared" si="62"/>
        <v>2016</v>
      </c>
      <c r="M442" s="103">
        <v>42430</v>
      </c>
      <c r="N442" t="s">
        <v>72</v>
      </c>
      <c r="O442" s="125">
        <f t="shared" ca="1" si="75"/>
        <v>3.9300000000000002E-2</v>
      </c>
      <c r="P442" s="125">
        <f t="shared" ca="1" si="76"/>
        <v>4.1577272727272734E-2</v>
      </c>
      <c r="Q442" s="125">
        <f t="shared" ca="1" si="77"/>
        <v>5.123181818181817E-2</v>
      </c>
      <c r="R442" s="125">
        <f t="shared" ca="1" si="78"/>
        <v>4.4040909090909096E-2</v>
      </c>
      <c r="S442" s="125"/>
      <c r="T442">
        <f t="shared" si="63"/>
        <v>2016</v>
      </c>
      <c r="U442" s="103">
        <f t="shared" si="64"/>
        <v>42430</v>
      </c>
      <c r="V442" s="125">
        <f t="shared" ca="1" si="79"/>
        <v>3.8204545454545449E-2</v>
      </c>
      <c r="W442" s="125" t="s">
        <v>5</v>
      </c>
      <c r="X442" s="125">
        <f t="shared" ca="1" si="80"/>
        <v>4.1622727272727263E-2</v>
      </c>
      <c r="Y442" s="125">
        <f t="shared" ca="1" si="81"/>
        <v>5.1336363636363631E-2</v>
      </c>
      <c r="Z442" s="125" t="s">
        <v>5</v>
      </c>
      <c r="AC442" s="127">
        <f t="shared" si="72"/>
        <v>42430</v>
      </c>
      <c r="AD442" s="126">
        <f t="shared" ca="1" si="73"/>
        <v>1.4777272727272733E-2</v>
      </c>
      <c r="AE442" s="126">
        <f t="shared" ca="1" si="74"/>
        <v>2.4431818181818169E-2</v>
      </c>
    </row>
    <row r="443" spans="1:31">
      <c r="A443">
        <f t="shared" si="58"/>
        <v>2016</v>
      </c>
      <c r="B443" s="103">
        <v>42461</v>
      </c>
      <c r="C443" s="102">
        <v>2.62</v>
      </c>
      <c r="D443" s="109">
        <f t="shared" si="59"/>
        <v>2.6200000000000001E-2</v>
      </c>
      <c r="G443">
        <f t="shared" si="60"/>
        <v>2016</v>
      </c>
      <c r="H443" s="103">
        <v>42461</v>
      </c>
      <c r="I443" s="102">
        <v>2.21</v>
      </c>
      <c r="J443" s="109">
        <f t="shared" si="61"/>
        <v>2.2099999999999998E-2</v>
      </c>
      <c r="L443">
        <f t="shared" si="62"/>
        <v>2016</v>
      </c>
      <c r="M443" s="103">
        <v>42461</v>
      </c>
      <c r="N443" t="s">
        <v>72</v>
      </c>
      <c r="O443" s="125">
        <f t="shared" ca="1" si="75"/>
        <v>3.7385714285714279E-2</v>
      </c>
      <c r="P443" s="125">
        <f t="shared" ca="1" si="76"/>
        <v>3.9980952380952374E-2</v>
      </c>
      <c r="Q443" s="125">
        <f t="shared" ca="1" si="77"/>
        <v>4.7452380952380954E-2</v>
      </c>
      <c r="R443" s="125">
        <f t="shared" ca="1" si="78"/>
        <v>4.1619047619047625E-2</v>
      </c>
      <c r="S443" s="125"/>
      <c r="T443">
        <f t="shared" si="63"/>
        <v>2016</v>
      </c>
      <c r="U443" s="103">
        <f t="shared" si="64"/>
        <v>42461</v>
      </c>
      <c r="V443" s="125">
        <f t="shared" ca="1" si="79"/>
        <v>3.6161904761904763E-2</v>
      </c>
      <c r="W443" s="125" t="s">
        <v>5</v>
      </c>
      <c r="X443" s="125">
        <f t="shared" ca="1" si="80"/>
        <v>3.9752380952380949E-2</v>
      </c>
      <c r="Y443" s="125">
        <f t="shared" ca="1" si="81"/>
        <v>4.7852380952380945E-2</v>
      </c>
      <c r="Z443" s="125" t="s">
        <v>5</v>
      </c>
      <c r="AC443" s="127">
        <f t="shared" si="72"/>
        <v>42461</v>
      </c>
      <c r="AD443" s="126">
        <f t="shared" ca="1" si="73"/>
        <v>1.3780952380952373E-2</v>
      </c>
      <c r="AE443" s="126">
        <f t="shared" ca="1" si="74"/>
        <v>2.1252380952380953E-2</v>
      </c>
    </row>
    <row r="444" spans="1:31">
      <c r="A444">
        <f t="shared" si="58"/>
        <v>2016</v>
      </c>
      <c r="B444" s="103">
        <v>42491</v>
      </c>
      <c r="C444" s="102">
        <v>2.63</v>
      </c>
      <c r="D444" s="109">
        <f t="shared" si="59"/>
        <v>2.63E-2</v>
      </c>
      <c r="G444">
        <f t="shared" si="60"/>
        <v>2016</v>
      </c>
      <c r="H444" s="103">
        <v>42491</v>
      </c>
      <c r="I444" s="102">
        <v>2.2200000000000002</v>
      </c>
      <c r="J444" s="109">
        <f t="shared" si="61"/>
        <v>2.2200000000000001E-2</v>
      </c>
      <c r="L444">
        <f t="shared" si="62"/>
        <v>2016</v>
      </c>
      <c r="M444" s="103">
        <v>42491</v>
      </c>
      <c r="N444" t="s">
        <v>72</v>
      </c>
      <c r="O444" s="125">
        <f t="shared" ca="1" si="75"/>
        <v>3.6520000000000011E-2</v>
      </c>
      <c r="P444" s="125">
        <f t="shared" ca="1" si="76"/>
        <v>3.9265000000000001E-2</v>
      </c>
      <c r="Q444" s="125">
        <f t="shared" ca="1" si="77"/>
        <v>4.595500000000001E-2</v>
      </c>
      <c r="R444" s="125">
        <f t="shared" ca="1" si="78"/>
        <v>4.0584999999999996E-2</v>
      </c>
      <c r="S444" s="125"/>
      <c r="T444">
        <f t="shared" si="63"/>
        <v>2016</v>
      </c>
      <c r="U444" s="103">
        <f t="shared" si="64"/>
        <v>42491</v>
      </c>
      <c r="V444" s="125">
        <f t="shared" ca="1" si="79"/>
        <v>3.6510000000000001E-2</v>
      </c>
      <c r="W444" s="125" t="s">
        <v>5</v>
      </c>
      <c r="X444" s="125">
        <f t="shared" ca="1" si="80"/>
        <v>3.9404999999999989E-2</v>
      </c>
      <c r="Y444" s="125">
        <f t="shared" ca="1" si="81"/>
        <v>4.6765000000000015E-2</v>
      </c>
      <c r="Z444" s="125" t="s">
        <v>5</v>
      </c>
      <c r="AC444" s="127">
        <f t="shared" si="72"/>
        <v>42491</v>
      </c>
      <c r="AD444" s="126">
        <f t="shared" ca="1" si="73"/>
        <v>1.2965000000000001E-2</v>
      </c>
      <c r="AE444" s="126">
        <f t="shared" ca="1" si="74"/>
        <v>1.9655000000000009E-2</v>
      </c>
    </row>
    <row r="445" spans="1:31">
      <c r="A445">
        <f t="shared" si="58"/>
        <v>2016</v>
      </c>
      <c r="B445" s="103">
        <v>42522</v>
      </c>
      <c r="C445" s="102">
        <v>2.4500000000000002</v>
      </c>
      <c r="D445" s="109">
        <f t="shared" si="59"/>
        <v>2.4500000000000001E-2</v>
      </c>
      <c r="G445">
        <f t="shared" si="60"/>
        <v>2016</v>
      </c>
      <c r="H445" s="103">
        <v>42522</v>
      </c>
      <c r="I445" s="102">
        <v>2.02</v>
      </c>
      <c r="J445" s="109">
        <f t="shared" si="61"/>
        <v>2.0199999999999999E-2</v>
      </c>
      <c r="L445">
        <f t="shared" si="62"/>
        <v>2016</v>
      </c>
      <c r="M445" s="103">
        <v>42522</v>
      </c>
      <c r="N445" t="s">
        <v>72</v>
      </c>
      <c r="O445" s="125">
        <f t="shared" ca="1" si="75"/>
        <v>3.5499999999999997E-2</v>
      </c>
      <c r="P445" s="125">
        <f t="shared" ca="1" si="76"/>
        <v>3.7695238095238087E-2</v>
      </c>
      <c r="Q445" s="125">
        <f t="shared" ca="1" si="77"/>
        <v>4.4585714285714284E-2</v>
      </c>
      <c r="R445" s="125">
        <f t="shared" ca="1" si="78"/>
        <v>3.9252380952380955E-2</v>
      </c>
      <c r="S445" s="125"/>
      <c r="T445">
        <f t="shared" si="63"/>
        <v>2016</v>
      </c>
      <c r="U445" s="103">
        <f t="shared" si="64"/>
        <v>42522</v>
      </c>
      <c r="V445" s="125">
        <f t="shared" ca="1" si="79"/>
        <v>3.4909523809523807E-2</v>
      </c>
      <c r="W445" s="125" t="s">
        <v>5</v>
      </c>
      <c r="X445" s="125">
        <f t="shared" ca="1" si="80"/>
        <v>3.7957142857142856E-2</v>
      </c>
      <c r="Y445" s="125">
        <f t="shared" ca="1" si="81"/>
        <v>4.5180952380952384E-2</v>
      </c>
      <c r="Z445" s="125" t="s">
        <v>5</v>
      </c>
      <c r="AC445" s="127">
        <f t="shared" si="72"/>
        <v>42522</v>
      </c>
      <c r="AD445" s="126">
        <f t="shared" ca="1" si="73"/>
        <v>1.3195238095238086E-2</v>
      </c>
      <c r="AE445" s="126">
        <f t="shared" ca="1" si="74"/>
        <v>2.0085714285714283E-2</v>
      </c>
    </row>
    <row r="446" spans="1:31">
      <c r="A446">
        <f t="shared" si="58"/>
        <v>2016</v>
      </c>
      <c r="B446" s="103">
        <v>42552</v>
      </c>
      <c r="C446" s="102">
        <v>2.23</v>
      </c>
      <c r="D446" s="109">
        <f t="shared" si="59"/>
        <v>2.23E-2</v>
      </c>
      <c r="G446">
        <f t="shared" si="60"/>
        <v>2016</v>
      </c>
      <c r="H446" s="103">
        <v>42552</v>
      </c>
      <c r="I446" s="102">
        <v>1.82</v>
      </c>
      <c r="J446" s="109">
        <f t="shared" si="61"/>
        <v>1.8200000000000001E-2</v>
      </c>
      <c r="L446">
        <f t="shared" si="62"/>
        <v>2016</v>
      </c>
      <c r="M446" s="103">
        <v>42552</v>
      </c>
      <c r="N446" t="s">
        <v>72</v>
      </c>
      <c r="O446" s="125">
        <f t="shared" ca="1" si="75"/>
        <v>3.3590000000000002E-2</v>
      </c>
      <c r="P446" s="125">
        <f t="shared" ca="1" si="76"/>
        <v>3.5729999999999998E-2</v>
      </c>
      <c r="Q446" s="125">
        <f t="shared" ca="1" si="77"/>
        <v>4.1590000000000002E-2</v>
      </c>
      <c r="R446" s="125">
        <f t="shared" ca="1" si="78"/>
        <v>3.6965000000000005E-2</v>
      </c>
      <c r="S446" s="125"/>
      <c r="T446">
        <f t="shared" si="63"/>
        <v>2016</v>
      </c>
      <c r="U446" s="103">
        <f t="shared" si="64"/>
        <v>42552</v>
      </c>
      <c r="V446" s="125">
        <f t="shared" ca="1" si="79"/>
        <v>3.2844999999999999E-2</v>
      </c>
      <c r="W446" s="125" t="s">
        <v>5</v>
      </c>
      <c r="X446" s="125">
        <f t="shared" ca="1" si="80"/>
        <v>3.5775000000000001E-2</v>
      </c>
      <c r="Y446" s="125">
        <f t="shared" ca="1" si="81"/>
        <v>4.2185E-2</v>
      </c>
      <c r="Z446" s="125" t="s">
        <v>5</v>
      </c>
      <c r="AC446" s="127">
        <f t="shared" si="72"/>
        <v>42552</v>
      </c>
      <c r="AD446" s="126">
        <f t="shared" ca="1" si="73"/>
        <v>1.3429999999999997E-2</v>
      </c>
      <c r="AE446" s="126">
        <f t="shared" ca="1" si="74"/>
        <v>1.9290000000000002E-2</v>
      </c>
    </row>
    <row r="447" spans="1:31">
      <c r="A447">
        <f t="shared" si="58"/>
        <v>2016</v>
      </c>
      <c r="B447" s="103">
        <v>42583</v>
      </c>
      <c r="C447" s="102">
        <v>2.2599999999999998</v>
      </c>
      <c r="D447" s="109">
        <f t="shared" si="59"/>
        <v>2.2599999999999999E-2</v>
      </c>
      <c r="G447">
        <f t="shared" si="60"/>
        <v>2016</v>
      </c>
      <c r="H447" s="103">
        <v>42583</v>
      </c>
      <c r="I447" s="102">
        <v>1.89</v>
      </c>
      <c r="J447" s="109">
        <f t="shared" si="61"/>
        <v>1.89E-2</v>
      </c>
      <c r="L447">
        <f t="shared" si="62"/>
        <v>2016</v>
      </c>
      <c r="M447" s="103">
        <v>42583</v>
      </c>
      <c r="N447" t="s">
        <v>72</v>
      </c>
      <c r="O447" s="125">
        <f t="shared" ca="1" si="75"/>
        <v>3.3908695652173908E-2</v>
      </c>
      <c r="P447" s="125">
        <f t="shared" ca="1" si="76"/>
        <v>3.5852173913043475E-2</v>
      </c>
      <c r="Q447" s="125">
        <f t="shared" ca="1" si="77"/>
        <v>4.2030434782608692E-2</v>
      </c>
      <c r="R447" s="125">
        <f t="shared" ca="1" si="78"/>
        <v>3.7265217391304346E-2</v>
      </c>
      <c r="S447" s="125"/>
      <c r="T447">
        <f t="shared" si="63"/>
        <v>2016</v>
      </c>
      <c r="U447" s="103">
        <f t="shared" si="64"/>
        <v>42583</v>
      </c>
      <c r="V447" s="125">
        <f t="shared" ca="1" si="79"/>
        <v>3.3156521739130432E-2</v>
      </c>
      <c r="W447" s="125" t="s">
        <v>5</v>
      </c>
      <c r="X447" s="125">
        <f t="shared" ca="1" si="80"/>
        <v>3.6026086956521736E-2</v>
      </c>
      <c r="Y447" s="125">
        <f t="shared" ca="1" si="81"/>
        <v>4.2404347826086965E-2</v>
      </c>
      <c r="Z447" s="125" t="s">
        <v>5</v>
      </c>
      <c r="AC447" s="127">
        <f t="shared" si="72"/>
        <v>42583</v>
      </c>
      <c r="AD447" s="126">
        <f t="shared" ca="1" si="73"/>
        <v>1.3252173913043477E-2</v>
      </c>
      <c r="AE447" s="126">
        <f t="shared" ca="1" si="74"/>
        <v>1.9430434782608693E-2</v>
      </c>
    </row>
    <row r="448" spans="1:31">
      <c r="A448">
        <f t="shared" si="58"/>
        <v>2016</v>
      </c>
      <c r="B448" s="103">
        <v>42614</v>
      </c>
      <c r="C448" s="102">
        <v>2.35</v>
      </c>
      <c r="D448" s="109">
        <f t="shared" si="59"/>
        <v>2.35E-2</v>
      </c>
      <c r="G448">
        <f t="shared" si="60"/>
        <v>2016</v>
      </c>
      <c r="H448" s="103">
        <v>42614</v>
      </c>
      <c r="I448" s="102">
        <v>2.02</v>
      </c>
      <c r="J448" s="109">
        <f t="shared" si="61"/>
        <v>2.0199999999999999E-2</v>
      </c>
      <c r="L448">
        <f t="shared" si="62"/>
        <v>2016</v>
      </c>
      <c r="M448" s="103">
        <v>42614</v>
      </c>
      <c r="N448" t="s">
        <v>72</v>
      </c>
      <c r="O448" s="125">
        <f t="shared" ca="1" si="75"/>
        <v>3.4671428571428568E-2</v>
      </c>
      <c r="P448" s="125">
        <f t="shared" ca="1" si="76"/>
        <v>3.6590476190476187E-2</v>
      </c>
      <c r="Q448" s="125">
        <f t="shared" ca="1" si="77"/>
        <v>4.2695238095238092E-2</v>
      </c>
      <c r="R448" s="125">
        <f t="shared" ca="1" si="78"/>
        <v>3.7985714285714296E-2</v>
      </c>
      <c r="S448" s="125"/>
      <c r="T448">
        <f t="shared" si="63"/>
        <v>2016</v>
      </c>
      <c r="U448" s="103">
        <f t="shared" si="64"/>
        <v>42614</v>
      </c>
      <c r="V448" s="125">
        <f t="shared" ca="1" si="79"/>
        <v>3.4133333333333335E-2</v>
      </c>
      <c r="W448" s="125" t="s">
        <v>5</v>
      </c>
      <c r="X448" s="125">
        <f t="shared" ca="1" si="80"/>
        <v>3.6776190476190476E-2</v>
      </c>
      <c r="Y448" s="125">
        <f t="shared" ca="1" si="81"/>
        <v>4.3114285714285716E-2</v>
      </c>
      <c r="Z448" s="125" t="s">
        <v>5</v>
      </c>
      <c r="AC448" s="127">
        <f t="shared" si="72"/>
        <v>42614</v>
      </c>
      <c r="AD448" s="126">
        <f t="shared" ca="1" si="73"/>
        <v>1.3090476190476187E-2</v>
      </c>
      <c r="AE448" s="126">
        <f t="shared" ca="1" si="74"/>
        <v>1.9195238095238092E-2</v>
      </c>
    </row>
    <row r="449" spans="1:31">
      <c r="A449">
        <f t="shared" si="58"/>
        <v>2016</v>
      </c>
      <c r="B449" s="103">
        <v>42644</v>
      </c>
      <c r="C449" s="102">
        <v>2.5</v>
      </c>
      <c r="D449" s="109">
        <f t="shared" si="59"/>
        <v>2.5000000000000001E-2</v>
      </c>
      <c r="G449">
        <f t="shared" si="60"/>
        <v>2016</v>
      </c>
      <c r="H449" s="103">
        <v>42644</v>
      </c>
      <c r="I449" s="102">
        <v>2.17</v>
      </c>
      <c r="J449" s="109">
        <f t="shared" si="61"/>
        <v>2.1700000000000001E-2</v>
      </c>
      <c r="L449">
        <f t="shared" si="62"/>
        <v>2016</v>
      </c>
      <c r="M449" s="103">
        <v>42644</v>
      </c>
      <c r="N449" t="s">
        <v>72</v>
      </c>
      <c r="O449" s="125">
        <f t="shared" ca="1" si="75"/>
        <v>3.5904999999999999E-2</v>
      </c>
      <c r="P449" s="125">
        <f t="shared" ca="1" si="76"/>
        <v>3.7734999999999998E-2</v>
      </c>
      <c r="Q449" s="125">
        <f t="shared" ca="1" si="77"/>
        <v>4.3435000000000008E-2</v>
      </c>
      <c r="R449" s="125">
        <f t="shared" ca="1" si="78"/>
        <v>3.9014999999999994E-2</v>
      </c>
      <c r="S449" s="125"/>
      <c r="T449">
        <f t="shared" si="63"/>
        <v>2016</v>
      </c>
      <c r="U449" s="103">
        <f t="shared" si="64"/>
        <v>42644</v>
      </c>
      <c r="V449" s="125">
        <f t="shared" ca="1" si="79"/>
        <v>3.5110000000000002E-2</v>
      </c>
      <c r="W449" s="125">
        <f t="shared" ref="W449:W457" ca="1" si="82">AVERAGEIF(month_yr,$U449,C_Aa)</f>
        <v>3.6115000000000001E-2</v>
      </c>
      <c r="X449" s="125">
        <f t="shared" ca="1" si="80"/>
        <v>3.7839999999999999E-2</v>
      </c>
      <c r="Y449" s="125">
        <f t="shared" ca="1" si="81"/>
        <v>4.3764999999999998E-2</v>
      </c>
      <c r="Z449" s="125">
        <f t="shared" ref="Z449:Z457" ca="1" si="83">AVERAGEIF(month_yr,$U449,C_Avg)</f>
        <v>3.8704999999999996E-2</v>
      </c>
      <c r="AC449" s="127">
        <f t="shared" si="72"/>
        <v>42644</v>
      </c>
      <c r="AD449" s="126">
        <f t="shared" ca="1" si="73"/>
        <v>1.2734999999999996E-2</v>
      </c>
      <c r="AE449" s="126">
        <f t="shared" ca="1" si="74"/>
        <v>1.8435000000000007E-2</v>
      </c>
    </row>
    <row r="450" spans="1:31">
      <c r="A450">
        <f t="shared" si="58"/>
        <v>2016</v>
      </c>
      <c r="B450" s="103">
        <v>42675</v>
      </c>
      <c r="C450" s="102">
        <v>2.86</v>
      </c>
      <c r="D450" s="109">
        <f t="shared" si="59"/>
        <v>2.86E-2</v>
      </c>
      <c r="G450">
        <f t="shared" si="60"/>
        <v>2016</v>
      </c>
      <c r="H450" s="103">
        <v>42675</v>
      </c>
      <c r="I450" s="102">
        <v>2.54</v>
      </c>
      <c r="J450" s="109">
        <f t="shared" si="61"/>
        <v>2.5399999999999999E-2</v>
      </c>
      <c r="L450">
        <f t="shared" si="62"/>
        <v>2016</v>
      </c>
      <c r="M450" s="103">
        <v>42675</v>
      </c>
      <c r="N450" t="s">
        <v>72</v>
      </c>
      <c r="O450" s="125">
        <f t="shared" ca="1" si="75"/>
        <v>3.9005263157894737E-2</v>
      </c>
      <c r="P450" s="125">
        <f t="shared" ca="1" si="76"/>
        <v>4.0694736842105263E-2</v>
      </c>
      <c r="Q450" s="125">
        <f t="shared" ca="1" si="77"/>
        <v>4.6368421052631573E-2</v>
      </c>
      <c r="R450" s="125">
        <f t="shared" ca="1" si="78"/>
        <v>4.2026315789473689E-2</v>
      </c>
      <c r="S450" s="125"/>
      <c r="T450">
        <f t="shared" si="63"/>
        <v>2016</v>
      </c>
      <c r="U450" s="103">
        <f t="shared" si="64"/>
        <v>42675</v>
      </c>
      <c r="V450" s="125">
        <f t="shared" ca="1" si="79"/>
        <v>3.8542105263157898E-2</v>
      </c>
      <c r="W450" s="125">
        <f t="shared" ca="1" si="82"/>
        <v>3.9347368421052631E-2</v>
      </c>
      <c r="X450" s="125">
        <f t="shared" ca="1" si="80"/>
        <v>4.1052631578947361E-2</v>
      </c>
      <c r="Y450" s="125">
        <f t="shared" ca="1" si="81"/>
        <v>4.7005263157894731E-2</v>
      </c>
      <c r="Z450" s="125">
        <f t="shared" ca="1" si="83"/>
        <v>4.192631578947368E-2</v>
      </c>
      <c r="AC450" s="127">
        <f t="shared" si="72"/>
        <v>42675</v>
      </c>
      <c r="AD450" s="126">
        <f t="shared" ca="1" si="73"/>
        <v>1.2094736842105262E-2</v>
      </c>
      <c r="AE450" s="126">
        <f t="shared" ca="1" si="74"/>
        <v>1.7768421052631572E-2</v>
      </c>
    </row>
    <row r="451" spans="1:31">
      <c r="A451">
        <f t="shared" si="58"/>
        <v>2016</v>
      </c>
      <c r="B451" s="103">
        <v>42705</v>
      </c>
      <c r="C451" s="102">
        <v>3.11</v>
      </c>
      <c r="D451" s="109">
        <f t="shared" si="59"/>
        <v>3.1099999999999999E-2</v>
      </c>
      <c r="G451">
        <f t="shared" si="60"/>
        <v>2016</v>
      </c>
      <c r="H451" s="103">
        <v>42705</v>
      </c>
      <c r="I451" s="102">
        <v>2.84</v>
      </c>
      <c r="J451" s="109">
        <f t="shared" si="61"/>
        <v>2.8399999999999998E-2</v>
      </c>
      <c r="L451">
        <f t="shared" si="62"/>
        <v>2016</v>
      </c>
      <c r="M451" s="103">
        <v>42705</v>
      </c>
      <c r="N451" t="s">
        <v>72</v>
      </c>
      <c r="O451" s="125">
        <f t="shared" ca="1" si="75"/>
        <v>4.1090476190476198E-2</v>
      </c>
      <c r="P451" s="125">
        <f t="shared" ca="1" si="76"/>
        <v>4.2728571428571428E-2</v>
      </c>
      <c r="Q451" s="125">
        <f t="shared" ca="1" si="77"/>
        <v>4.7938095238095224E-2</v>
      </c>
      <c r="R451" s="125">
        <f t="shared" ca="1" si="78"/>
        <v>4.3914285714285718E-2</v>
      </c>
      <c r="S451" s="125"/>
      <c r="T451">
        <f t="shared" si="63"/>
        <v>2016</v>
      </c>
      <c r="U451" s="103">
        <f t="shared" si="64"/>
        <v>42705</v>
      </c>
      <c r="V451" s="125">
        <f t="shared" ca="1" si="79"/>
        <v>4.0552380952380951E-2</v>
      </c>
      <c r="W451" s="125">
        <f t="shared" ca="1" si="82"/>
        <v>4.119523809523809E-2</v>
      </c>
      <c r="X451" s="125">
        <f t="shared" ca="1" si="80"/>
        <v>4.2847619047619051E-2</v>
      </c>
      <c r="Y451" s="125">
        <f t="shared" ca="1" si="81"/>
        <v>4.8271428571428562E-2</v>
      </c>
      <c r="Z451" s="125">
        <f t="shared" ca="1" si="83"/>
        <v>4.3642857142857136E-2</v>
      </c>
      <c r="AC451" s="127">
        <f t="shared" si="72"/>
        <v>42705</v>
      </c>
      <c r="AD451" s="126">
        <f t="shared" ca="1" si="73"/>
        <v>1.1628571428571429E-2</v>
      </c>
      <c r="AE451" s="126">
        <f t="shared" ca="1" si="74"/>
        <v>1.6838095238095225E-2</v>
      </c>
    </row>
    <row r="452" spans="1:31">
      <c r="A452">
        <f t="shared" si="58"/>
        <v>2017</v>
      </c>
      <c r="B452" s="103">
        <v>42736</v>
      </c>
      <c r="C452" s="102">
        <v>3.02</v>
      </c>
      <c r="D452" s="109">
        <f t="shared" si="59"/>
        <v>3.0200000000000001E-2</v>
      </c>
      <c r="G452">
        <f t="shared" si="60"/>
        <v>2017</v>
      </c>
      <c r="H452" s="103">
        <v>42736</v>
      </c>
      <c r="I452" s="102">
        <v>2.75</v>
      </c>
      <c r="J452" s="109">
        <f t="shared" si="61"/>
        <v>2.75E-2</v>
      </c>
      <c r="L452">
        <f t="shared" si="62"/>
        <v>2017</v>
      </c>
      <c r="M452" s="103">
        <v>42736</v>
      </c>
      <c r="N452" t="s">
        <v>72</v>
      </c>
      <c r="O452" s="125">
        <f t="shared" ca="1" si="75"/>
        <v>3.9575000000000013E-2</v>
      </c>
      <c r="P452" s="125">
        <f t="shared" ca="1" si="76"/>
        <v>4.1400000000000006E-2</v>
      </c>
      <c r="Q452" s="125">
        <f t="shared" ca="1" si="77"/>
        <v>4.6189999999999995E-2</v>
      </c>
      <c r="R452" s="125">
        <f t="shared" ca="1" si="78"/>
        <v>4.2389999999999997E-2</v>
      </c>
      <c r="S452" s="125"/>
      <c r="T452">
        <f t="shared" si="63"/>
        <v>2017</v>
      </c>
      <c r="U452" s="103">
        <f t="shared" si="64"/>
        <v>42736</v>
      </c>
      <c r="V452" s="125">
        <f t="shared" ca="1" si="79"/>
        <v>3.9215E-2</v>
      </c>
      <c r="W452" s="125">
        <f t="shared" ca="1" si="82"/>
        <v>3.9834999999999995E-2</v>
      </c>
      <c r="X452" s="125">
        <f t="shared" ca="1" si="80"/>
        <v>4.1555000000000009E-2</v>
      </c>
      <c r="Y452" s="125">
        <f t="shared" ca="1" si="81"/>
        <v>4.6604999999999994E-2</v>
      </c>
      <c r="Z452" s="125">
        <f t="shared" ca="1" si="83"/>
        <v>4.2220000000000001E-2</v>
      </c>
      <c r="AC452" s="127">
        <f t="shared" ref="AC452:AC457" si="84">U452</f>
        <v>42736</v>
      </c>
      <c r="AD452" s="126">
        <f t="shared" ca="1" si="73"/>
        <v>1.1200000000000005E-2</v>
      </c>
      <c r="AE452" s="126">
        <f t="shared" ca="1" si="74"/>
        <v>1.5989999999999994E-2</v>
      </c>
    </row>
    <row r="453" spans="1:31">
      <c r="A453">
        <f t="shared" si="58"/>
        <v>2017</v>
      </c>
      <c r="B453" s="103">
        <v>42767</v>
      </c>
      <c r="C453" s="102">
        <v>3.03</v>
      </c>
      <c r="D453" s="109">
        <f t="shared" si="59"/>
        <v>3.0299999999999997E-2</v>
      </c>
      <c r="G453">
        <f t="shared" si="60"/>
        <v>2017</v>
      </c>
      <c r="H453" s="103">
        <v>42767</v>
      </c>
      <c r="I453" s="102">
        <v>2.76</v>
      </c>
      <c r="J453" s="109">
        <f t="shared" si="61"/>
        <v>2.76E-2</v>
      </c>
      <c r="L453">
        <f t="shared" si="62"/>
        <v>2017</v>
      </c>
      <c r="M453" s="103">
        <v>42767</v>
      </c>
      <c r="N453" t="s">
        <v>72</v>
      </c>
      <c r="O453" s="125">
        <f t="shared" ca="1" si="75"/>
        <v>3.98842105263158E-2</v>
      </c>
      <c r="P453" s="125">
        <f t="shared" ca="1" si="76"/>
        <v>4.1757894736842091E-2</v>
      </c>
      <c r="Q453" s="125">
        <f t="shared" ca="1" si="77"/>
        <v>4.5742105263157896E-2</v>
      </c>
      <c r="R453" s="125">
        <f t="shared" ca="1" si="78"/>
        <v>4.2457894736842097E-2</v>
      </c>
      <c r="S453" s="125"/>
      <c r="T453">
        <f t="shared" si="63"/>
        <v>2017</v>
      </c>
      <c r="U453" s="103">
        <f t="shared" si="64"/>
        <v>42767</v>
      </c>
      <c r="V453" s="125">
        <f t="shared" ca="1" si="79"/>
        <v>3.95E-2</v>
      </c>
      <c r="W453" s="125">
        <f t="shared" ca="1" si="82"/>
        <v>4.0057894736842105E-2</v>
      </c>
      <c r="X453" s="125">
        <f t="shared" ca="1" si="80"/>
        <v>4.1810526315789465E-2</v>
      </c>
      <c r="Y453" s="125">
        <f t="shared" ca="1" si="81"/>
        <v>4.6384210526315792E-2</v>
      </c>
      <c r="Z453" s="125">
        <f t="shared" ca="1" si="83"/>
        <v>4.2305263157894735E-2</v>
      </c>
      <c r="AC453" s="127">
        <f t="shared" si="84"/>
        <v>42767</v>
      </c>
      <c r="AD453" s="126">
        <f ca="1">P453-D453</f>
        <v>1.1457894736842094E-2</v>
      </c>
      <c r="AE453" s="126">
        <f ca="1">Q453-D453</f>
        <v>1.5442105263157899E-2</v>
      </c>
    </row>
    <row r="454" spans="1:31">
      <c r="A454">
        <f t="shared" si="58"/>
        <v>2017</v>
      </c>
      <c r="B454" s="103">
        <v>42795</v>
      </c>
      <c r="C454" s="102">
        <v>3.08</v>
      </c>
      <c r="D454" s="109">
        <f t="shared" si="59"/>
        <v>3.0800000000000001E-2</v>
      </c>
      <c r="G454">
        <f t="shared" si="60"/>
        <v>2017</v>
      </c>
      <c r="H454" s="103">
        <v>42795</v>
      </c>
      <c r="I454" s="102">
        <v>2.83</v>
      </c>
      <c r="J454" s="109">
        <f t="shared" si="61"/>
        <v>2.8300000000000002E-2</v>
      </c>
      <c r="L454">
        <f t="shared" si="62"/>
        <v>2017</v>
      </c>
      <c r="M454" s="103">
        <v>42795</v>
      </c>
      <c r="N454" t="s">
        <v>72</v>
      </c>
      <c r="O454" s="125">
        <f t="shared" ca="1" si="75"/>
        <v>4.0413043478260871E-2</v>
      </c>
      <c r="P454" s="125">
        <f t="shared" ca="1" si="76"/>
        <v>4.2282608695652167E-2</v>
      </c>
      <c r="Q454" s="125">
        <f t="shared" ca="1" si="77"/>
        <v>4.6160869565217387E-2</v>
      </c>
      <c r="R454" s="125">
        <f t="shared" ca="1" si="78"/>
        <v>4.2956521739130428E-2</v>
      </c>
      <c r="T454">
        <f>L454</f>
        <v>2017</v>
      </c>
      <c r="U454" s="103">
        <f>M454</f>
        <v>42795</v>
      </c>
      <c r="V454" s="125">
        <f t="shared" ca="1" si="79"/>
        <v>4.006521739130435E-2</v>
      </c>
      <c r="W454" s="125">
        <f t="shared" ca="1" si="82"/>
        <v>4.0565217391304351E-2</v>
      </c>
      <c r="X454" s="125">
        <f t="shared" ca="1" si="80"/>
        <v>4.2334782608695651E-2</v>
      </c>
      <c r="Y454" s="125">
        <f t="shared" ca="1" si="81"/>
        <v>4.6817391304347832E-2</v>
      </c>
      <c r="Z454" s="125">
        <f t="shared" ca="1" si="83"/>
        <v>4.2830434782608701E-2</v>
      </c>
      <c r="AC454" s="127">
        <f t="shared" si="84"/>
        <v>42795</v>
      </c>
      <c r="AD454" s="126">
        <f ca="1">P454-D454</f>
        <v>1.1482608695652166E-2</v>
      </c>
      <c r="AE454" s="126">
        <f ca="1">Q454-D454</f>
        <v>1.5360869565217386E-2</v>
      </c>
    </row>
    <row r="455" spans="1:31">
      <c r="A455">
        <f t="shared" si="58"/>
        <v>2017</v>
      </c>
      <c r="B455" s="103">
        <v>42826</v>
      </c>
      <c r="C455" s="102">
        <v>2.94</v>
      </c>
      <c r="D455" s="109">
        <f t="shared" si="59"/>
        <v>2.9399999999999999E-2</v>
      </c>
      <c r="G455">
        <f t="shared" si="60"/>
        <v>2017</v>
      </c>
      <c r="H455" s="103">
        <v>42826</v>
      </c>
      <c r="I455" s="102">
        <v>2.67</v>
      </c>
      <c r="J455" s="109">
        <f t="shared" si="61"/>
        <v>2.6699999999999998E-2</v>
      </c>
      <c r="L455">
        <f t="shared" si="62"/>
        <v>2017</v>
      </c>
      <c r="M455" s="103">
        <v>42826</v>
      </c>
      <c r="N455" s="125" t="s">
        <v>72</v>
      </c>
      <c r="O455" s="125">
        <f t="shared" ca="1" si="75"/>
        <v>3.9284210526315783E-2</v>
      </c>
      <c r="P455" s="125">
        <f t="shared" ca="1" si="76"/>
        <v>4.1184210526315781E-2</v>
      </c>
      <c r="Q455" s="125">
        <f t="shared" ca="1" si="77"/>
        <v>4.5121052631578951E-2</v>
      </c>
      <c r="R455" s="125">
        <f t="shared" ca="1" si="78"/>
        <v>4.185263157894737E-2</v>
      </c>
      <c r="T455">
        <f>L455</f>
        <v>2017</v>
      </c>
      <c r="U455" s="103">
        <f>M455</f>
        <v>42826</v>
      </c>
      <c r="V455" s="125">
        <f t="shared" ca="1" si="79"/>
        <v>3.8678947368421049E-2</v>
      </c>
      <c r="W455" s="125">
        <f t="shared" ca="1" si="82"/>
        <v>3.9268421052631577E-2</v>
      </c>
      <c r="X455" s="125">
        <f t="shared" ca="1" si="80"/>
        <v>4.1152631578947364E-2</v>
      </c>
      <c r="Y455" s="125">
        <f t="shared" ca="1" si="81"/>
        <v>4.569473684210526E-2</v>
      </c>
      <c r="Z455" s="125">
        <f t="shared" ca="1" si="83"/>
        <v>4.1605263157894722E-2</v>
      </c>
      <c r="AC455" s="127">
        <f t="shared" si="84"/>
        <v>42826</v>
      </c>
      <c r="AD455" s="126">
        <f t="shared" ref="AD455" ca="1" si="85">P455-D455</f>
        <v>1.1784210526315782E-2</v>
      </c>
      <c r="AE455" s="126">
        <f t="shared" ref="AE455" ca="1" si="86">Q455-D455</f>
        <v>1.5721052631578952E-2</v>
      </c>
    </row>
    <row r="456" spans="1:31">
      <c r="A456">
        <f t="shared" ref="A456:A457" si="87">YEAR(B456)</f>
        <v>2017</v>
      </c>
      <c r="B456" s="103">
        <v>42856</v>
      </c>
      <c r="C456" s="102">
        <v>2.96</v>
      </c>
      <c r="D456" s="109">
        <f t="shared" si="59"/>
        <v>2.9600000000000001E-2</v>
      </c>
      <c r="G456">
        <f t="shared" ref="G456:G457" si="88">YEAR(H456)</f>
        <v>2017</v>
      </c>
      <c r="H456" s="103">
        <v>42856</v>
      </c>
      <c r="I456" s="102">
        <v>2.7</v>
      </c>
      <c r="J456" s="109">
        <f t="shared" si="61"/>
        <v>2.7000000000000003E-2</v>
      </c>
      <c r="L456">
        <f t="shared" ref="L456:L457" si="89">TRUNC(YEAR(M456))</f>
        <v>2017</v>
      </c>
      <c r="M456" s="103">
        <v>42856</v>
      </c>
      <c r="N456" t="s">
        <v>72</v>
      </c>
      <c r="O456" s="125">
        <f t="shared" ca="1" si="75"/>
        <v>3.935000000000001E-2</v>
      </c>
      <c r="P456" s="125">
        <f t="shared" ca="1" si="76"/>
        <v>4.1227272727272717E-2</v>
      </c>
      <c r="Q456" s="125">
        <f t="shared" ca="1" si="77"/>
        <v>4.4972727272727268E-2</v>
      </c>
      <c r="R456" s="125">
        <f t="shared" ca="1" si="78"/>
        <v>4.1849999999999998E-2</v>
      </c>
      <c r="T456">
        <f t="shared" ref="T456:T457" si="90">L456</f>
        <v>2017</v>
      </c>
      <c r="U456" s="103">
        <f t="shared" ref="U456:U457" si="91">M456</f>
        <v>42856</v>
      </c>
      <c r="V456" s="125">
        <f t="shared" ca="1" si="79"/>
        <v>3.8513636363636368E-2</v>
      </c>
      <c r="W456" s="125">
        <f t="shared" ca="1" si="82"/>
        <v>3.932272727272728E-2</v>
      </c>
      <c r="X456" s="125">
        <f t="shared" ca="1" si="80"/>
        <v>4.1095454545454539E-2</v>
      </c>
      <c r="Y456" s="125">
        <f t="shared" ca="1" si="81"/>
        <v>4.5495454545454561E-2</v>
      </c>
      <c r="Z456" s="125">
        <f t="shared" ca="1" si="83"/>
        <v>4.1536363636363642E-2</v>
      </c>
      <c r="AC456" s="127">
        <f t="shared" si="84"/>
        <v>42856</v>
      </c>
      <c r="AD456" s="126">
        <f ca="1">P456-D456</f>
        <v>1.1627272727272715E-2</v>
      </c>
      <c r="AE456" s="126">
        <f ca="1">Q456-D456</f>
        <v>1.5372727272727267E-2</v>
      </c>
    </row>
    <row r="457" spans="1:31">
      <c r="A457">
        <f t="shared" si="87"/>
        <v>2017</v>
      </c>
      <c r="B457" s="103">
        <v>42887</v>
      </c>
      <c r="C457" s="102">
        <v>2.8</v>
      </c>
      <c r="D457" s="109">
        <f t="shared" ref="D457" si="92">IF(ISNUMBER(C457),C457/100,"")</f>
        <v>2.7999999999999997E-2</v>
      </c>
      <c r="G457">
        <f t="shared" si="88"/>
        <v>2017</v>
      </c>
      <c r="H457" s="103">
        <v>42887</v>
      </c>
      <c r="I457" s="102">
        <v>2.54</v>
      </c>
      <c r="J457" s="109">
        <f t="shared" ref="J457:J458" si="93">IF(ISNUMBER(I457),I457/100,"")</f>
        <v>2.5399999999999999E-2</v>
      </c>
      <c r="L457">
        <f t="shared" si="89"/>
        <v>2017</v>
      </c>
      <c r="M457" s="103">
        <v>42887</v>
      </c>
      <c r="N457" t="s">
        <v>72</v>
      </c>
      <c r="O457" s="125">
        <f t="shared" ca="1" si="75"/>
        <v>3.7690909090909094E-2</v>
      </c>
      <c r="P457" s="125">
        <f t="shared" ca="1" si="76"/>
        <v>3.9413636363636352E-2</v>
      </c>
      <c r="Q457" s="125">
        <f t="shared" ca="1" si="77"/>
        <v>4.324090909090908E-2</v>
      </c>
      <c r="R457" s="125">
        <f t="shared" ca="1" si="78"/>
        <v>4.0118181818181817E-2</v>
      </c>
      <c r="T457">
        <f t="shared" si="90"/>
        <v>2017</v>
      </c>
      <c r="U457" s="103">
        <f t="shared" si="91"/>
        <v>42887</v>
      </c>
      <c r="V457" s="125">
        <f t="shared" ca="1" si="79"/>
        <v>3.6786363636363638E-2</v>
      </c>
      <c r="W457" s="125">
        <f t="shared" ca="1" si="82"/>
        <v>3.7750000000000013E-2</v>
      </c>
      <c r="X457" s="125">
        <f t="shared" ca="1" si="80"/>
        <v>3.9340909090909086E-2</v>
      </c>
      <c r="Y457" s="125">
        <f t="shared" ca="1" si="81"/>
        <v>4.370000000000001E-2</v>
      </c>
      <c r="Z457" s="125">
        <f t="shared" ca="1" si="83"/>
        <v>3.9818181818181829E-2</v>
      </c>
      <c r="AC457" s="127">
        <f t="shared" si="84"/>
        <v>42887</v>
      </c>
      <c r="AD457" s="126">
        <f ca="1">P457-D457</f>
        <v>1.1413636363636355E-2</v>
      </c>
      <c r="AE457" s="126">
        <f ca="1">Q457-D457</f>
        <v>1.5240909090909083E-2</v>
      </c>
    </row>
    <row r="458" spans="1:31">
      <c r="B458" s="103">
        <v>42917</v>
      </c>
      <c r="C458" s="102">
        <v>2.88</v>
      </c>
      <c r="D458" s="109">
        <f t="shared" si="59"/>
        <v>2.8799999999999999E-2</v>
      </c>
      <c r="H458" s="103">
        <v>42917</v>
      </c>
      <c r="I458" s="102">
        <v>2.65</v>
      </c>
      <c r="J458" s="109">
        <f t="shared" si="93"/>
        <v>2.6499999999999999E-2</v>
      </c>
    </row>
    <row r="459" spans="1:31">
      <c r="B459" s="103">
        <v>42948</v>
      </c>
      <c r="C459" s="102">
        <v>2.8</v>
      </c>
      <c r="H459" s="103">
        <v>42948</v>
      </c>
      <c r="I459" s="102">
        <v>2.5499999999999998</v>
      </c>
    </row>
    <row r="460" spans="1:31">
      <c r="M460" s="195"/>
      <c r="N460" s="195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</row>
    <row r="461" spans="1:31">
      <c r="M461" s="195"/>
      <c r="N461" s="195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</row>
    <row r="462" spans="1:31">
      <c r="M462" s="195"/>
      <c r="N462" s="195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</row>
    <row r="463" spans="1:31">
      <c r="M463" s="195"/>
      <c r="N463" s="195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</row>
    <row r="464" spans="1:31">
      <c r="M464" s="106"/>
    </row>
    <row r="465" spans="4:13">
      <c r="D465"/>
      <c r="J465"/>
      <c r="K465"/>
      <c r="M465" s="106"/>
    </row>
    <row r="466" spans="4:13">
      <c r="D466"/>
      <c r="J466"/>
      <c r="K466"/>
      <c r="M466" s="106"/>
    </row>
    <row r="467" spans="4:13">
      <c r="D467"/>
      <c r="J467"/>
      <c r="K467"/>
      <c r="M467" s="106"/>
    </row>
    <row r="468" spans="4:13">
      <c r="D468"/>
      <c r="J468"/>
      <c r="K468"/>
    </row>
    <row r="469" spans="4:13">
      <c r="D469"/>
      <c r="J469"/>
      <c r="K469"/>
    </row>
    <row r="470" spans="4:13">
      <c r="D470"/>
      <c r="J470"/>
      <c r="K470"/>
    </row>
    <row r="471" spans="4:13">
      <c r="D471"/>
      <c r="J471"/>
      <c r="K471"/>
    </row>
    <row r="472" spans="4:13">
      <c r="D472"/>
      <c r="J472"/>
      <c r="K472"/>
    </row>
    <row r="473" spans="4:13">
      <c r="D473"/>
      <c r="J473"/>
      <c r="K473"/>
    </row>
    <row r="474" spans="4:13">
      <c r="D474"/>
      <c r="J474"/>
      <c r="K474"/>
    </row>
    <row r="478" spans="4:13">
      <c r="D478"/>
      <c r="J478"/>
      <c r="K478"/>
    </row>
    <row r="479" spans="4:13">
      <c r="D479"/>
      <c r="J479"/>
      <c r="K479"/>
    </row>
    <row r="480" spans="4:13">
      <c r="D480"/>
      <c r="J480"/>
      <c r="K480"/>
    </row>
    <row r="481" spans="2:9" customFormat="1">
      <c r="B481" s="103"/>
      <c r="C481" s="102"/>
      <c r="H481" s="103"/>
      <c r="I481" s="102"/>
    </row>
    <row r="482" spans="2:9" customFormat="1">
      <c r="B482" s="103"/>
      <c r="C482" s="102"/>
      <c r="H482" s="103"/>
      <c r="I482" s="102"/>
    </row>
    <row r="483" spans="2:9" customFormat="1">
      <c r="B483" s="103"/>
      <c r="C483" s="102"/>
      <c r="H483" s="103"/>
      <c r="I483" s="102"/>
    </row>
    <row r="484" spans="2:9" customFormat="1">
      <c r="B484" s="103"/>
      <c r="C484" s="102"/>
      <c r="H484" s="103"/>
      <c r="I484" s="102"/>
    </row>
    <row r="485" spans="2:9" customFormat="1">
      <c r="B485" s="103"/>
      <c r="C485" s="102"/>
      <c r="H485" s="103"/>
      <c r="I485" s="102"/>
    </row>
    <row r="486" spans="2:9" customFormat="1">
      <c r="B486" s="103"/>
      <c r="C486" s="102"/>
      <c r="H486" s="103"/>
      <c r="I486" s="102"/>
    </row>
    <row r="746" spans="2:9" customFormat="1">
      <c r="B746" s="103"/>
      <c r="C746" s="102"/>
      <c r="H746" s="103"/>
      <c r="I746" s="102"/>
    </row>
    <row r="747" spans="2:9" customFormat="1">
      <c r="B747" s="103"/>
      <c r="C747" s="102"/>
      <c r="H747" s="103"/>
      <c r="I747" s="102"/>
    </row>
    <row r="748" spans="2:9" customFormat="1">
      <c r="B748" s="103"/>
      <c r="C748" s="102"/>
      <c r="H748" s="103"/>
      <c r="I748" s="102"/>
    </row>
    <row r="750" spans="2:9" customFormat="1">
      <c r="B750" s="103"/>
      <c r="C750" s="102"/>
      <c r="H750" s="103"/>
      <c r="I750" s="102"/>
    </row>
    <row r="751" spans="2:9" customFormat="1">
      <c r="B751" s="103"/>
      <c r="C751" s="102"/>
      <c r="H751" s="103"/>
      <c r="I751" s="102"/>
    </row>
    <row r="752" spans="2:9" customFormat="1">
      <c r="B752" s="103"/>
      <c r="C752" s="102"/>
      <c r="H752" s="103"/>
      <c r="I752" s="102"/>
    </row>
    <row r="753" spans="2:9" customFormat="1">
      <c r="B753" s="103"/>
      <c r="C753" s="102"/>
      <c r="H753" s="103"/>
      <c r="I753" s="102"/>
    </row>
    <row r="754" spans="2:9" customFormat="1">
      <c r="B754" s="103"/>
      <c r="C754" s="102"/>
      <c r="H754" s="103"/>
      <c r="I754" s="102"/>
    </row>
    <row r="755" spans="2:9" customFormat="1">
      <c r="B755" s="103"/>
      <c r="C755" s="102"/>
      <c r="H755" s="103"/>
      <c r="I755" s="102"/>
    </row>
    <row r="756" spans="2:9" customFormat="1">
      <c r="B756" s="103"/>
      <c r="C756" s="102"/>
      <c r="H756" s="103"/>
      <c r="I756" s="102"/>
    </row>
    <row r="757" spans="2:9" customFormat="1">
      <c r="B757" s="103"/>
      <c r="C757" s="102"/>
      <c r="H757" s="103"/>
      <c r="I757" s="102"/>
    </row>
    <row r="758" spans="2:9" customFormat="1">
      <c r="B758" s="103"/>
      <c r="C758" s="102"/>
      <c r="H758" s="103"/>
      <c r="I758" s="102"/>
    </row>
    <row r="759" spans="2:9" customFormat="1">
      <c r="B759" s="103"/>
      <c r="C759" s="102"/>
      <c r="H759" s="103"/>
      <c r="I759" s="102"/>
    </row>
    <row r="760" spans="2:9" customFormat="1">
      <c r="B760" s="103"/>
      <c r="C760" s="102"/>
      <c r="H760" s="103"/>
      <c r="I760" s="102"/>
    </row>
    <row r="762" spans="2:9" customFormat="1">
      <c r="B762" s="103"/>
      <c r="C762" s="102"/>
      <c r="H762" s="103"/>
      <c r="I762" s="102"/>
    </row>
    <row r="763" spans="2:9" customFormat="1">
      <c r="B763" s="103"/>
      <c r="C763" s="102"/>
      <c r="H763" s="103"/>
      <c r="I763" s="102"/>
    </row>
    <row r="764" spans="2:9" customFormat="1">
      <c r="B764" s="103"/>
      <c r="C764" s="102"/>
      <c r="H764" s="103"/>
      <c r="I764" s="102"/>
    </row>
    <row r="765" spans="2:9" customFormat="1">
      <c r="B765" s="103"/>
      <c r="C765" s="102"/>
      <c r="H765" s="103"/>
      <c r="I765" s="102"/>
    </row>
    <row r="766" spans="2:9" customFormat="1">
      <c r="B766" s="103"/>
      <c r="C766" s="102"/>
      <c r="H766" s="103"/>
      <c r="I766" s="102"/>
    </row>
    <row r="767" spans="2:9" customFormat="1">
      <c r="B767" s="103"/>
      <c r="C767" s="102"/>
      <c r="H767" s="103"/>
      <c r="I767" s="102"/>
    </row>
    <row r="768" spans="2:9" customFormat="1">
      <c r="B768" s="103"/>
      <c r="C768" s="102"/>
      <c r="H768" s="103"/>
      <c r="I768" s="102"/>
    </row>
    <row r="769" spans="2:9" customFormat="1">
      <c r="B769" s="103"/>
      <c r="C769" s="102"/>
      <c r="H769" s="103"/>
      <c r="I769" s="102"/>
    </row>
    <row r="770" spans="2:9" customFormat="1">
      <c r="B770" s="103"/>
      <c r="C770" s="102"/>
      <c r="H770" s="103"/>
      <c r="I770" s="102"/>
    </row>
    <row r="771" spans="2:9" customFormat="1">
      <c r="B771" s="103"/>
      <c r="C771" s="102"/>
      <c r="H771" s="103"/>
      <c r="I771" s="102"/>
    </row>
    <row r="772" spans="2:9" customFormat="1">
      <c r="B772" s="103"/>
      <c r="C772" s="102"/>
      <c r="H772" s="103"/>
      <c r="I772" s="102"/>
    </row>
  </sheetData>
  <hyperlinks>
    <hyperlink ref="B5" r:id="rId1"/>
    <hyperlink ref="H5" r:id="rId2"/>
  </hyperlinks>
  <printOptions headings="1"/>
  <pageMargins left="0.7" right="0.7" top="0.75" bottom="0.75" header="0.3" footer="0.3"/>
  <pageSetup scale="66" fitToWidth="2" pageOrder="overThenDown" orientation="landscape" r:id="rId3"/>
  <headerFooter>
    <oddHeader>&amp;R&amp;Z&amp;F - &amp;A
&amp;P/&amp;N</oddHeader>
    <oddFooter>&amp;R&amp;A</oddFooter>
  </headerFooter>
  <colBreaks count="2" manualBreakCount="2">
    <brk id="11" max="1048575" man="1"/>
    <brk id="26" max="1048575" man="1"/>
  </colBreaks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N61"/>
  <sheetViews>
    <sheetView view="pageBreakPreview" zoomScale="60" zoomScaleNormal="100" workbookViewId="0">
      <pane ySplit="3" topLeftCell="A4" activePane="bottomLeft" state="frozen"/>
      <selection sqref="A1:H1"/>
      <selection pane="bottomLeft"/>
    </sheetView>
  </sheetViews>
  <sheetFormatPr defaultRowHeight="14.25"/>
  <cols>
    <col min="2" max="2" width="11.875" bestFit="1" customWidth="1"/>
    <col min="3" max="3" width="3.375" customWidth="1"/>
    <col min="4" max="4" width="10.875" customWidth="1"/>
    <col min="5" max="5" width="13.5" customWidth="1"/>
    <col min="6" max="6" width="2.25" customWidth="1"/>
    <col min="7" max="7" width="10.875" customWidth="1"/>
    <col min="8" max="8" width="13.5" customWidth="1"/>
    <col min="9" max="9" width="2.125" customWidth="1"/>
    <col min="10" max="10" width="11" customWidth="1"/>
    <col min="11" max="11" width="12.875" customWidth="1"/>
    <col min="12" max="12" width="2.25" customWidth="1"/>
    <col min="13" max="13" width="11" customWidth="1"/>
    <col min="14" max="14" width="12.875" customWidth="1"/>
  </cols>
  <sheetData>
    <row r="1" spans="1:14">
      <c r="A1" s="152" t="s">
        <v>108</v>
      </c>
    </row>
    <row r="2" spans="1:14" ht="15">
      <c r="A2" s="228" t="s">
        <v>107</v>
      </c>
      <c r="B2" s="228"/>
      <c r="D2" s="228" t="s">
        <v>106</v>
      </c>
      <c r="E2" s="228"/>
      <c r="G2" s="228" t="s">
        <v>105</v>
      </c>
      <c r="H2" s="228"/>
      <c r="J2" s="228" t="s">
        <v>104</v>
      </c>
      <c r="K2" s="228"/>
      <c r="M2" s="228" t="s">
        <v>103</v>
      </c>
      <c r="N2" s="228"/>
    </row>
    <row r="3" spans="1:14" ht="15">
      <c r="A3" s="116" t="s">
        <v>102</v>
      </c>
      <c r="B3" s="116" t="s">
        <v>101</v>
      </c>
      <c r="D3" s="116" t="s">
        <v>102</v>
      </c>
      <c r="E3" s="116" t="s">
        <v>101</v>
      </c>
      <c r="G3" s="116" t="s">
        <v>102</v>
      </c>
      <c r="H3" s="116" t="s">
        <v>101</v>
      </c>
      <c r="J3" s="116" t="s">
        <v>102</v>
      </c>
      <c r="K3" s="116" t="s">
        <v>101</v>
      </c>
      <c r="M3" s="116" t="s">
        <v>102</v>
      </c>
      <c r="N3" s="116" t="s">
        <v>101</v>
      </c>
    </row>
    <row r="6" spans="1:14">
      <c r="A6" s="130">
        <v>1980</v>
      </c>
      <c r="B6" s="90">
        <f>IF(OR(A6&lt;2002,A6&gt;2005),AVERAGEIF('Monthly Yields (WP)'!$A$8:$A$715,'Annual Yields (WP)'!A6,'Monthly Yields (WP)'!$D$8:$D$715),AVERAGEIF('Monthly Yields (WP)'!$G$8:$G$900,'Annual Yields (WP)'!A6,'Monthly Yields (WP)'!$J$8:$J$900))</f>
        <v>0.11298333333333332</v>
      </c>
      <c r="D6" s="130">
        <v>1980</v>
      </c>
      <c r="E6" s="90">
        <f>AVERAGEIF('Monthly Yields (WP)'!$T$8:$T$715,'Annual Yields (WP)'!D6,'Monthly Yields (WP)'!$V$8:$V$715)</f>
        <v>0.11938333333333333</v>
      </c>
      <c r="G6" s="130">
        <v>1980</v>
      </c>
      <c r="H6" s="90">
        <f>AVERAGEIF('Monthly Yields (WP)'!$T$8:$T$715,'Annual Yields (WP)'!D6,'Monthly Yields (WP)'!$Y$8:$Y$715)</f>
        <v>0.13668333333333335</v>
      </c>
      <c r="J6" s="130">
        <v>1980</v>
      </c>
      <c r="K6" s="151">
        <v>0.13339999999999999</v>
      </c>
      <c r="M6" s="130">
        <v>1980</v>
      </c>
      <c r="N6" s="151">
        <v>0.13950000000000001</v>
      </c>
    </row>
    <row r="7" spans="1:14">
      <c r="A7" s="130">
        <v>1981</v>
      </c>
      <c r="B7" s="90">
        <f>IF(OR(A7&lt;2002,A7&gt;2005),AVERAGEIF('Monthly Yields (WP)'!$A$8:$A$715,'Annual Yields (WP)'!A7,'Monthly Yields (WP)'!$D$8:$D$715),AVERAGEIF('Monthly Yields (WP)'!$G$8:$G$900,'Annual Yields (WP)'!A7,'Monthly Yields (WP)'!$J$8:$J$900))</f>
        <v>0.13441666666666668</v>
      </c>
      <c r="D7" s="130">
        <v>1981</v>
      </c>
      <c r="E7" s="90">
        <f>AVERAGEIF('Monthly Yields (WP)'!$T$8:$T$715,'Annual Yields (WP)'!D7,'Monthly Yields (WP)'!$V$8:$V$715)</f>
        <v>0.14170833333333333</v>
      </c>
      <c r="G7" s="130">
        <v>1981</v>
      </c>
      <c r="H7" s="90">
        <f>AVERAGEIF('Monthly Yields (WP)'!$T$8:$T$715,'Annual Yields (WP)'!D7,'Monthly Yields (WP)'!$Y$8:$Y$715)</f>
        <v>0.16044166666666668</v>
      </c>
      <c r="J7" s="130">
        <v>1981</v>
      </c>
      <c r="K7" s="151">
        <v>0.1595</v>
      </c>
      <c r="M7" s="130">
        <v>1981</v>
      </c>
      <c r="N7" s="151">
        <v>0.16600000000000001</v>
      </c>
    </row>
    <row r="8" spans="1:14">
      <c r="A8" s="130">
        <v>1982</v>
      </c>
      <c r="B8" s="90">
        <f>IF(OR(A8&lt;2002,A8&gt;2005),AVERAGEIF('Monthly Yields (WP)'!$A$8:$A$715,'Annual Yields (WP)'!A8,'Monthly Yields (WP)'!$D$8:$D$715),AVERAGEIF('Monthly Yields (WP)'!$G$8:$G$900,'Annual Yields (WP)'!A8,'Monthly Yields (WP)'!$J$8:$J$900))</f>
        <v>0.12761666666666663</v>
      </c>
      <c r="D8" s="130">
        <v>1982</v>
      </c>
      <c r="E8" s="90">
        <f>AVERAGEIF('Monthly Yields (WP)'!$T$8:$T$715,'Annual Yields (WP)'!D8,'Monthly Yields (WP)'!$V$8:$V$715)</f>
        <v>0.137875</v>
      </c>
      <c r="G8" s="130">
        <v>1982</v>
      </c>
      <c r="H8" s="90">
        <f>AVERAGEIF('Monthly Yields (WP)'!$T$8:$T$715,'Annual Yields (WP)'!D8,'Monthly Yields (WP)'!$Y$8:$Y$715)</f>
        <v>0.16113333333333332</v>
      </c>
      <c r="J8" s="130">
        <v>1982</v>
      </c>
      <c r="K8" s="151">
        <v>0.15859999999999999</v>
      </c>
      <c r="M8" s="130">
        <v>1982</v>
      </c>
      <c r="N8" s="151">
        <v>0.16450000000000001</v>
      </c>
    </row>
    <row r="9" spans="1:14">
      <c r="A9" s="130">
        <v>1983</v>
      </c>
      <c r="B9" s="90">
        <f>IF(OR(A9&lt;2002,A9&gt;2005),AVERAGEIF('Monthly Yields (WP)'!$A$8:$A$715,'Annual Yields (WP)'!A9,'Monthly Yields (WP)'!$D$8:$D$715),AVERAGEIF('Monthly Yields (WP)'!$G$8:$G$900,'Annual Yields (WP)'!A9,'Monthly Yields (WP)'!$J$8:$J$900))</f>
        <v>0.1117833333333333</v>
      </c>
      <c r="D9" s="130">
        <v>1983</v>
      </c>
      <c r="E9" s="90">
        <f>AVERAGEIF('Monthly Yields (WP)'!$T$8:$T$715,'Annual Yields (WP)'!D9,'Monthly Yields (WP)'!$V$8:$V$715)</f>
        <v>0.12041666666666666</v>
      </c>
      <c r="G9" s="130">
        <v>1983</v>
      </c>
      <c r="H9" s="90">
        <f>AVERAGEIF('Monthly Yields (WP)'!$T$8:$T$715,'Annual Yields (WP)'!D9,'Monthly Yields (WP)'!$Y$8:$Y$715)</f>
        <v>0.13554166666666664</v>
      </c>
      <c r="J9" s="130">
        <v>1983</v>
      </c>
      <c r="K9" s="151">
        <v>0.1366</v>
      </c>
      <c r="M9" s="130">
        <v>1983</v>
      </c>
      <c r="N9" s="151">
        <v>0.14199999999999999</v>
      </c>
    </row>
    <row r="10" spans="1:14">
      <c r="A10" s="130">
        <v>1984</v>
      </c>
      <c r="B10" s="90">
        <f>IF(OR(A10&lt;2002,A10&gt;2005),AVERAGEIF('Monthly Yields (WP)'!$A$8:$A$715,'Annual Yields (WP)'!A10,'Monthly Yields (WP)'!$D$8:$D$715),AVERAGEIF('Monthly Yields (WP)'!$G$8:$G$900,'Annual Yields (WP)'!A10,'Monthly Yields (WP)'!$J$8:$J$900))</f>
        <v>0.12391666666666666</v>
      </c>
      <c r="D10" s="130">
        <v>1984</v>
      </c>
      <c r="E10" s="90">
        <f>AVERAGEIF('Monthly Yields (WP)'!$T$8:$T$715,'Annual Yields (WP)'!D10,'Monthly Yields (WP)'!$V$8:$V$715)</f>
        <v>0.12709166666666669</v>
      </c>
      <c r="G10" s="130">
        <v>1984</v>
      </c>
      <c r="H10" s="90">
        <f>AVERAGEIF('Monthly Yields (WP)'!$T$8:$T$715,'Annual Yields (WP)'!D10,'Monthly Yields (WP)'!$Y$8:$Y$715)</f>
        <v>0.1419</v>
      </c>
      <c r="J10" s="130">
        <v>1984</v>
      </c>
      <c r="K10" s="151">
        <v>0.14030000000000001</v>
      </c>
      <c r="M10" s="130">
        <v>1984</v>
      </c>
      <c r="N10" s="151">
        <v>0.14530000000000001</v>
      </c>
    </row>
    <row r="11" spans="1:14">
      <c r="A11" s="130">
        <v>1985</v>
      </c>
      <c r="B11" s="90">
        <f>IF(OR(A11&lt;2002,A11&gt;2005),AVERAGEIF('Monthly Yields (WP)'!$A$8:$A$715,'Annual Yields (WP)'!A11,'Monthly Yields (WP)'!$D$8:$D$715),AVERAGEIF('Monthly Yields (WP)'!$G$8:$G$900,'Annual Yields (WP)'!A11,'Monthly Yields (WP)'!$J$8:$J$900))</f>
        <v>0.10789166666666668</v>
      </c>
      <c r="D11" s="130">
        <v>1985</v>
      </c>
      <c r="E11" s="90">
        <f>AVERAGEIF('Monthly Yields (WP)'!$T$8:$T$715,'Annual Yields (WP)'!D11,'Monthly Yields (WP)'!$V$8:$V$715)</f>
        <v>0.11373333333333334</v>
      </c>
      <c r="G11" s="130">
        <v>1985</v>
      </c>
      <c r="H11" s="90">
        <f>AVERAGEIF('Monthly Yields (WP)'!$T$8:$T$715,'Annual Yields (WP)'!D11,'Monthly Yields (WP)'!$Y$8:$Y$715)</f>
        <v>0.12715000000000001</v>
      </c>
      <c r="J11" s="130">
        <v>1985</v>
      </c>
      <c r="K11" s="151">
        <v>0.12470000000000001</v>
      </c>
      <c r="M11" s="130">
        <v>1985</v>
      </c>
      <c r="N11" s="151">
        <v>0.12959999999999999</v>
      </c>
    </row>
    <row r="12" spans="1:14">
      <c r="A12" s="130">
        <v>1986</v>
      </c>
      <c r="B12" s="90">
        <f>IF(OR(A12&lt;2002,A12&gt;2005),AVERAGEIF('Monthly Yields (WP)'!$A$8:$A$715,'Annual Yields (WP)'!A12,'Monthly Yields (WP)'!$D$8:$D$715),AVERAGEIF('Monthly Yields (WP)'!$G$8:$G$900,'Annual Yields (WP)'!A12,'Monthly Yields (WP)'!$J$8:$J$900))</f>
        <v>7.7983333333333335E-2</v>
      </c>
      <c r="D12" s="130">
        <v>1986</v>
      </c>
      <c r="E12" s="90">
        <f>AVERAGEIF('Monthly Yields (WP)'!$T$8:$T$715,'Annual Yields (WP)'!D12,'Monthly Yields (WP)'!$V$8:$V$715)</f>
        <v>9.0208333333333335E-2</v>
      </c>
      <c r="G12" s="130">
        <v>1986</v>
      </c>
      <c r="H12" s="90">
        <f>AVERAGEIF('Monthly Yields (WP)'!$T$8:$T$715,'Annual Yields (WP)'!D12,'Monthly Yields (WP)'!$Y$8:$Y$715)</f>
        <v>0.10390833333333331</v>
      </c>
      <c r="J12" s="130">
        <v>1986</v>
      </c>
      <c r="K12" s="151">
        <v>9.5799999999999996E-2</v>
      </c>
      <c r="M12" s="130">
        <v>1986</v>
      </c>
      <c r="N12" s="151">
        <v>0.1</v>
      </c>
    </row>
    <row r="13" spans="1:14">
      <c r="A13" s="130">
        <v>1987</v>
      </c>
      <c r="B13" s="90">
        <f>IF(OR(A13&lt;2002,A13&gt;2005),AVERAGEIF('Monthly Yields (WP)'!$A$8:$A$715,'Annual Yields (WP)'!A13,'Monthly Yields (WP)'!$D$8:$D$715),AVERAGEIF('Monthly Yields (WP)'!$G$8:$G$900,'Annual Yields (WP)'!A13,'Monthly Yields (WP)'!$J$8:$J$900))</f>
        <v>8.5800000000000001E-2</v>
      </c>
      <c r="D13" s="130">
        <v>1987</v>
      </c>
      <c r="E13" s="90">
        <f>AVERAGEIF('Monthly Yields (WP)'!$T$8:$T$715,'Annual Yields (WP)'!D13,'Monthly Yields (WP)'!$V$8:$V$715)</f>
        <v>9.3758333333333332E-2</v>
      </c>
      <c r="G13" s="130">
        <v>1987</v>
      </c>
      <c r="H13" s="90">
        <f>AVERAGEIF('Monthly Yields (WP)'!$T$8:$T$715,'Annual Yields (WP)'!D13,'Monthly Yields (WP)'!$Y$8:$Y$715)</f>
        <v>0.10575833333333333</v>
      </c>
      <c r="J13" s="130">
        <v>1987</v>
      </c>
      <c r="K13" s="151">
        <v>0.10100000000000001</v>
      </c>
      <c r="M13" s="130">
        <v>1987</v>
      </c>
      <c r="N13" s="151">
        <v>0.1053</v>
      </c>
    </row>
    <row r="14" spans="1:14">
      <c r="A14" s="130">
        <v>1988</v>
      </c>
      <c r="B14" s="90">
        <f>IF(OR(A14&lt;2002,A14&gt;2005),AVERAGEIF('Monthly Yields (WP)'!$A$8:$A$715,'Annual Yields (WP)'!A14,'Monthly Yields (WP)'!$D$8:$D$715),AVERAGEIF('Monthly Yields (WP)'!$G$8:$G$900,'Annual Yields (WP)'!A14,'Monthly Yields (WP)'!$J$8:$J$900))</f>
        <v>8.9591666666666681E-2</v>
      </c>
      <c r="D14" s="130">
        <v>1988</v>
      </c>
      <c r="E14" s="90">
        <f>AVERAGEIF('Monthly Yields (WP)'!$T$8:$T$715,'Annual Yields (WP)'!D14,'Monthly Yields (WP)'!$V$8:$V$715)</f>
        <v>9.7100000000000006E-2</v>
      </c>
      <c r="G14" s="130">
        <v>1988</v>
      </c>
      <c r="H14" s="90">
        <f>AVERAGEIF('Monthly Yields (WP)'!$T$8:$T$715,'Annual Yields (WP)'!D14,'Monthly Yields (WP)'!$Y$8:$Y$715)</f>
        <v>0.10830000000000001</v>
      </c>
      <c r="J14" s="130">
        <v>1988</v>
      </c>
      <c r="K14" s="151">
        <v>0.10489999999999999</v>
      </c>
      <c r="M14" s="130">
        <v>1988</v>
      </c>
      <c r="N14" s="151">
        <v>0.11</v>
      </c>
    </row>
    <row r="15" spans="1:14">
      <c r="A15" s="130">
        <v>1989</v>
      </c>
      <c r="B15" s="90">
        <f>IF(OR(A15&lt;2002,A15&gt;2005),AVERAGEIF('Monthly Yields (WP)'!$A$8:$A$715,'Annual Yields (WP)'!A15,'Monthly Yields (WP)'!$D$8:$D$715),AVERAGEIF('Monthly Yields (WP)'!$G$8:$G$900,'Annual Yields (WP)'!A15,'Monthly Yields (WP)'!$J$8:$J$900))</f>
        <v>8.4491666666666645E-2</v>
      </c>
      <c r="D15" s="130">
        <v>1989</v>
      </c>
      <c r="E15" s="90">
        <f>AVERAGEIF('Monthly Yields (WP)'!$T$8:$T$715,'Annual Yields (WP)'!D15,'Monthly Yields (WP)'!$V$8:$V$715)</f>
        <v>9.2574999999999977E-2</v>
      </c>
      <c r="G15" s="130">
        <v>1989</v>
      </c>
      <c r="H15" s="90">
        <f>AVERAGEIF('Monthly Yields (WP)'!$T$8:$T$715,'Annual Yields (WP)'!D15,'Monthly Yields (WP)'!$Y$8:$Y$715)</f>
        <v>0.10177500000000002</v>
      </c>
      <c r="J15" s="130">
        <v>1989</v>
      </c>
      <c r="K15" s="151">
        <v>9.7699999999999995E-2</v>
      </c>
      <c r="M15" s="130">
        <v>1989</v>
      </c>
      <c r="N15" s="151">
        <v>9.9699999999999997E-2</v>
      </c>
    </row>
    <row r="16" spans="1:14">
      <c r="A16" s="130">
        <v>1990</v>
      </c>
      <c r="B16" s="90">
        <f>IF(OR(A16&lt;2002,A16&gt;2005),AVERAGEIF('Monthly Yields (WP)'!$A$8:$A$715,'Annual Yields (WP)'!A16,'Monthly Yields (WP)'!$D$8:$D$715),AVERAGEIF('Monthly Yields (WP)'!$G$8:$G$900,'Annual Yields (WP)'!A16,'Monthly Yields (WP)'!$J$8:$J$900))</f>
        <v>8.6083333333333331E-2</v>
      </c>
      <c r="D16" s="130">
        <v>1990</v>
      </c>
      <c r="E16" s="90">
        <f>AVERAGEIF('Monthly Yields (WP)'!$T$8:$T$715,'Annual Yields (WP)'!D16,'Monthly Yields (WP)'!$V$8:$V$715)</f>
        <v>9.321666666666667E-2</v>
      </c>
      <c r="G16" s="130">
        <v>1990</v>
      </c>
      <c r="H16" s="90">
        <f>AVERAGEIF('Monthly Yields (WP)'!$T$8:$T$715,'Annual Yields (WP)'!D16,'Monthly Yields (WP)'!$Y$8:$Y$715)</f>
        <v>0.10355000000000002</v>
      </c>
      <c r="J16" s="130">
        <v>1990</v>
      </c>
      <c r="K16" s="151">
        <v>9.8599999999999993E-2</v>
      </c>
      <c r="M16" s="130">
        <v>1990</v>
      </c>
      <c r="N16" s="151">
        <v>0.10059999999999999</v>
      </c>
    </row>
    <row r="17" spans="1:14">
      <c r="A17" s="130">
        <v>1991</v>
      </c>
      <c r="B17" s="90">
        <f>IF(OR(A17&lt;2002,A17&gt;2005),AVERAGEIF('Monthly Yields (WP)'!$A$8:$A$715,'Annual Yields (WP)'!A17,'Monthly Yields (WP)'!$D$8:$D$715),AVERAGEIF('Monthly Yields (WP)'!$G$8:$G$900,'Annual Yields (WP)'!A17,'Monthly Yields (WP)'!$J$8:$J$900))</f>
        <v>8.1358333333333324E-2</v>
      </c>
      <c r="D17" s="130">
        <v>1991</v>
      </c>
      <c r="E17" s="90">
        <f>AVERAGEIF('Monthly Yields (WP)'!$T$8:$T$715,'Annual Yields (WP)'!D17,'Monthly Yields (WP)'!$V$8:$V$715)</f>
        <v>8.7691666666666668E-2</v>
      </c>
      <c r="G17" s="130">
        <v>1991</v>
      </c>
      <c r="H17" s="90">
        <f>AVERAGEIF('Monthly Yields (WP)'!$T$8:$T$715,'Annual Yields (WP)'!D17,'Monthly Yields (WP)'!$Y$8:$Y$715)</f>
        <v>9.8016666666666655E-2</v>
      </c>
      <c r="J17" s="130">
        <v>1991</v>
      </c>
      <c r="K17" s="151">
        <v>9.3600000000000003E-2</v>
      </c>
      <c r="M17" s="130">
        <v>1991</v>
      </c>
      <c r="N17" s="151">
        <v>9.5500000000000002E-2</v>
      </c>
    </row>
    <row r="18" spans="1:14">
      <c r="A18" s="130">
        <v>1992</v>
      </c>
      <c r="B18" s="90">
        <f>IF(OR(A18&lt;2002,A18&gt;2005),AVERAGEIF('Monthly Yields (WP)'!$A$8:$A$715,'Annual Yields (WP)'!A18,'Monthly Yields (WP)'!$D$8:$D$715),AVERAGEIF('Monthly Yields (WP)'!$G$8:$G$900,'Annual Yields (WP)'!A18,'Monthly Yields (WP)'!$J$8:$J$900))</f>
        <v>7.6666666666666661E-2</v>
      </c>
      <c r="D18" s="130">
        <v>1992</v>
      </c>
      <c r="E18" s="90">
        <f>AVERAGEIF('Monthly Yields (WP)'!$T$8:$T$715,'Annual Yields (WP)'!D18,'Monthly Yields (WP)'!$V$8:$V$715)</f>
        <v>8.1399999999999986E-2</v>
      </c>
      <c r="G18" s="130">
        <v>1992</v>
      </c>
      <c r="H18" s="90">
        <f>AVERAGEIF('Monthly Yields (WP)'!$T$8:$T$715,'Annual Yields (WP)'!D18,'Monthly Yields (WP)'!$Y$8:$Y$715)</f>
        <v>8.9766666666666675E-2</v>
      </c>
      <c r="J18" s="130">
        <v>1992</v>
      </c>
      <c r="K18" s="151">
        <v>8.6900000000000005E-2</v>
      </c>
      <c r="M18" s="130">
        <v>1992</v>
      </c>
      <c r="N18" s="151">
        <v>8.8599999999999998E-2</v>
      </c>
    </row>
    <row r="19" spans="1:14">
      <c r="A19" s="130">
        <v>1993</v>
      </c>
      <c r="B19" s="90">
        <f>IF(OR(A19&lt;2002,A19&gt;2005),AVERAGEIF('Monthly Yields (WP)'!$A$8:$A$715,'Annual Yields (WP)'!A19,'Monthly Yields (WP)'!$D$8:$D$715),AVERAGEIF('Monthly Yields (WP)'!$G$8:$G$900,'Annual Yields (WP)'!A19,'Monthly Yields (WP)'!$J$8:$J$900))</f>
        <v>6.5983333333333324E-2</v>
      </c>
      <c r="D19" s="130">
        <v>1993</v>
      </c>
      <c r="E19" s="90">
        <f>AVERAGEIF('Monthly Yields (WP)'!$T$8:$T$715,'Annual Yields (WP)'!D19,'Monthly Yields (WP)'!$V$8:$V$715)</f>
        <v>7.2191666666666668E-2</v>
      </c>
      <c r="G19" s="130">
        <v>1993</v>
      </c>
      <c r="H19" s="90">
        <f>AVERAGEIF('Monthly Yields (WP)'!$T$8:$T$715,'Annual Yields (WP)'!D19,'Monthly Yields (WP)'!$Y$8:$Y$715)</f>
        <v>7.9299999999999995E-2</v>
      </c>
      <c r="J19" s="130">
        <v>1993</v>
      </c>
      <c r="K19" s="151">
        <v>7.5899999999999995E-2</v>
      </c>
      <c r="M19" s="130">
        <v>1993</v>
      </c>
      <c r="N19" s="151">
        <v>7.9100000000000004E-2</v>
      </c>
    </row>
    <row r="20" spans="1:14">
      <c r="A20" s="130">
        <v>1994</v>
      </c>
      <c r="B20" s="90">
        <f>IF(OR(A20&lt;2002,A20&gt;2005),AVERAGEIF('Monthly Yields (WP)'!$A$8:$A$715,'Annual Yields (WP)'!A20,'Monthly Yields (WP)'!$D$8:$D$715),AVERAGEIF('Monthly Yields (WP)'!$G$8:$G$900,'Annual Yields (WP)'!A20,'Monthly Yields (WP)'!$J$8:$J$900))</f>
        <v>7.3700000000000002E-2</v>
      </c>
      <c r="D20" s="130">
        <v>1994</v>
      </c>
      <c r="E20" s="90">
        <f>AVERAGEIF('Monthly Yields (WP)'!$T$8:$T$715,'Annual Yields (WP)'!D20,'Monthly Yields (WP)'!$V$8:$V$715)</f>
        <v>7.9625000000000001E-2</v>
      </c>
      <c r="G20" s="130">
        <v>1994</v>
      </c>
      <c r="H20" s="90">
        <f>AVERAGEIF('Monthly Yields (WP)'!$T$8:$T$715,'Annual Yields (WP)'!D20,'Monthly Yields (WP)'!$Y$8:$Y$715)</f>
        <v>8.6224999999999996E-2</v>
      </c>
      <c r="J20" s="130">
        <v>1994</v>
      </c>
      <c r="K20" s="151">
        <v>8.3099999999999993E-2</v>
      </c>
      <c r="M20" s="130">
        <v>1994</v>
      </c>
      <c r="N20" s="151">
        <v>8.6300000000000002E-2</v>
      </c>
    </row>
    <row r="21" spans="1:14">
      <c r="A21" s="130">
        <v>1995</v>
      </c>
      <c r="B21" s="90">
        <f>IF(OR(A21&lt;2002,A21&gt;2005),AVERAGEIF('Monthly Yields (WP)'!$A$8:$A$715,'Annual Yields (WP)'!A21,'Monthly Yields (WP)'!$D$8:$D$715),AVERAGEIF('Monthly Yields (WP)'!$G$8:$G$900,'Annual Yields (WP)'!A21,'Monthly Yields (WP)'!$J$8:$J$900))</f>
        <v>6.8841666666666676E-2</v>
      </c>
      <c r="D21" s="130">
        <v>1995</v>
      </c>
      <c r="E21" s="90">
        <f>AVERAGEIF('Monthly Yields (WP)'!$T$8:$T$715,'Annual Yields (WP)'!D21,'Monthly Yields (WP)'!$V$8:$V$715)</f>
        <v>7.5900000000000009E-2</v>
      </c>
      <c r="G21" s="130">
        <v>1995</v>
      </c>
      <c r="H21" s="90">
        <f>AVERAGEIF('Monthly Yields (WP)'!$T$8:$T$715,'Annual Yields (WP)'!D21,'Monthly Yields (WP)'!$Y$8:$Y$715)</f>
        <v>8.2008333333333322E-2</v>
      </c>
      <c r="J21" s="130">
        <v>1995</v>
      </c>
      <c r="K21" s="151">
        <v>7.8899999999999998E-2</v>
      </c>
      <c r="M21" s="130">
        <v>1995</v>
      </c>
      <c r="N21" s="151">
        <v>8.2900000000000001E-2</v>
      </c>
    </row>
    <row r="22" spans="1:14">
      <c r="A22" s="130">
        <v>1996</v>
      </c>
      <c r="B22" s="90">
        <f>IF(OR(A22&lt;2002,A22&gt;2005),AVERAGEIF('Monthly Yields (WP)'!$A$8:$A$715,'Annual Yields (WP)'!A22,'Monthly Yields (WP)'!$D$8:$D$715),AVERAGEIF('Monthly Yields (WP)'!$G$8:$G$900,'Annual Yields (WP)'!A22,'Monthly Yields (WP)'!$J$8:$J$900))</f>
        <v>6.700833333333335E-2</v>
      </c>
      <c r="D22" s="130">
        <v>1996</v>
      </c>
      <c r="E22" s="90">
        <f>AVERAGEIF('Monthly Yields (WP)'!$T$8:$T$715,'Annual Yields (WP)'!D22,'Monthly Yields (WP)'!$V$8:$V$715)</f>
        <v>7.3699999999999988E-2</v>
      </c>
      <c r="G22" s="130">
        <v>1996</v>
      </c>
      <c r="H22" s="90">
        <f>AVERAGEIF('Monthly Yields (WP)'!$T$8:$T$715,'Annual Yields (WP)'!D22,'Monthly Yields (WP)'!$Y$8:$Y$715)</f>
        <v>8.0541666666666664E-2</v>
      </c>
      <c r="J22" s="130">
        <v>1996</v>
      </c>
      <c r="K22" s="151">
        <v>7.7499999999999999E-2</v>
      </c>
      <c r="M22" s="130">
        <v>1996</v>
      </c>
      <c r="N22" s="151">
        <v>8.1699999999999995E-2</v>
      </c>
    </row>
    <row r="23" spans="1:14">
      <c r="A23" s="130">
        <v>1997</v>
      </c>
      <c r="B23" s="90">
        <f>IF(OR(A23&lt;2002,A23&gt;2005),AVERAGEIF('Monthly Yields (WP)'!$A$8:$A$715,'Annual Yields (WP)'!A23,'Monthly Yields (WP)'!$D$8:$D$715),AVERAGEIF('Monthly Yields (WP)'!$G$8:$G$900,'Annual Yields (WP)'!A23,'Monthly Yields (WP)'!$J$8:$J$900))</f>
        <v>6.6058333333333344E-2</v>
      </c>
      <c r="D23" s="130">
        <v>1997</v>
      </c>
      <c r="E23" s="90">
        <f>AVERAGEIF('Monthly Yields (WP)'!$T$8:$T$715,'Annual Yields (WP)'!D23,'Monthly Yields (WP)'!$V$8:$V$715)</f>
        <v>7.2616666666666677E-2</v>
      </c>
      <c r="G23" s="130">
        <v>1997</v>
      </c>
      <c r="H23" s="90">
        <f>AVERAGEIF('Monthly Yields (WP)'!$T$8:$T$715,'Annual Yields (WP)'!D23,'Monthly Yields (WP)'!$Y$8:$Y$715)</f>
        <v>7.8625E-2</v>
      </c>
      <c r="J23" s="130">
        <v>1997</v>
      </c>
      <c r="K23" s="151">
        <v>7.5999999999999998E-2</v>
      </c>
      <c r="M23" s="130">
        <v>1997</v>
      </c>
      <c r="N23" s="151">
        <v>7.9500000000000001E-2</v>
      </c>
    </row>
    <row r="24" spans="1:14">
      <c r="A24" s="130">
        <v>1998</v>
      </c>
      <c r="B24" s="90">
        <f>IF(OR(A24&lt;2002,A24&gt;2005),AVERAGEIF('Monthly Yields (WP)'!$A$8:$A$715,'Annual Yields (WP)'!A24,'Monthly Yields (WP)'!$D$8:$D$715),AVERAGEIF('Monthly Yields (WP)'!$G$8:$G$900,'Annual Yields (WP)'!A24,'Monthly Yields (WP)'!$J$8:$J$900))</f>
        <v>5.5783333333333331E-2</v>
      </c>
      <c r="D24" s="130">
        <v>1998</v>
      </c>
      <c r="E24" s="90">
        <f>AVERAGEIF('Monthly Yields (WP)'!$T$8:$T$715,'Annual Yields (WP)'!D24,'Monthly Yields (WP)'!$V$8:$V$715)</f>
        <v>6.5316666666666676E-2</v>
      </c>
      <c r="G24" s="130">
        <v>1998</v>
      </c>
      <c r="H24" s="90">
        <f>AVERAGEIF('Monthly Yields (WP)'!$T$8:$T$715,'Annual Yields (WP)'!D24,'Monthly Yields (WP)'!$Y$8:$Y$715)</f>
        <v>7.2208333333333333E-2</v>
      </c>
      <c r="J24" s="130">
        <v>1998</v>
      </c>
      <c r="K24" s="151">
        <v>7.0400000000000004E-2</v>
      </c>
      <c r="M24" s="130">
        <v>1998</v>
      </c>
      <c r="N24" s="151">
        <v>7.2599999999999998E-2</v>
      </c>
    </row>
    <row r="25" spans="1:14">
      <c r="A25" s="130">
        <v>1999</v>
      </c>
      <c r="B25" s="90">
        <f>IF(OR(A25&lt;2002,A25&gt;2005),AVERAGEIF('Monthly Yields (WP)'!$A$8:$A$715,'Annual Yields (WP)'!A25,'Monthly Yields (WP)'!$D$8:$D$715),AVERAGEIF('Monthly Yields (WP)'!$G$8:$G$900,'Annual Yields (WP)'!A25,'Monthly Yields (WP)'!$J$8:$J$900))</f>
        <v>5.8658333333333333E-2</v>
      </c>
      <c r="D25" s="130">
        <v>1999</v>
      </c>
      <c r="E25" s="90">
        <f>AVERAGEIF('Monthly Yields (WP)'!$T$8:$T$715,'Annual Yields (WP)'!D25,'Monthly Yields (WP)'!$V$8:$V$715)</f>
        <v>7.0416666666666669E-2</v>
      </c>
      <c r="G25" s="130">
        <v>1999</v>
      </c>
      <c r="H25" s="90">
        <f>AVERAGEIF('Monthly Yields (WP)'!$T$8:$T$715,'Annual Yields (WP)'!D25,'Monthly Yields (WP)'!$Y$8:$Y$715)</f>
        <v>7.8708333333333325E-2</v>
      </c>
      <c r="J25" s="130">
        <v>1999</v>
      </c>
      <c r="K25" s="151">
        <v>7.6200000000000004E-2</v>
      </c>
      <c r="M25" s="130">
        <v>1999</v>
      </c>
      <c r="N25" s="151">
        <v>7.8799999999999995E-2</v>
      </c>
    </row>
    <row r="26" spans="1:14">
      <c r="A26" s="130">
        <v>2000</v>
      </c>
      <c r="B26" s="90">
        <f>IF(OR(A26&lt;2002,A26&gt;2005),AVERAGEIF('Monthly Yields (WP)'!$A$8:$A$715,'Annual Yields (WP)'!A26,'Monthly Yields (WP)'!$D$8:$D$715),AVERAGEIF('Monthly Yields (WP)'!$G$8:$G$900,'Annual Yields (WP)'!A26,'Monthly Yields (WP)'!$J$8:$J$900))</f>
        <v>5.9425000000000006E-2</v>
      </c>
      <c r="D26" s="130">
        <v>2000</v>
      </c>
      <c r="E26" s="90">
        <f>AVERAGEIF('Monthly Yields (WP)'!$T$8:$T$715,'Annual Yields (WP)'!D26,'Monthly Yields (WP)'!$V$8:$V$715)</f>
        <v>7.6225000000000001E-2</v>
      </c>
      <c r="G26" s="130">
        <v>2000</v>
      </c>
      <c r="H26" s="90">
        <f>AVERAGEIF('Monthly Yields (WP)'!$T$8:$T$715,'Annual Yields (WP)'!D26,'Monthly Yields (WP)'!$Y$8:$Y$715)</f>
        <v>8.364166666666667E-2</v>
      </c>
      <c r="J26" s="130">
        <v>2000</v>
      </c>
      <c r="K26" s="151">
        <v>8.2441666666666663E-2</v>
      </c>
      <c r="M26" s="130">
        <v>2000</v>
      </c>
      <c r="N26" s="151">
        <v>8.3591666666666647E-2</v>
      </c>
    </row>
    <row r="27" spans="1:14">
      <c r="A27" s="130">
        <v>2001</v>
      </c>
      <c r="B27" s="90">
        <f>IF(OR(A27&lt;2002,A27&gt;2005),AVERAGEIF('Monthly Yields (WP)'!$A$8:$A$715,'Annual Yields (WP)'!A27,'Monthly Yields (WP)'!$D$8:$D$715),AVERAGEIF('Monthly Yields (WP)'!$G$8:$G$900,'Annual Yields (WP)'!A27,'Monthly Yields (WP)'!$J$8:$J$900))</f>
        <v>5.4933333333333334E-2</v>
      </c>
      <c r="D27" s="130">
        <v>2001</v>
      </c>
      <c r="E27" s="90">
        <f>AVERAGEIF('Monthly Yields (WP)'!$T$8:$T$715,'Annual Yields (WP)'!D27,'Monthly Yields (WP)'!$V$8:$V$715)</f>
        <v>7.0825000000000013E-2</v>
      </c>
      <c r="G27" s="130">
        <v>2001</v>
      </c>
      <c r="H27" s="90">
        <f>AVERAGEIF('Monthly Yields (WP)'!$T$8:$T$715,'Annual Yields (WP)'!D27,'Monthly Yields (WP)'!$Y$8:$Y$715)</f>
        <v>7.9475000000000004E-2</v>
      </c>
      <c r="J27" s="130">
        <v>2001</v>
      </c>
      <c r="K27" s="90">
        <f ca="1">AVERAGEIF('Monthly Yields (WP)'!$L$8:$S$715,'Annual Yields (WP)'!J27,'Monthly Yields (WP)'!$P$8:$P$715)</f>
        <v>7.7625E-2</v>
      </c>
      <c r="M27" s="130">
        <v>2001</v>
      </c>
      <c r="N27" s="90">
        <f>AVERAGEIF('Monthly Yields (WP)'!$L$8:$L$715,'Annual Yields (WP)'!M27,'Monthly Yields (WP)'!$Q$8:$Q$715)</f>
        <v>8.0283333333333345E-2</v>
      </c>
    </row>
    <row r="28" spans="1:14">
      <c r="A28" s="130">
        <v>2002</v>
      </c>
      <c r="B28" s="150">
        <f>IF(OR(A28&lt;2002,A28&gt;2005),AVERAGEIF('Monthly Yields (WP)'!$A$8:$A$715,'Annual Yields (WP)'!A28,'Monthly Yields (WP)'!$D$8:$D$715),AVERAGEIF('Monthly Yields (WP)'!$G$8:$G$900,'Annual Yields (WP)'!A28,'Monthly Yields (WP)'!$J$8:$J$900))</f>
        <v>5.4300000000000008E-2</v>
      </c>
      <c r="D28" s="130">
        <v>2002</v>
      </c>
      <c r="E28" s="90">
        <f>AVERAGEIF('Monthly Yields (WP)'!$T$8:$T$715,'Annual Yields (WP)'!D28,'Monthly Yields (WP)'!$V$8:$V$715)</f>
        <v>6.4916666666666678E-2</v>
      </c>
      <c r="G28" s="130">
        <v>2002</v>
      </c>
      <c r="H28" s="90">
        <f>AVERAGEIF('Monthly Yields (WP)'!$T$8:$T$715,'Annual Yields (WP)'!D28,'Monthly Yields (WP)'!$Y$8:$Y$715)</f>
        <v>7.8016666666666665E-2</v>
      </c>
      <c r="J28" s="130">
        <v>2002</v>
      </c>
      <c r="K28" s="90">
        <f ca="1">AVERAGEIF('Monthly Yields (WP)'!$L$8:$S$715,'Annual Yields (WP)'!J28,'Monthly Yields (WP)'!$P$8:$P$715)</f>
        <v>7.3724999999999999E-2</v>
      </c>
      <c r="M28" s="130">
        <v>2002</v>
      </c>
      <c r="N28" s="90">
        <f>AVERAGEIF('Monthly Yields (WP)'!$L$8:$L$715,'Annual Yields (WP)'!M28,'Monthly Yields (WP)'!$Q$8:$Q$715)</f>
        <v>8.0233333333333337E-2</v>
      </c>
    </row>
    <row r="29" spans="1:14">
      <c r="A29" s="130">
        <v>2003</v>
      </c>
      <c r="B29" s="150">
        <f>IF(OR(A29&lt;2002,A29&gt;2005),AVERAGEIF('Monthly Yields (WP)'!$A$8:$A$715,'Annual Yields (WP)'!A29,'Monthly Yields (WP)'!$D$8:$D$715),AVERAGEIF('Monthly Yields (WP)'!$G$8:$G$900,'Annual Yields (WP)'!A29,'Monthly Yields (WP)'!$J$8:$J$900))</f>
        <v>4.9575000000000001E-2</v>
      </c>
      <c r="D29" s="130">
        <v>2003</v>
      </c>
      <c r="E29" s="90">
        <f>AVERAGEIF('Monthly Yields (WP)'!$T$8:$T$715,'Annual Yields (WP)'!D29,'Monthly Yields (WP)'!$V$8:$V$715)</f>
        <v>5.6666666666666671E-2</v>
      </c>
      <c r="G29" s="130">
        <v>2003</v>
      </c>
      <c r="H29" s="90">
        <f>AVERAGEIF('Monthly Yields (WP)'!$T$8:$T$715,'Annual Yields (WP)'!D29,'Monthly Yields (WP)'!$Y$8:$Y$715)</f>
        <v>6.7658333333333334E-2</v>
      </c>
      <c r="J29" s="130">
        <v>2003</v>
      </c>
      <c r="K29" s="90">
        <f ca="1">AVERAGEIF('Monthly Yields (WP)'!$L$8:$S$715,'Annual Yields (WP)'!J29,'Monthly Yields (WP)'!$P$8:$P$715)</f>
        <v>6.580833333333333E-2</v>
      </c>
      <c r="M29" s="130">
        <v>2003</v>
      </c>
      <c r="N29" s="90">
        <f>AVERAGEIF('Monthly Yields (WP)'!$L$8:$L$715,'Annual Yields (WP)'!M29,'Monthly Yields (WP)'!$Q$8:$Q$715)</f>
        <v>6.8425E-2</v>
      </c>
    </row>
    <row r="30" spans="1:14">
      <c r="A30" s="130">
        <v>2004</v>
      </c>
      <c r="B30" s="150">
        <f>IF(OR(A30&lt;2002,A30&gt;2005),AVERAGEIF('Monthly Yields (WP)'!$A$8:$A$715,'Annual Yields (WP)'!A30,'Monthly Yields (WP)'!$D$8:$D$715),AVERAGEIF('Monthly Yields (WP)'!$G$8:$G$900,'Annual Yields (WP)'!A30,'Monthly Yields (WP)'!$J$8:$J$900))</f>
        <v>5.046666666666666E-2</v>
      </c>
      <c r="D30" s="130">
        <v>2004</v>
      </c>
      <c r="E30" s="90">
        <f>AVERAGEIF('Monthly Yields (WP)'!$T$8:$T$715,'Annual Yields (WP)'!D30,'Monthly Yields (WP)'!$V$8:$V$715)</f>
        <v>5.6283333333333331E-2</v>
      </c>
      <c r="G30" s="130">
        <v>2004</v>
      </c>
      <c r="H30" s="90">
        <f>AVERAGEIF('Monthly Yields (WP)'!$T$8:$T$715,'Annual Yields (WP)'!D30,'Monthly Yields (WP)'!$Y$8:$Y$715)</f>
        <v>6.3933333333333328E-2</v>
      </c>
      <c r="J30" s="130">
        <v>2004</v>
      </c>
      <c r="K30" s="90">
        <f ca="1">AVERAGEIF('Monthly Yields (WP)'!$L$8:$S$715,'Annual Yields (WP)'!J30,'Monthly Yields (WP)'!$P$8:$P$715)</f>
        <v>6.1599999999999995E-2</v>
      </c>
      <c r="M30" s="130">
        <v>2004</v>
      </c>
      <c r="N30" s="90">
        <f>AVERAGEIF('Monthly Yields (WP)'!$L$8:$L$715,'Annual Yields (WP)'!M30,'Monthly Yields (WP)'!$Q$8:$Q$715)</f>
        <v>6.3949999999999993E-2</v>
      </c>
    </row>
    <row r="31" spans="1:14">
      <c r="A31" s="130">
        <v>2005</v>
      </c>
      <c r="B31" s="150">
        <f>IF(OR(A31&lt;2002,A31&gt;2005),AVERAGEIF('Monthly Yields (WP)'!$A$8:$A$715,'Annual Yields (WP)'!A31,'Monthly Yields (WP)'!$D$8:$D$715),AVERAGEIF('Monthly Yields (WP)'!$G$8:$G$900,'Annual Yields (WP)'!A31,'Monthly Yields (WP)'!$J$8:$J$900))</f>
        <v>4.6458333333333331E-2</v>
      </c>
      <c r="D31" s="130">
        <v>2005</v>
      </c>
      <c r="E31" s="90">
        <f>AVERAGEIF('Monthly Yields (WP)'!$T$8:$T$715,'Annual Yields (WP)'!D31,'Monthly Yields (WP)'!$V$8:$V$715)</f>
        <v>5.2350000000000001E-2</v>
      </c>
      <c r="G31" s="130">
        <v>2005</v>
      </c>
      <c r="H31" s="90">
        <f>AVERAGEIF('Monthly Yields (WP)'!$T$8:$T$715,'Annual Yields (WP)'!D31,'Monthly Yields (WP)'!$Y$8:$Y$715)</f>
        <v>6.064166666666667E-2</v>
      </c>
      <c r="J31" s="130">
        <v>2005</v>
      </c>
      <c r="K31" s="90">
        <f ca="1">AVERAGEIF('Monthly Yields (WP)'!$L$8:$S$715,'Annual Yields (WP)'!J31,'Monthly Yields (WP)'!$P$8:$P$715)</f>
        <v>5.6491666666666662E-2</v>
      </c>
      <c r="M31" s="130">
        <v>2005</v>
      </c>
      <c r="N31" s="90">
        <f>AVERAGEIF('Monthly Yields (WP)'!$L$8:$L$715,'Annual Yields (WP)'!M31,'Monthly Yields (WP)'!$Q$8:$Q$715)</f>
        <v>5.9249999999999997E-2</v>
      </c>
    </row>
    <row r="32" spans="1:14">
      <c r="A32" s="130">
        <v>2006</v>
      </c>
      <c r="B32" s="90">
        <f>IF(OR(A32&lt;2002,A32&gt;2005),AVERAGEIF('Monthly Yields (WP)'!$A$8:$A$715,'Annual Yields (WP)'!A32,'Monthly Yields (WP)'!$D$8:$D$715),AVERAGEIF('Monthly Yields (WP)'!$G$8:$G$900,'Annual Yields (WP)'!A32,'Monthly Yields (WP)'!$J$8:$J$900))</f>
        <v>4.8981818181818175E-2</v>
      </c>
      <c r="D32" s="130">
        <v>2006</v>
      </c>
      <c r="E32" s="90">
        <f>AVERAGEIF('Monthly Yields (WP)'!$T$8:$T$715,'Annual Yields (WP)'!D32,'Monthly Yields (WP)'!$V$8:$V$715)</f>
        <v>5.5875000000000008E-2</v>
      </c>
      <c r="G32" s="130">
        <v>2006</v>
      </c>
      <c r="H32" s="90">
        <f>AVERAGEIF('Monthly Yields (WP)'!$T$8:$T$715,'Annual Yields (WP)'!D32,'Monthly Yields (WP)'!$Y$8:$Y$715)</f>
        <v>6.4791666666666678E-2</v>
      </c>
      <c r="J32" s="130">
        <v>2006</v>
      </c>
      <c r="K32" s="90">
        <f ca="1">AVERAGEIF('Monthly Yields (WP)'!$L$8:$S$715,'Annual Yields (WP)'!J32,'Monthly Yields (WP)'!$P$8:$P$715)</f>
        <v>6.0683333333333332E-2</v>
      </c>
      <c r="M32" s="130">
        <v>2006</v>
      </c>
      <c r="N32" s="90">
        <f>AVERAGEIF('Monthly Yields (WP)'!$L$8:$L$715,'Annual Yields (WP)'!M32,'Monthly Yields (WP)'!$Q$8:$Q$715)</f>
        <v>6.3166666666666663E-2</v>
      </c>
    </row>
    <row r="33" spans="1:14">
      <c r="A33" s="130">
        <v>2007</v>
      </c>
      <c r="B33" s="90">
        <f>IF(OR(A33&lt;2002,A33&gt;2005),AVERAGEIF('Monthly Yields (WP)'!$A$8:$A$715,'Annual Yields (WP)'!A33,'Monthly Yields (WP)'!$D$8:$D$715),AVERAGEIF('Monthly Yields (WP)'!$G$8:$G$900,'Annual Yields (WP)'!A33,'Monthly Yields (WP)'!$J$8:$J$900))</f>
        <v>4.8341666666666672E-2</v>
      </c>
      <c r="D33" s="130">
        <v>2007</v>
      </c>
      <c r="E33" s="90">
        <f>AVERAGEIF('Monthly Yields (WP)'!$T$8:$T$715,'Annual Yields (WP)'!D33,'Monthly Yields (WP)'!$V$8:$V$715)</f>
        <v>5.5558333333333342E-2</v>
      </c>
      <c r="G33" s="130">
        <v>2007</v>
      </c>
      <c r="H33" s="90">
        <f>AVERAGEIF('Monthly Yields (WP)'!$T$8:$T$715,'Annual Yields (WP)'!D33,'Monthly Yields (WP)'!$Y$8:$Y$715)</f>
        <v>6.4825000000000008E-2</v>
      </c>
      <c r="J33" s="130">
        <v>2007</v>
      </c>
      <c r="K33" s="90">
        <f ca="1">AVERAGEIF('Monthly Yields (WP)'!$L$8:$S$715,'Annual Yields (WP)'!J33,'Monthly Yields (WP)'!$P$8:$P$715)</f>
        <v>6.0733333333333334E-2</v>
      </c>
      <c r="M33" s="130">
        <v>2007</v>
      </c>
      <c r="N33" s="90">
        <f>AVERAGEIF('Monthly Yields (WP)'!$L$8:$L$715,'Annual Yields (WP)'!M33,'Monthly Yields (WP)'!$Q$8:$Q$715)</f>
        <v>6.3300000000000009E-2</v>
      </c>
    </row>
    <row r="34" spans="1:14">
      <c r="A34" s="130">
        <v>2008</v>
      </c>
      <c r="B34" s="90">
        <f>IF(OR(A34&lt;2002,A34&gt;2005),AVERAGEIF('Monthly Yields (WP)'!$A$8:$A$715,'Annual Yields (WP)'!A34,'Monthly Yields (WP)'!$D$8:$D$715),AVERAGEIF('Monthly Yields (WP)'!$G$8:$G$900,'Annual Yields (WP)'!A34,'Monthly Yields (WP)'!$J$8:$J$900))</f>
        <v>4.2791666666666665E-2</v>
      </c>
      <c r="D34" s="130">
        <v>2008</v>
      </c>
      <c r="E34" s="90">
        <f>AVERAGEIF('Monthly Yields (WP)'!$T$8:$T$715,'Annual Yields (WP)'!D34,'Monthly Yields (WP)'!$V$8:$V$715)</f>
        <v>5.6316666666666675E-2</v>
      </c>
      <c r="G34" s="130">
        <v>2008</v>
      </c>
      <c r="H34" s="90">
        <f>AVERAGEIF('Monthly Yields (WP)'!$T$8:$T$715,'Annual Yields (WP)'!D34,'Monthly Yields (WP)'!$Y$8:$Y$715)</f>
        <v>7.4466666666666681E-2</v>
      </c>
      <c r="J34" s="130">
        <v>2008</v>
      </c>
      <c r="K34" s="90">
        <f ca="1">AVERAGEIF('Monthly Yields (WP)'!$L$8:$S$715,'Annual Yields (WP)'!J34,'Monthly Yields (WP)'!$P$8:$P$715)</f>
        <v>6.5283333333333332E-2</v>
      </c>
      <c r="M34" s="130">
        <v>2008</v>
      </c>
      <c r="N34" s="90">
        <f>AVERAGEIF('Monthly Yields (WP)'!$L$8:$L$715,'Annual Yields (WP)'!M34,'Monthly Yields (WP)'!$Q$8:$Q$715)</f>
        <v>7.2458333333333333E-2</v>
      </c>
    </row>
    <row r="35" spans="1:14">
      <c r="A35" s="130">
        <v>2009</v>
      </c>
      <c r="B35" s="90">
        <f>IF(OR(A35&lt;2002,A35&gt;2005),AVERAGEIF('Monthly Yields (WP)'!$A$8:$A$715,'Annual Yields (WP)'!A35,'Monthly Yields (WP)'!$D$8:$D$715),AVERAGEIF('Monthly Yields (WP)'!$G$8:$G$900,'Annual Yields (WP)'!A35,'Monthly Yields (WP)'!$J$8:$J$900))</f>
        <v>4.0691666666666668E-2</v>
      </c>
      <c r="D35" s="130">
        <v>2009</v>
      </c>
      <c r="E35" s="90">
        <f>AVERAGEIF('Monthly Yields (WP)'!$T$8:$T$715,'Annual Yields (WP)'!D35,'Monthly Yields (WP)'!$V$8:$V$715)</f>
        <v>5.3133333333333331E-2</v>
      </c>
      <c r="G35" s="130">
        <v>2009</v>
      </c>
      <c r="H35" s="90">
        <f>AVERAGEIF('Monthly Yields (WP)'!$T$8:$T$715,'Annual Yields (WP)'!D35,'Monthly Yields (WP)'!$Y$8:$Y$715)</f>
        <v>7.2958333333333333E-2</v>
      </c>
      <c r="J35" s="130">
        <v>2009</v>
      </c>
      <c r="K35" s="90">
        <f ca="1">AVERAGEIF('Monthly Yields (WP)'!$L$8:$S$715,'Annual Yields (WP)'!J35,'Monthly Yields (WP)'!$P$8:$P$715)</f>
        <v>6.0391666666666656E-2</v>
      </c>
      <c r="M35" s="130">
        <v>2009</v>
      </c>
      <c r="N35" s="90">
        <f>AVERAGEIF('Monthly Yields (WP)'!$L$8:$L$715,'Annual Yields (WP)'!M35,'Monthly Yields (WP)'!$Q$8:$Q$715)</f>
        <v>7.0550000000000002E-2</v>
      </c>
    </row>
    <row r="36" spans="1:14">
      <c r="A36" s="130">
        <v>2010</v>
      </c>
      <c r="B36" s="90">
        <f>IF(OR(A36&lt;2002,A36&gt;2005),AVERAGEIF('Monthly Yields (WP)'!$A$8:$A$715,'Annual Yields (WP)'!A36,'Monthly Yields (WP)'!$D$8:$D$715),AVERAGEIF('Monthly Yields (WP)'!$G$8:$G$900,'Annual Yields (WP)'!A36,'Monthly Yields (WP)'!$J$8:$J$900))</f>
        <v>4.2508333333333335E-2</v>
      </c>
      <c r="D36" s="130">
        <v>2010</v>
      </c>
      <c r="E36" s="90">
        <f ca="1">AVERAGEIF('Monthly Yields (WP)'!$T$8:$T$715,'Annual Yields (WP)'!D36,'Monthly Yields (WP)'!$V$8:$V$715)</f>
        <v>4.9486141886579203E-2</v>
      </c>
      <c r="G36" s="130">
        <v>2010</v>
      </c>
      <c r="H36" s="90">
        <f ca="1">AVERAGEIF('Monthly Yields (WP)'!$T$8:$T$715,'Annual Yields (WP)'!D36,'Monthly Yields (WP)'!$Y$8:$Y$715)</f>
        <v>6.0422650928792565E-2</v>
      </c>
      <c r="J36" s="130">
        <v>2010</v>
      </c>
      <c r="K36" s="90">
        <f ca="1">AVERAGEIF('Monthly Yields (WP)'!$L$8:$S$715,'Annual Yields (WP)'!J36,'Monthly Yields (WP)'!$P$8:$P$715)</f>
        <v>5.4688919787213131E-2</v>
      </c>
      <c r="M36" s="130">
        <v>2010</v>
      </c>
      <c r="N36" s="90">
        <f ca="1">AVERAGEIF('Monthly Yields (WP)'!$L$8:$L$715,'Annual Yields (WP)'!M36,'Monthly Yields (WP)'!$Q$8:$Q$715)</f>
        <v>5.9645065912329841E-2</v>
      </c>
    </row>
    <row r="37" spans="1:14">
      <c r="A37" s="130">
        <v>2011</v>
      </c>
      <c r="B37" s="90">
        <f>IF(OR(A37&lt;2002,A37&gt;2005),AVERAGEIF('Monthly Yields (WP)'!$A$8:$A$715,'Annual Yields (WP)'!A37,'Monthly Yields (WP)'!$D$8:$D$715),AVERAGEIF('Monthly Yields (WP)'!$G$8:$G$900,'Annual Yields (WP)'!A37,'Monthly Yields (WP)'!$J$8:$J$900))</f>
        <v>3.9108333333333335E-2</v>
      </c>
      <c r="D37" s="130">
        <v>2011</v>
      </c>
      <c r="E37" s="90">
        <f ca="1">AVERAGEIF('Monthly Yields (WP)'!$T$8:$T$715,'Annual Yields (WP)'!D37,'Monthly Yields (WP)'!$V$8:$V$715)</f>
        <v>4.6399211789152482E-2</v>
      </c>
      <c r="G37" s="130">
        <v>2011</v>
      </c>
      <c r="H37" s="90">
        <f ca="1">AVERAGEIF('Monthly Yields (WP)'!$T$8:$T$715,'Annual Yields (WP)'!D37,'Monthly Yields (WP)'!$Y$8:$Y$715)</f>
        <v>5.6664149059954531E-2</v>
      </c>
      <c r="J37" s="130">
        <v>2011</v>
      </c>
      <c r="K37" s="90">
        <f ca="1">AVERAGEIF('Monthly Yields (WP)'!$L$8:$S$715,'Annual Yields (WP)'!J37,'Monthly Yields (WP)'!$P$8:$P$715)</f>
        <v>5.0390073932477887E-2</v>
      </c>
      <c r="M37" s="130">
        <v>2011</v>
      </c>
      <c r="N37" s="90">
        <f ca="1">AVERAGEIF('Monthly Yields (WP)'!$L$8:$L$715,'Annual Yields (WP)'!M37,'Monthly Yields (WP)'!$Q$8:$Q$715)</f>
        <v>5.5661813972092772E-2</v>
      </c>
    </row>
    <row r="38" spans="1:14">
      <c r="A38" s="130">
        <v>2012</v>
      </c>
      <c r="B38" s="90">
        <f>IF(OR(A38&lt;2002,A38&gt;2005),AVERAGEIF('Monthly Yields (WP)'!$A$8:$A$715,'Annual Yields (WP)'!A38,'Monthly Yields (WP)'!$D$8:$D$715),AVERAGEIF('Monthly Yields (WP)'!$G$8:$G$900,'Annual Yields (WP)'!A38,'Monthly Yields (WP)'!$J$8:$J$900))</f>
        <v>2.9208333333333333E-2</v>
      </c>
      <c r="D38" s="130">
        <v>2012</v>
      </c>
      <c r="E38" s="90">
        <f ca="1">AVERAGEIF('Monthly Yields (WP)'!$T$8:$T$715,'Annual Yields (WP)'!D38,'Monthly Yields (WP)'!$V$8:$V$715)</f>
        <v>3.6731737227054556E-2</v>
      </c>
      <c r="G38" s="130">
        <v>2012</v>
      </c>
      <c r="H38" s="90">
        <f ca="1">AVERAGEIF('Monthly Yields (WP)'!$T$8:$T$715,'Annual Yields (WP)'!D38,'Monthly Yields (WP)'!$Y$8:$Y$715)</f>
        <v>4.9376048782085936E-2</v>
      </c>
      <c r="J38" s="130">
        <v>2012</v>
      </c>
      <c r="K38" s="90">
        <f ca="1">AVERAGEIF('Monthly Yields (WP)'!$L$8:$S$715,'Annual Yields (WP)'!J38,'Monthly Yields (WP)'!$P$8:$P$715)</f>
        <v>4.1308564221010043E-2</v>
      </c>
      <c r="M38" s="130">
        <v>2012</v>
      </c>
      <c r="N38" s="90">
        <f ca="1">AVERAGEIF('Monthly Yields (WP)'!$L$8:$L$715,'Annual Yields (WP)'!M38,'Monthly Yields (WP)'!$Q$8:$Q$715)</f>
        <v>4.8256893848182547E-2</v>
      </c>
    </row>
    <row r="39" spans="1:14">
      <c r="A39" s="130">
        <v>2013</v>
      </c>
      <c r="B39" s="90">
        <f>IF(OR(A39&lt;2002,A39&gt;2005),AVERAGEIF('Monthly Yields (WP)'!$A$8:$A$715,'Annual Yields (WP)'!A39,'Monthly Yields (WP)'!$D$8:$D$715),AVERAGEIF('Monthly Yields (WP)'!$G$8:$G$900,'Annual Yields (WP)'!A39,'Monthly Yields (WP)'!$J$8:$J$900))</f>
        <v>3.4483333333333331E-2</v>
      </c>
      <c r="D39" s="130">
        <v>2013</v>
      </c>
      <c r="E39" s="90">
        <f ca="1">AVERAGEIF('Monthly Yields (WP)'!$T$8:$T$715,'Annual Yields (WP)'!D39,'Monthly Yields (WP)'!$V$8:$V$715)</f>
        <v>4.2353457172342616E-2</v>
      </c>
      <c r="G39" s="130">
        <v>2013</v>
      </c>
      <c r="H39" s="90">
        <f ca="1">AVERAGEIF('Monthly Yields (WP)'!$T$8:$T$715,'Annual Yields (WP)'!D39,'Monthly Yields (WP)'!$Y$8:$Y$715)</f>
        <v>5.1015290565987158E-2</v>
      </c>
      <c r="J39" s="130">
        <v>2013</v>
      </c>
      <c r="K39" s="90">
        <f ca="1">AVERAGEIF('Monthly Yields (WP)'!$L$8:$S$715,'Annual Yields (WP)'!J39,'Monthly Yields (WP)'!$P$8:$P$715)</f>
        <v>4.4759707479483019E-2</v>
      </c>
      <c r="M39" s="130">
        <v>2013</v>
      </c>
      <c r="N39" s="90">
        <f ca="1">AVERAGEIF('Monthly Yields (WP)'!$L$8:$L$715,'Annual Yields (WP)'!M39,'Monthly Yields (WP)'!$Q$8:$Q$715)</f>
        <v>4.9821343577303334E-2</v>
      </c>
    </row>
    <row r="40" spans="1:14">
      <c r="A40" s="130">
        <v>2014</v>
      </c>
      <c r="B40" s="90">
        <f>IF(OR(A40&lt;2002,A40&gt;2005),AVERAGEIF('Monthly Yields (WP)'!$A$8:$A$715,'Annual Yields (WP)'!A40,'Monthly Yields (WP)'!$D$8:$D$715),AVERAGEIF('Monthly Yields (WP)'!$G$8:$G$900,'Annual Yields (WP)'!A40,'Monthly Yields (WP)'!$J$8:$J$900))</f>
        <v>3.3399999999999999E-2</v>
      </c>
      <c r="D40" s="130">
        <v>2014</v>
      </c>
      <c r="E40" s="90">
        <f ca="1">AVERAGEIF('Monthly Yields (WP)'!$T$8:$T$715,'Annual Yields (WP)'!D40,'Monthly Yields (WP)'!$V$8:$V$715)</f>
        <v>4.1623565805109931E-2</v>
      </c>
      <c r="G40" s="130">
        <v>2014</v>
      </c>
      <c r="H40" s="90">
        <f ca="1">AVERAGEIF('Monthly Yields (WP)'!$T$8:$T$715,'Annual Yields (WP)'!D40,'Monthly Yields (WP)'!$Y$8:$Y$715)</f>
        <v>4.8554684166595939E-2</v>
      </c>
      <c r="J40" s="130">
        <v>2014</v>
      </c>
      <c r="K40" s="90">
        <f ca="1">AVERAGEIF('Monthly Yields (WP)'!$L$8:$S$715,'Annual Yields (WP)'!J40,'Monthly Yields (WP)'!$P$8:$P$715)</f>
        <v>4.2774094021446961E-2</v>
      </c>
      <c r="M40" s="130">
        <v>2014</v>
      </c>
      <c r="N40" s="90">
        <f ca="1">AVERAGEIF('Monthly Yields (WP)'!$L$8:$L$715,'Annual Yields (WP)'!M40,'Monthly Yields (WP)'!$Q$8:$Q$715)</f>
        <v>4.7983787029963504E-2</v>
      </c>
    </row>
    <row r="41" spans="1:14">
      <c r="A41" s="130">
        <v>2015</v>
      </c>
      <c r="B41" s="90">
        <f>IF(OR(A41&lt;2002,A41&gt;2005),AVERAGEIF('Monthly Yields (WP)'!$A$8:$A$715,'Annual Yields (WP)'!A41,'Monthly Yields (WP)'!$D$8:$D$715),AVERAGEIF('Monthly Yields (WP)'!$G$8:$G$900,'Annual Yields (WP)'!A41,'Monthly Yields (WP)'!$J$8:$J$900))</f>
        <v>2.8408333333333331E-2</v>
      </c>
      <c r="D41" s="130">
        <v>2015</v>
      </c>
      <c r="E41" s="90">
        <f ca="1">AVERAGEIF('Monthly Yields (WP)'!$T$8:$T$715,'Annual Yields (WP)'!D41,'Monthly Yields (WP)'!$V$8:$V$715)</f>
        <v>3.8865561979443554E-2</v>
      </c>
      <c r="G41" s="130">
        <v>2015</v>
      </c>
      <c r="H41" s="90">
        <f ca="1">AVERAGEIF('Monthly Yields (WP)'!$T$8:$T$715,'Annual Yields (WP)'!D41,'Monthly Yields (WP)'!$Y$8:$Y$715)</f>
        <v>4.9983818036252244E-2</v>
      </c>
      <c r="J41" s="130">
        <v>2015</v>
      </c>
      <c r="K41" s="90">
        <f ca="1">AVERAGEIF('Monthly Yields (WP)'!$L$8:$S$715,'Annual Yields (WP)'!J41,'Monthly Yields (WP)'!$P$8:$P$715)</f>
        <v>4.1153967589428117E-2</v>
      </c>
      <c r="M41" s="130">
        <v>2015</v>
      </c>
      <c r="N41" s="90">
        <f ca="1">AVERAGEIF('Monthly Yields (WP)'!$L$8:$L$715,'Annual Yields (WP)'!M41,'Monthly Yields (WP)'!$Q$8:$Q$715)</f>
        <v>5.0280741690083786E-2</v>
      </c>
    </row>
    <row r="42" spans="1:14">
      <c r="A42" s="130">
        <v>2016</v>
      </c>
      <c r="B42" s="90">
        <f>IF(OR(A42&lt;2002,A42&gt;2005),AVERAGEIF('Monthly Yields (WP)'!$A$8:$A$715,'Annual Yields (WP)'!A42,'Monthly Yields (WP)'!$D$8:$D$715),AVERAGEIF('Monthly Yields (WP)'!$G$8:$G$900,'Annual Yields (WP)'!A42,'Monthly Yields (WP)'!$J$8:$J$900))</f>
        <v>2.5975000000000002E-2</v>
      </c>
      <c r="D42" s="130">
        <v>2016</v>
      </c>
      <c r="E42" s="90">
        <f ca="1">AVERAGEIF('Monthly Yields (WP)'!$T$8:$T$715,'Annual Yields (WP)'!D42,'Monthly Yields (WP)'!$V$8:$V$715)</f>
        <v>3.6641758732305067E-2</v>
      </c>
      <c r="G42" s="130">
        <v>2016</v>
      </c>
      <c r="H42" s="90">
        <f ca="1">AVERAGEIF('Monthly Yields (WP)'!$T$8:$T$715,'Annual Yields (WP)'!D42,'Monthly Yields (WP)'!$Y$8:$Y$715)</f>
        <v>4.7145330800651163E-2</v>
      </c>
      <c r="J42" s="130">
        <f>TRUNC(2016)</f>
        <v>2016</v>
      </c>
      <c r="K42" s="90">
        <f ca="1">AVERAGEIF('Monthly Yields (WP)'!$L$8:$S$715,'Annual Yields (WP)'!J42,'Monthly Yields (WP)'!$P$8:$P$715)</f>
        <v>3.930199127182251E-2</v>
      </c>
      <c r="M42" s="130">
        <v>2016</v>
      </c>
      <c r="N42" s="90">
        <f ca="1">AVERAGEIF('Monthly Yields (WP)'!$L$8:$L$715,'Annual Yields (WP)'!M42,'Monthly Yields (WP)'!$Q$8:$Q$715)</f>
        <v>4.6746381356058131E-2</v>
      </c>
    </row>
    <row r="43" spans="1:14">
      <c r="A43" s="130">
        <v>2017</v>
      </c>
      <c r="B43" s="90">
        <f>IF(OR(A43&lt;2002,A43&gt;2005),AVERAGEIF('Monthly Yields (WP)'!$A$8:$A$715,'Annual Yields (WP)'!A43,'Monthly Yields (WP)'!$D$8:$D$715),AVERAGEIF('Monthly Yields (WP)'!$G$8:$G$900,'Annual Yields (WP)'!A43,'Monthly Yields (WP)'!$J$8:$J$900))</f>
        <v>2.9716666666666666E-2</v>
      </c>
      <c r="D43" s="130">
        <v>2017</v>
      </c>
      <c r="E43" s="90">
        <f ca="1">AVERAGEIF('Monthly Yields (WP)'!$T$8:$T$715,'Annual Yields (WP)'!D43,'Monthly Yields (WP)'!$V$8:$V$715)</f>
        <v>3.8793194126620904E-2</v>
      </c>
      <c r="G43" s="130">
        <v>2017</v>
      </c>
      <c r="H43" s="90">
        <f ca="1">AVERAGEIF('Monthly Yields (WP)'!$T$8:$T$715,'Annual Yields (WP)'!D43,'Monthly Yields (WP)'!$Y$8:$Y$715)</f>
        <v>4.5782798869703906E-2</v>
      </c>
      <c r="J43" s="130">
        <v>2017</v>
      </c>
      <c r="K43" s="90">
        <f ca="1">AVERAGEIF('Monthly Yields (WP)'!$L$8:$S$715,'Annual Yields (WP)'!J43,'Monthly Yields (WP)'!$P$8:$P$715)</f>
        <v>4.1210937174953187E-2</v>
      </c>
      <c r="M43" s="130">
        <v>2017</v>
      </c>
      <c r="N43" s="90">
        <f ca="1">AVERAGEIF('Monthly Yields (WP)'!$L$8:$L$715,'Annual Yields (WP)'!M43,'Monthly Yields (WP)'!$Q$8:$Q$715)</f>
        <v>4.5237943970598438E-2</v>
      </c>
    </row>
    <row r="44" spans="1:14">
      <c r="A44" s="130"/>
      <c r="B44" s="90"/>
      <c r="D44" s="130"/>
      <c r="E44" s="90"/>
      <c r="G44" s="130"/>
      <c r="H44" s="90"/>
    </row>
    <row r="45" spans="1:14">
      <c r="A45" s="130"/>
      <c r="B45" s="90"/>
      <c r="D45" s="130"/>
      <c r="E45" s="90"/>
      <c r="G45" s="130"/>
      <c r="H45" s="90"/>
    </row>
    <row r="46" spans="1:14">
      <c r="A46" s="130"/>
    </row>
    <row r="47" spans="1:14">
      <c r="A47" s="130"/>
    </row>
    <row r="48" spans="1:14">
      <c r="A48" s="130"/>
    </row>
    <row r="49" spans="1:1">
      <c r="A49" s="130"/>
    </row>
    <row r="50" spans="1:1">
      <c r="A50" s="130"/>
    </row>
    <row r="51" spans="1:1">
      <c r="A51" s="130"/>
    </row>
    <row r="52" spans="1:1">
      <c r="A52" s="130"/>
    </row>
    <row r="53" spans="1:1">
      <c r="A53" s="130"/>
    </row>
    <row r="54" spans="1:1">
      <c r="A54" s="130"/>
    </row>
    <row r="55" spans="1:1">
      <c r="A55" s="130"/>
    </row>
    <row r="56" spans="1:1">
      <c r="A56" s="130"/>
    </row>
    <row r="57" spans="1:1">
      <c r="A57" s="130"/>
    </row>
    <row r="58" spans="1:1">
      <c r="A58" s="130"/>
    </row>
    <row r="59" spans="1:1">
      <c r="A59" s="130"/>
    </row>
    <row r="60" spans="1:1">
      <c r="A60" s="130"/>
    </row>
    <row r="61" spans="1:1">
      <c r="A61" s="130"/>
    </row>
  </sheetData>
  <mergeCells count="5">
    <mergeCell ref="D2:E2"/>
    <mergeCell ref="G2:H2"/>
    <mergeCell ref="A2:B2"/>
    <mergeCell ref="J2:K2"/>
    <mergeCell ref="M2:N2"/>
  </mergeCells>
  <printOptions headings="1"/>
  <pageMargins left="0.7" right="0.7" top="0.75" bottom="0.75" header="0.3" footer="0.3"/>
  <pageSetup orientation="portrait" r:id="rId1"/>
  <headerFooter>
    <oddHeader>&amp;R&amp;Z&amp;F - &amp;A
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47"/>
  <sheetViews>
    <sheetView zoomScale="80" zoomScaleNormal="80" zoomScaleSheetLayoutView="80" zoomScalePageLayoutView="80" workbookViewId="0">
      <selection sqref="A1:D1"/>
    </sheetView>
  </sheetViews>
  <sheetFormatPr defaultColWidth="9" defaultRowHeight="14.25"/>
  <cols>
    <col min="1" max="1" width="10.75" style="75" customWidth="1"/>
    <col min="2" max="2" width="19.5" style="75" customWidth="1"/>
    <col min="3" max="4" width="17.625" style="75" customWidth="1"/>
    <col min="5" max="16384" width="9" style="75"/>
  </cols>
  <sheetData>
    <row r="1" spans="1:8" ht="27" customHeight="1">
      <c r="A1" s="224" t="str">
        <f>Utility</f>
        <v>Avista Corporation</v>
      </c>
      <c r="B1" s="224"/>
      <c r="C1" s="224"/>
      <c r="D1" s="224"/>
    </row>
    <row r="2" spans="1:8">
      <c r="A2" s="82"/>
      <c r="B2" s="100"/>
    </row>
    <row r="3" spans="1:8">
      <c r="A3" s="82"/>
      <c r="B3" s="100"/>
    </row>
    <row r="4" spans="1:8">
      <c r="A4" s="82"/>
      <c r="B4" s="100"/>
    </row>
    <row r="5" spans="1:8" ht="20.25">
      <c r="A5" s="225" t="s">
        <v>57</v>
      </c>
      <c r="B5" s="225"/>
      <c r="C5" s="225"/>
      <c r="D5" s="225"/>
    </row>
    <row r="6" spans="1:8">
      <c r="A6" s="82"/>
      <c r="B6" s="100"/>
    </row>
    <row r="7" spans="1:8">
      <c r="A7" s="82"/>
      <c r="B7" s="100"/>
    </row>
    <row r="8" spans="1:8">
      <c r="A8" s="82"/>
      <c r="B8" s="92"/>
      <c r="C8" s="92"/>
      <c r="D8" s="92"/>
    </row>
    <row r="9" spans="1:8" ht="15">
      <c r="A9" s="99"/>
      <c r="B9" s="98"/>
      <c r="C9" s="97" t="s">
        <v>21</v>
      </c>
      <c r="D9" s="97" t="s">
        <v>55</v>
      </c>
    </row>
    <row r="10" spans="1:8" ht="15">
      <c r="A10" s="94" t="s">
        <v>10</v>
      </c>
      <c r="B10" s="93" t="s">
        <v>54</v>
      </c>
      <c r="C10" s="96" t="s">
        <v>112</v>
      </c>
      <c r="D10" s="96" t="s">
        <v>112</v>
      </c>
    </row>
    <row r="11" spans="1:8" ht="15">
      <c r="A11" s="94"/>
      <c r="B11" s="93"/>
      <c r="C11" s="153" t="s">
        <v>111</v>
      </c>
      <c r="D11" s="153" t="s">
        <v>110</v>
      </c>
    </row>
    <row r="12" spans="1:8" ht="15">
      <c r="A12" s="94"/>
      <c r="B12" s="93"/>
      <c r="C12" s="92"/>
      <c r="D12" s="92"/>
    </row>
    <row r="13" spans="1:8" s="91" customFormat="1" ht="15.75" customHeight="1">
      <c r="A13" s="84">
        <f t="shared" ref="A13:A25" si="0">MAX(A9:A12)+1</f>
        <v>1</v>
      </c>
      <c r="B13" s="88">
        <f>'Yields Table (WP)'!O6</f>
        <v>0</v>
      </c>
      <c r="C13" s="89">
        <f>'Yields Table (WP)'!Q6</f>
        <v>0</v>
      </c>
      <c r="D13" s="89">
        <f>'Yields Table (WP)'!T6</f>
        <v>0</v>
      </c>
      <c r="E13" s="91" t="s">
        <v>5</v>
      </c>
      <c r="F13" s="91" t="s">
        <v>5</v>
      </c>
      <c r="G13" s="91" t="s">
        <v>5</v>
      </c>
      <c r="H13" s="91" t="s">
        <v>5</v>
      </c>
    </row>
    <row r="14" spans="1:8" ht="15.75" customHeight="1">
      <c r="A14" s="84">
        <f t="shared" si="0"/>
        <v>2</v>
      </c>
      <c r="B14" s="88">
        <f>'Yields Table (WP)'!O7</f>
        <v>0</v>
      </c>
      <c r="C14" s="89">
        <f>'Yields Table (WP)'!Q7</f>
        <v>0</v>
      </c>
      <c r="D14" s="89">
        <f>'Yields Table (WP)'!T7</f>
        <v>0</v>
      </c>
    </row>
    <row r="15" spans="1:8" ht="15.75" customHeight="1">
      <c r="A15" s="84">
        <f t="shared" si="0"/>
        <v>3</v>
      </c>
      <c r="B15" s="88">
        <f>'Yields Table (WP)'!O8</f>
        <v>0</v>
      </c>
      <c r="C15" s="89">
        <f>'Yields Table (WP)'!Q8</f>
        <v>0</v>
      </c>
      <c r="D15" s="89">
        <f>'Yields Table (WP)'!T8</f>
        <v>0</v>
      </c>
    </row>
    <row r="16" spans="1:8" ht="15.75" customHeight="1">
      <c r="A16" s="84">
        <f t="shared" si="0"/>
        <v>4</v>
      </c>
      <c r="B16" s="88">
        <f>'Yields Table (WP)'!O9</f>
        <v>0</v>
      </c>
      <c r="C16" s="89">
        <f>'Yields Table (WP)'!Q9</f>
        <v>0</v>
      </c>
      <c r="D16" s="89">
        <f>'Yields Table (WP)'!T9</f>
        <v>0</v>
      </c>
    </row>
    <row r="17" spans="1:8" ht="15.75" customHeight="1">
      <c r="A17" s="84">
        <f t="shared" si="0"/>
        <v>5</v>
      </c>
      <c r="B17" s="88">
        <f>'Yields Table (WP)'!O10</f>
        <v>0</v>
      </c>
      <c r="C17" s="89">
        <f>'Yields Table (WP)'!Q10</f>
        <v>0</v>
      </c>
      <c r="D17" s="89">
        <f>'Yields Table (WP)'!T10</f>
        <v>0</v>
      </c>
    </row>
    <row r="18" spans="1:8" ht="15.75" customHeight="1">
      <c r="A18" s="84">
        <f t="shared" si="0"/>
        <v>6</v>
      </c>
      <c r="B18" s="88">
        <f>'Yields Table (WP)'!O11</f>
        <v>0</v>
      </c>
      <c r="C18" s="89">
        <f>'Yields Table (WP)'!Q11</f>
        <v>0</v>
      </c>
      <c r="D18" s="89">
        <f>'Yields Table (WP)'!T11</f>
        <v>0</v>
      </c>
    </row>
    <row r="19" spans="1:8" ht="15.75" customHeight="1">
      <c r="A19" s="84">
        <f t="shared" si="0"/>
        <v>7</v>
      </c>
      <c r="B19" s="88">
        <f>'Yields Table (WP)'!O12</f>
        <v>0</v>
      </c>
      <c r="C19" s="89">
        <f>'Yields Table (WP)'!Q12</f>
        <v>0</v>
      </c>
      <c r="D19" s="89">
        <f>'Yields Table (WP)'!T12</f>
        <v>0</v>
      </c>
    </row>
    <row r="20" spans="1:8" ht="15.75" customHeight="1">
      <c r="A20" s="84">
        <f t="shared" si="0"/>
        <v>8</v>
      </c>
      <c r="B20" s="88">
        <f>'Yields Table (WP)'!O13</f>
        <v>0</v>
      </c>
      <c r="C20" s="89">
        <f>'Yields Table (WP)'!Q13</f>
        <v>0</v>
      </c>
      <c r="D20" s="89">
        <f>'Yields Table (WP)'!T13</f>
        <v>0</v>
      </c>
    </row>
    <row r="21" spans="1:8" ht="15.75" customHeight="1">
      <c r="A21" s="84">
        <f t="shared" si="0"/>
        <v>9</v>
      </c>
      <c r="B21" s="88">
        <f>'Yields Table (WP)'!O14</f>
        <v>0</v>
      </c>
      <c r="C21" s="89">
        <f>'Yields Table (WP)'!Q14</f>
        <v>0</v>
      </c>
      <c r="D21" s="89">
        <f>'Yields Table (WP)'!T14</f>
        <v>0</v>
      </c>
    </row>
    <row r="22" spans="1:8" ht="15.75" customHeight="1">
      <c r="A22" s="84">
        <f t="shared" si="0"/>
        <v>10</v>
      </c>
      <c r="B22" s="88">
        <f>'Yields Table (WP)'!O15</f>
        <v>0</v>
      </c>
      <c r="C22" s="89">
        <f>'Yields Table (WP)'!Q15</f>
        <v>0</v>
      </c>
      <c r="D22" s="89">
        <f>'Yields Table (WP)'!T15</f>
        <v>0</v>
      </c>
    </row>
    <row r="23" spans="1:8" ht="15.75" customHeight="1">
      <c r="A23" s="84">
        <f t="shared" si="0"/>
        <v>11</v>
      </c>
      <c r="B23" s="88">
        <f>'Yields Table (WP)'!O16</f>
        <v>0</v>
      </c>
      <c r="C23" s="89">
        <f>'Yields Table (WP)'!Q16</f>
        <v>0</v>
      </c>
      <c r="D23" s="89">
        <f>'Yields Table (WP)'!T16</f>
        <v>0</v>
      </c>
    </row>
    <row r="24" spans="1:8" ht="15.75" customHeight="1">
      <c r="A24" s="84">
        <f t="shared" si="0"/>
        <v>12</v>
      </c>
      <c r="B24" s="88">
        <f>'Yields Table (WP)'!O17</f>
        <v>0</v>
      </c>
      <c r="C24" s="89">
        <f>'Yields Table (WP)'!Q17</f>
        <v>0</v>
      </c>
      <c r="D24" s="89">
        <f>'Yields Table (WP)'!T17</f>
        <v>0</v>
      </c>
    </row>
    <row r="25" spans="1:8" ht="15.75" customHeight="1">
      <c r="A25" s="84">
        <f t="shared" si="0"/>
        <v>13</v>
      </c>
      <c r="B25" s="88">
        <f>'Yields Table (WP)'!O18</f>
        <v>0</v>
      </c>
      <c r="C25" s="89">
        <f>'Yields Table (WP)'!Q18</f>
        <v>0</v>
      </c>
      <c r="D25" s="89">
        <f>'Yields Table (WP)'!T18</f>
        <v>0</v>
      </c>
    </row>
    <row r="26" spans="1:8" ht="15.75" customHeight="1">
      <c r="A26" s="84"/>
      <c r="B26" s="88"/>
    </row>
    <row r="27" spans="1:8" ht="15.75" customHeight="1">
      <c r="A27" s="84">
        <f>MAX(A23:A26)+1</f>
        <v>14</v>
      </c>
      <c r="B27" s="85" t="s">
        <v>51</v>
      </c>
      <c r="C27" s="79">
        <f>AVERAGE(C13:C25)</f>
        <v>0</v>
      </c>
      <c r="D27" s="79">
        <f>AVERAGE(D13:D25)</f>
        <v>0</v>
      </c>
      <c r="F27" s="86"/>
      <c r="G27" s="86"/>
      <c r="H27" s="86"/>
    </row>
    <row r="28" spans="1:8" ht="15.75" customHeight="1">
      <c r="A28" s="84"/>
      <c r="B28" s="85"/>
      <c r="C28" s="79"/>
      <c r="D28" s="79"/>
    </row>
    <row r="29" spans="1:8" ht="15.75" customHeight="1">
      <c r="A29" s="84"/>
      <c r="B29" s="83"/>
      <c r="C29" s="79"/>
      <c r="D29" s="79"/>
    </row>
    <row r="30" spans="1:8" ht="15">
      <c r="A30" s="82"/>
      <c r="B30" s="81"/>
      <c r="C30" s="79"/>
      <c r="D30" s="79"/>
    </row>
    <row r="31" spans="1:8">
      <c r="B31" s="78" t="s">
        <v>28</v>
      </c>
    </row>
    <row r="32" spans="1:8">
      <c r="B32" s="77" t="s">
        <v>109</v>
      </c>
    </row>
    <row r="33" spans="1:2">
      <c r="B33" s="77"/>
    </row>
    <row r="47" spans="1:2" ht="16.5">
      <c r="A47" s="76"/>
    </row>
  </sheetData>
  <mergeCells count="2">
    <mergeCell ref="A1:D1"/>
    <mergeCell ref="A5:D5"/>
  </mergeCells>
  <printOptions horizontalCentered="1"/>
  <pageMargins left="0.7" right="0.7" top="1" bottom="0.75" header="0.55000000000000004" footer="0.51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B1:U37"/>
  <sheetViews>
    <sheetView showGridLines="0" zoomScale="80" zoomScaleNormal="80" workbookViewId="0"/>
  </sheetViews>
  <sheetFormatPr defaultColWidth="8.75" defaultRowHeight="14.25" outlineLevelCol="1"/>
  <cols>
    <col min="1" max="1" width="2.25" customWidth="1"/>
    <col min="12" max="12" width="8.75" customWidth="1"/>
    <col min="16" max="16" width="4.875" customWidth="1" outlineLevel="1"/>
    <col min="17" max="17" width="1.875" customWidth="1" outlineLevel="1"/>
    <col min="18" max="20" width="8.75" outlineLevel="1"/>
  </cols>
  <sheetData>
    <row r="1" spans="2:21">
      <c r="P1" s="156" t="str">
        <f ca="1">CELL("address",'Exhibit MPG-16'!A2:H2)</f>
        <v>'[329466.xlsx]Exhibit MPG-16'!$A$2</v>
      </c>
      <c r="Q1" s="156"/>
      <c r="R1" s="156">
        <f ca="1">LEN(P1)</f>
        <v>34</v>
      </c>
      <c r="S1" s="156">
        <f ca="1">FIND("]",P1)</f>
        <v>14</v>
      </c>
      <c r="T1" s="156">
        <f ca="1">FIND("!",P1)-1</f>
        <v>29</v>
      </c>
      <c r="U1" s="156">
        <f ca="1">R1-S1-(R1-T1+1)</f>
        <v>14</v>
      </c>
    </row>
    <row r="2" spans="2:21" ht="27">
      <c r="B2" s="229" t="s">
        <v>122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01"/>
      <c r="P2" t="str">
        <f ca="1">"Data from worksheet " &amp; MID(P1,S1+1,U1)</f>
        <v>Data from worksheet Exhibit MPG-16</v>
      </c>
    </row>
    <row r="4" spans="2:21">
      <c r="P4" s="155">
        <v>2006</v>
      </c>
      <c r="Q4" s="155"/>
      <c r="R4" s="109">
        <f>INDEX('Exhibit MPG-16'!$D$15:$D$48,MATCH(P4,'Exhibit MPG-16'!$B$15:$B$48,0))</f>
        <v>0.10340000000000001</v>
      </c>
      <c r="S4" t="str">
        <f t="shared" ref="S4:S14" si="0">TRIM(P4)&amp;Q4</f>
        <v>2006</v>
      </c>
    </row>
    <row r="5" spans="2:21">
      <c r="P5" s="155">
        <v>2007</v>
      </c>
      <c r="Q5" s="155"/>
      <c r="R5" s="109">
        <f>INDEX('Exhibit MPG-16'!$D$15:$D$48,MATCH(P5,'Exhibit MPG-16'!$B$15:$B$48,0))</f>
        <v>0.1031</v>
      </c>
      <c r="S5" t="str">
        <f t="shared" si="0"/>
        <v>2007</v>
      </c>
    </row>
    <row r="6" spans="2:21">
      <c r="P6" s="155">
        <v>2008</v>
      </c>
      <c r="Q6" s="155"/>
      <c r="R6" s="109">
        <f>INDEX('Exhibit MPG-16'!$D$15:$D$48,MATCH(P6,'Exhibit MPG-16'!$B$15:$B$48,0))</f>
        <v>0.1037</v>
      </c>
      <c r="S6" t="str">
        <f t="shared" si="0"/>
        <v>2008</v>
      </c>
    </row>
    <row r="7" spans="2:21">
      <c r="P7" s="155">
        <v>2009</v>
      </c>
      <c r="Q7" s="155"/>
      <c r="R7" s="109">
        <f>INDEX('Exhibit MPG-16'!$D$15:$D$48,MATCH(P7,'Exhibit MPG-16'!$B$15:$B$48,0))</f>
        <v>0.1052</v>
      </c>
      <c r="S7" t="str">
        <f t="shared" si="0"/>
        <v>2009</v>
      </c>
    </row>
    <row r="8" spans="2:21">
      <c r="P8" s="155">
        <v>2010</v>
      </c>
      <c r="Q8" s="155"/>
      <c r="R8" s="109">
        <f>INDEX('Exhibit MPG-16'!$D$15:$D$48,MATCH(P8,'Exhibit MPG-16'!$B$15:$B$48,0))</f>
        <v>0.10290000000000001</v>
      </c>
      <c r="S8" t="str">
        <f t="shared" si="0"/>
        <v>2010</v>
      </c>
    </row>
    <row r="9" spans="2:21">
      <c r="P9" s="155">
        <v>2011</v>
      </c>
      <c r="Q9" s="155"/>
      <c r="R9" s="109">
        <f>INDEX('Exhibit MPG-16'!$D$15:$D$48,MATCH(P9,'Exhibit MPG-16'!$B$15:$B$48,0))</f>
        <v>0.1019</v>
      </c>
      <c r="S9" t="str">
        <f t="shared" si="0"/>
        <v>2011</v>
      </c>
    </row>
    <row r="10" spans="2:21">
      <c r="P10" s="155">
        <v>2012</v>
      </c>
      <c r="Q10" s="155"/>
      <c r="R10" s="109">
        <f>INDEX('Exhibit MPG-16'!$D$15:$D$48,MATCH(P10,'Exhibit MPG-16'!$B$15:$B$48,0))</f>
        <v>0.10009999999999999</v>
      </c>
      <c r="S10" t="str">
        <f t="shared" si="0"/>
        <v>2012</v>
      </c>
    </row>
    <row r="11" spans="2:21">
      <c r="P11" s="155">
        <v>2013</v>
      </c>
      <c r="Q11" s="155"/>
      <c r="R11" s="109">
        <f>INDEX('Exhibit MPG-16'!$D$15:$D$48,MATCH(P11,'Exhibit MPG-16'!$B$15:$B$48,0))</f>
        <v>9.8100000000000007E-2</v>
      </c>
      <c r="S11" t="str">
        <f t="shared" si="0"/>
        <v>2013</v>
      </c>
    </row>
    <row r="12" spans="2:21">
      <c r="P12" s="155">
        <v>2014</v>
      </c>
      <c r="Q12" s="155"/>
      <c r="R12" s="109">
        <f>INDEX('Exhibit MPG-16'!$D$15:$D$48,MATCH(P12,'Exhibit MPG-16'!$B$15:$B$48,0))</f>
        <v>9.7500000000000003E-2</v>
      </c>
      <c r="S12" t="str">
        <f t="shared" si="0"/>
        <v>2014</v>
      </c>
    </row>
    <row r="13" spans="2:21">
      <c r="P13" s="155">
        <v>2015</v>
      </c>
      <c r="Q13" s="155"/>
      <c r="R13" s="109">
        <f>INDEX('Exhibit MPG-16'!$D$15:$D$48,MATCH(P13,'Exhibit MPG-16'!$B$15:$B$48,0))</f>
        <v>9.6000000000000002E-2</v>
      </c>
      <c r="S13" t="str">
        <f t="shared" si="0"/>
        <v>2015</v>
      </c>
    </row>
    <row r="14" spans="2:21">
      <c r="P14" s="155">
        <v>2016</v>
      </c>
      <c r="Q14" s="155"/>
      <c r="R14" s="109">
        <f>INDEX('Exhibit MPG-16'!$D$15:$D$48,MATCH(P14,'Exhibit MPG-16'!$B$15:$B$48,0))</f>
        <v>9.6000000000000002E-2</v>
      </c>
      <c r="S14" t="str">
        <f t="shared" si="0"/>
        <v>2016</v>
      </c>
    </row>
    <row r="15" spans="2:21">
      <c r="P15" s="155">
        <v>2017</v>
      </c>
      <c r="Q15" s="155"/>
      <c r="R15" s="109">
        <f>INDEX('Exhibit MPG-16'!$D$15:$D$48,MATCH(P15,'Exhibit MPG-16'!$B$15:$B$48,0))</f>
        <v>9.6100000000000005E-2</v>
      </c>
      <c r="S15" t="str">
        <f>TRIM(P15)&amp;Q15</f>
        <v>2017</v>
      </c>
    </row>
    <row r="16" spans="2:21">
      <c r="R16" s="109"/>
    </row>
    <row r="17" spans="2:18">
      <c r="P17" s="155"/>
      <c r="Q17" s="155"/>
      <c r="R17" s="109"/>
    </row>
    <row r="18" spans="2:18">
      <c r="P18" s="155"/>
      <c r="Q18" s="155"/>
      <c r="R18" s="109"/>
    </row>
    <row r="19" spans="2:18">
      <c r="P19" s="155"/>
      <c r="Q19" s="155"/>
      <c r="R19" s="109"/>
    </row>
    <row r="20" spans="2:18">
      <c r="P20" s="155"/>
      <c r="Q20" s="155"/>
      <c r="R20" s="109"/>
    </row>
    <row r="21" spans="2:18">
      <c r="P21" s="155"/>
      <c r="Q21" s="155"/>
      <c r="R21" s="109"/>
    </row>
    <row r="22" spans="2:18">
      <c r="P22" s="155"/>
      <c r="Q22" s="155"/>
      <c r="R22" s="109"/>
    </row>
    <row r="23" spans="2:18">
      <c r="P23" s="155"/>
      <c r="Q23" s="155"/>
      <c r="R23" s="109"/>
    </row>
    <row r="24" spans="2:18">
      <c r="P24" s="155"/>
      <c r="Q24" s="155"/>
      <c r="R24" s="109"/>
    </row>
    <row r="25" spans="2:18">
      <c r="P25" s="155"/>
      <c r="Q25" s="155"/>
      <c r="R25" s="109"/>
    </row>
    <row r="26" spans="2:18">
      <c r="P26" s="155"/>
      <c r="Q26" s="155"/>
      <c r="R26" s="109"/>
    </row>
    <row r="27" spans="2:18">
      <c r="P27" s="155"/>
      <c r="Q27" s="155"/>
      <c r="R27" s="109"/>
    </row>
    <row r="28" spans="2:18" ht="15.6" customHeight="1">
      <c r="P28" s="155"/>
      <c r="Q28" s="155"/>
      <c r="R28" s="109"/>
    </row>
    <row r="29" spans="2:18">
      <c r="P29" s="155"/>
      <c r="Q29" s="155"/>
      <c r="R29" s="109"/>
    </row>
    <row r="30" spans="2:18">
      <c r="P30" s="155"/>
      <c r="Q30" s="155"/>
      <c r="R30" s="109"/>
    </row>
    <row r="31" spans="2:18">
      <c r="P31" s="155"/>
      <c r="Q31" s="155"/>
      <c r="R31" s="109"/>
    </row>
    <row r="32" spans="2:18">
      <c r="B32" t="s">
        <v>61</v>
      </c>
      <c r="P32" s="155"/>
      <c r="Q32" s="155"/>
      <c r="R32" s="109"/>
    </row>
    <row r="33" spans="2:18">
      <c r="B33" t="s">
        <v>113</v>
      </c>
      <c r="P33" s="155"/>
      <c r="Q33" s="155"/>
      <c r="R33" s="109"/>
    </row>
    <row r="34" spans="2:18">
      <c r="B34" s="8" t="s">
        <v>147</v>
      </c>
    </row>
    <row r="35" spans="2:18">
      <c r="B35" s="8" t="s">
        <v>144</v>
      </c>
    </row>
    <row r="36" spans="2:18">
      <c r="B36" s="8"/>
    </row>
    <row r="37" spans="2:18">
      <c r="B37" s="154"/>
      <c r="R37" s="109"/>
    </row>
  </sheetData>
  <mergeCells count="1">
    <mergeCell ref="B2:M2"/>
  </mergeCells>
  <printOptions horizontalCentered="1"/>
  <pageMargins left="0.7" right="0.7" top="1" bottom="1" header="0.55000000000000004" footer="0.55000000000000004"/>
  <pageSetup scale="9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B1:U37"/>
  <sheetViews>
    <sheetView showGridLines="0" zoomScale="80" zoomScaleNormal="80" workbookViewId="0"/>
  </sheetViews>
  <sheetFormatPr defaultColWidth="8.75" defaultRowHeight="14.25" outlineLevelCol="1"/>
  <cols>
    <col min="1" max="1" width="2.25" customWidth="1"/>
    <col min="12" max="12" width="8.75" customWidth="1"/>
    <col min="16" max="16" width="4.875" customWidth="1" outlineLevel="1"/>
    <col min="17" max="17" width="1.875" customWidth="1" outlineLevel="1"/>
    <col min="18" max="20" width="8.75" outlineLevel="1"/>
  </cols>
  <sheetData>
    <row r="1" spans="2:21">
      <c r="P1" s="156" t="str">
        <f ca="1">CELL("address",'Exhibit MPG-16'!A2:H2)</f>
        <v>'[329466.xlsx]Exhibit MPG-16'!$A$2</v>
      </c>
      <c r="Q1" s="156"/>
      <c r="R1" s="156">
        <f ca="1">LEN(P1)</f>
        <v>34</v>
      </c>
      <c r="S1" s="156">
        <f ca="1">FIND("]",P1)</f>
        <v>14</v>
      </c>
      <c r="T1" s="156">
        <f ca="1">FIND("!",P1)-1</f>
        <v>29</v>
      </c>
      <c r="U1" s="156">
        <f ca="1">R1-S1-(R1-T1+1)</f>
        <v>14</v>
      </c>
    </row>
    <row r="2" spans="2:21" ht="27">
      <c r="B2" s="229" t="s">
        <v>122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01"/>
      <c r="P2" t="str">
        <f ca="1">"Data from worksheet " &amp; MID(P1,S1+1,U1)</f>
        <v>Data from worksheet Exhibit MPG-16</v>
      </c>
    </row>
    <row r="4" spans="2:21">
      <c r="P4" s="155">
        <v>2006</v>
      </c>
      <c r="Q4" s="155"/>
      <c r="R4" s="109">
        <f>INDEX('Exhibit MPG-11 Gas'!$D$14:$D$47,MATCH(P4,'Exhibit MPG-16'!$B$15:$B$48,0))</f>
        <v>0.104</v>
      </c>
      <c r="S4" t="str">
        <f t="shared" ref="S4:S14" si="0">TRIM(P4)&amp;Q4</f>
        <v>2006</v>
      </c>
    </row>
    <row r="5" spans="2:21">
      <c r="P5" s="155">
        <v>2007</v>
      </c>
      <c r="Q5" s="155"/>
      <c r="R5" s="109">
        <f>INDEX('Exhibit MPG-11 Gas'!$D$14:$D$47,MATCH(P5,'Exhibit MPG-16'!$B$15:$B$48,0))</f>
        <v>0.1022</v>
      </c>
      <c r="S5" t="str">
        <f t="shared" si="0"/>
        <v>2007</v>
      </c>
    </row>
    <row r="6" spans="2:21">
      <c r="P6" s="155">
        <v>2008</v>
      </c>
      <c r="Q6" s="155"/>
      <c r="R6" s="109">
        <f>INDEX('Exhibit MPG-11 Gas'!$D$14:$D$47,MATCH(P6,'Exhibit MPG-16'!$B$15:$B$48,0))</f>
        <v>0.10390000000000001</v>
      </c>
      <c r="S6" t="str">
        <f t="shared" si="0"/>
        <v>2008</v>
      </c>
    </row>
    <row r="7" spans="2:21">
      <c r="P7" s="155">
        <v>2009</v>
      </c>
      <c r="Q7" s="155"/>
      <c r="R7" s="109">
        <f>INDEX('Exhibit MPG-11 Gas'!$D$14:$D$47,MATCH(P7,'Exhibit MPG-16'!$B$15:$B$48,0))</f>
        <v>0.1022</v>
      </c>
      <c r="S7" t="str">
        <f t="shared" si="0"/>
        <v>2009</v>
      </c>
    </row>
    <row r="8" spans="2:21">
      <c r="P8" s="155">
        <v>2010</v>
      </c>
      <c r="Q8" s="155"/>
      <c r="R8" s="109">
        <f>INDEX('Exhibit MPG-11 Gas'!$D$14:$D$47,MATCH(P8,'Exhibit MPG-16'!$B$15:$B$48,0))</f>
        <v>0.10150000000000001</v>
      </c>
      <c r="S8" t="str">
        <f t="shared" si="0"/>
        <v>2010</v>
      </c>
    </row>
    <row r="9" spans="2:21">
      <c r="P9" s="155">
        <v>2011</v>
      </c>
      <c r="Q9" s="155"/>
      <c r="R9" s="109">
        <f>INDEX('Exhibit MPG-11 Gas'!$D$14:$D$47,MATCH(P9,'Exhibit MPG-16'!$B$15:$B$48,0))</f>
        <v>9.9199999999999997E-2</v>
      </c>
      <c r="S9" t="str">
        <f t="shared" si="0"/>
        <v>2011</v>
      </c>
    </row>
    <row r="10" spans="2:21">
      <c r="P10" s="155">
        <v>2012</v>
      </c>
      <c r="Q10" s="155"/>
      <c r="R10" s="109">
        <f>INDEX('Exhibit MPG-11 Gas'!$D$14:$D$47,MATCH(P10,'Exhibit MPG-16'!$B$15:$B$48,0))</f>
        <v>9.9400000000000002E-2</v>
      </c>
      <c r="S10" t="str">
        <f t="shared" si="0"/>
        <v>2012</v>
      </c>
    </row>
    <row r="11" spans="2:21">
      <c r="P11" s="155">
        <v>2013</v>
      </c>
      <c r="Q11" s="155"/>
      <c r="R11" s="109">
        <f>INDEX('Exhibit MPG-11 Gas'!$D$14:$D$47,MATCH(P11,'Exhibit MPG-16'!$B$15:$B$48,0))</f>
        <v>9.6799999999999997E-2</v>
      </c>
      <c r="S11" t="str">
        <f t="shared" si="0"/>
        <v>2013</v>
      </c>
    </row>
    <row r="12" spans="2:21">
      <c r="P12" s="155">
        <v>2014</v>
      </c>
      <c r="Q12" s="155"/>
      <c r="R12" s="109">
        <f>INDEX('Exhibit MPG-11 Gas'!$D$14:$D$47,MATCH(P12,'Exhibit MPG-16'!$B$15:$B$48,0))</f>
        <v>9.7799999999999998E-2</v>
      </c>
      <c r="S12" t="str">
        <f t="shared" si="0"/>
        <v>2014</v>
      </c>
    </row>
    <row r="13" spans="2:21">
      <c r="P13" s="155">
        <v>2015</v>
      </c>
      <c r="Q13" s="155"/>
      <c r="R13" s="109">
        <f>INDEX('Exhibit MPG-11 Gas'!$D$14:$D$47,MATCH(P13,'Exhibit MPG-16'!$B$15:$B$48,0))</f>
        <v>9.6000000000000002E-2</v>
      </c>
      <c r="S13" t="str">
        <f t="shared" si="0"/>
        <v>2015</v>
      </c>
    </row>
    <row r="14" spans="2:21">
      <c r="P14" s="155">
        <v>2016</v>
      </c>
      <c r="Q14" s="155"/>
      <c r="R14" s="109">
        <f>INDEX('Exhibit MPG-11 Gas'!$D$14:$D$47,MATCH(P14,'Exhibit MPG-16'!$B$15:$B$48,0))</f>
        <v>9.5000000000000001E-2</v>
      </c>
      <c r="S14" t="str">
        <f t="shared" si="0"/>
        <v>2016</v>
      </c>
    </row>
    <row r="15" spans="2:21">
      <c r="P15" s="155">
        <v>2017</v>
      </c>
      <c r="Q15" s="155"/>
      <c r="R15" s="109">
        <f>INDEX('Exhibit MPG-11 Gas'!$D$14:$D$47,MATCH(P15,'Exhibit MPG-16'!$B$15:$B$48,0))</f>
        <v>9.5000000000000001E-2</v>
      </c>
      <c r="S15" t="str">
        <f>TRIM(P15)&amp;Q15</f>
        <v>2017</v>
      </c>
    </row>
    <row r="17" spans="2:18">
      <c r="R17" s="109"/>
    </row>
    <row r="18" spans="2:18">
      <c r="P18" s="155"/>
      <c r="Q18" s="155"/>
      <c r="R18" s="109"/>
    </row>
    <row r="19" spans="2:18">
      <c r="P19" s="155"/>
      <c r="Q19" s="155"/>
      <c r="R19" s="109"/>
    </row>
    <row r="20" spans="2:18">
      <c r="P20" s="155"/>
      <c r="Q20" s="155"/>
      <c r="R20" s="109"/>
    </row>
    <row r="21" spans="2:18">
      <c r="P21" s="155"/>
      <c r="Q21" s="155"/>
      <c r="R21" s="109"/>
    </row>
    <row r="22" spans="2:18">
      <c r="P22" s="155"/>
      <c r="Q22" s="155"/>
      <c r="R22" s="109"/>
    </row>
    <row r="23" spans="2:18">
      <c r="P23" s="155"/>
      <c r="Q23" s="155"/>
      <c r="R23" s="109"/>
    </row>
    <row r="24" spans="2:18">
      <c r="P24" s="155"/>
      <c r="Q24" s="155"/>
      <c r="R24" s="109"/>
    </row>
    <row r="25" spans="2:18">
      <c r="P25" s="155"/>
      <c r="Q25" s="155"/>
      <c r="R25" s="109"/>
    </row>
    <row r="26" spans="2:18">
      <c r="P26" s="155"/>
      <c r="Q26" s="155"/>
      <c r="R26" s="109"/>
    </row>
    <row r="27" spans="2:18">
      <c r="P27" s="155"/>
      <c r="Q27" s="155"/>
      <c r="R27" s="109"/>
    </row>
    <row r="28" spans="2:18" ht="15.6" customHeight="1">
      <c r="P28" s="155"/>
      <c r="Q28" s="155"/>
      <c r="R28" s="109"/>
    </row>
    <row r="29" spans="2:18">
      <c r="P29" s="155"/>
      <c r="Q29" s="155"/>
      <c r="R29" s="109"/>
    </row>
    <row r="30" spans="2:18">
      <c r="P30" s="155"/>
      <c r="Q30" s="155"/>
      <c r="R30" s="109"/>
    </row>
    <row r="31" spans="2:18">
      <c r="P31" s="155"/>
      <c r="Q31" s="155"/>
      <c r="R31" s="109"/>
    </row>
    <row r="32" spans="2:18">
      <c r="B32" t="s">
        <v>61</v>
      </c>
      <c r="P32" s="155"/>
      <c r="Q32" s="155"/>
      <c r="R32" s="109"/>
    </row>
    <row r="33" spans="2:18">
      <c r="B33" t="s">
        <v>113</v>
      </c>
      <c r="P33" s="155"/>
      <c r="Q33" s="155"/>
      <c r="R33" s="109"/>
    </row>
    <row r="34" spans="2:18">
      <c r="B34" s="8" t="s">
        <v>147</v>
      </c>
    </row>
    <row r="35" spans="2:18">
      <c r="B35" s="8" t="s">
        <v>148</v>
      </c>
    </row>
    <row r="36" spans="2:18">
      <c r="B36" s="8"/>
    </row>
    <row r="37" spans="2:18">
      <c r="B37" s="154"/>
      <c r="R37" s="109"/>
    </row>
  </sheetData>
  <mergeCells count="1">
    <mergeCell ref="B2:M2"/>
  </mergeCells>
  <printOptions horizontalCentered="1"/>
  <pageMargins left="0.7" right="0.7" top="1" bottom="1" header="0.55000000000000004" footer="0.55000000000000004"/>
  <pageSetup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B1:AB37"/>
  <sheetViews>
    <sheetView showGridLines="0" zoomScale="80" zoomScaleNormal="80" workbookViewId="0"/>
  </sheetViews>
  <sheetFormatPr defaultColWidth="8.75" defaultRowHeight="14.25"/>
  <cols>
    <col min="1" max="1" width="2.25" customWidth="1"/>
    <col min="12" max="12" width="8.75" customWidth="1"/>
    <col min="16" max="16" width="4.875" customWidth="1"/>
    <col min="17" max="17" width="1.875" customWidth="1"/>
    <col min="18" max="20" width="8.75" customWidth="1"/>
  </cols>
  <sheetData>
    <row r="1" spans="2:28">
      <c r="P1" s="156" t="str">
        <f ca="1">CELL("address",'Exhibit MPG-16'!A2:H2)</f>
        <v>'[329466.xlsx]Exhibit MPG-16'!$A$2</v>
      </c>
      <c r="Q1" s="156"/>
      <c r="R1" s="156">
        <f ca="1">LEN(P1)</f>
        <v>34</v>
      </c>
      <c r="S1" s="156">
        <f ca="1">FIND("]",P1)</f>
        <v>14</v>
      </c>
      <c r="T1" s="156">
        <f ca="1">FIND("!",P1)-1</f>
        <v>29</v>
      </c>
      <c r="U1" s="156">
        <f ca="1">R1-S1-(R1-T1+1)</f>
        <v>14</v>
      </c>
      <c r="V1" s="156" t="str">
        <f ca="1">CELL("address",'Exhibit MPG-11 Gas'!G1:N1)</f>
        <v>'[329466.xlsx]Exhibit MPG-11 Gas'!$G$1</v>
      </c>
      <c r="W1" s="156"/>
      <c r="X1" s="156">
        <f ca="1">LEN(V1)</f>
        <v>38</v>
      </c>
      <c r="Y1" s="156">
        <f ca="1">FIND("]",V1)</f>
        <v>14</v>
      </c>
      <c r="Z1" s="156">
        <f ca="1">FIND("!",V1)-1</f>
        <v>33</v>
      </c>
      <c r="AA1" s="156">
        <f ca="1">X1-Y1-(X1-Z1+1)</f>
        <v>18</v>
      </c>
      <c r="AB1" s="156">
        <f ca="1">Y1-Z1-(Y1-AA1+1)</f>
        <v>-16</v>
      </c>
    </row>
    <row r="2" spans="2:28" ht="27.75">
      <c r="B2" s="229" t="s">
        <v>122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1"/>
      <c r="P2" t="str">
        <f ca="1">"Data from worksheet " &amp; MID(P1,S1+1,U1)</f>
        <v>Data from worksheet Exhibit MPG-16</v>
      </c>
      <c r="V2" t="str">
        <f ca="1">"Data from worksheet " &amp; MID(V1,Y1+1,AA1)</f>
        <v>Data from worksheet Exhibit MPG-11 Gas</v>
      </c>
    </row>
    <row r="4" spans="2:28">
      <c r="P4" s="155">
        <v>2006</v>
      </c>
      <c r="Q4" s="155"/>
      <c r="R4" s="109">
        <f>INDEX('Exhibit MPG-16'!$D$15:$D$48,MATCH(P4,'Exhibit MPG-16'!$B$15:$B$48,0))</f>
        <v>0.10340000000000001</v>
      </c>
      <c r="S4" t="str">
        <f t="shared" ref="S4:S14" si="0">TRIM(P4)&amp;Q4</f>
        <v>2006</v>
      </c>
      <c r="T4" s="155"/>
      <c r="U4" s="155"/>
      <c r="V4" s="109">
        <f>INDEX('Exhibit MPG-11 Gas'!$D$14:$D$47,MATCH(P4,'Exhibit MPG-11 Gas'!$B$14:$B$47,0))</f>
        <v>0.104</v>
      </c>
      <c r="W4" t="str">
        <f t="shared" ref="W4:W14" si="1">TRIM(P4)&amp;Q4</f>
        <v>2006</v>
      </c>
    </row>
    <row r="5" spans="2:28">
      <c r="P5" s="155">
        <v>2007</v>
      </c>
      <c r="Q5" s="155"/>
      <c r="R5" s="109">
        <f>INDEX('Exhibit MPG-16'!$D$15:$D$48,MATCH(P5,'Exhibit MPG-16'!$B$15:$B$48,0))</f>
        <v>0.1031</v>
      </c>
      <c r="S5" t="str">
        <f t="shared" si="0"/>
        <v>2007</v>
      </c>
      <c r="T5" s="155"/>
      <c r="U5" s="155"/>
      <c r="V5" s="109">
        <f>INDEX('Exhibit MPG-11 Gas'!$D$14:$D$47,MATCH(P5,'Exhibit MPG-11 Gas'!$B$14:$B$47,0))</f>
        <v>0.1022</v>
      </c>
      <c r="W5" t="str">
        <f t="shared" si="1"/>
        <v>2007</v>
      </c>
    </row>
    <row r="6" spans="2:28">
      <c r="P6" s="155">
        <v>2008</v>
      </c>
      <c r="Q6" s="155"/>
      <c r="R6" s="109">
        <f>INDEX('Exhibit MPG-16'!$D$15:$D$48,MATCH(P6,'Exhibit MPG-16'!$B$15:$B$48,0))</f>
        <v>0.1037</v>
      </c>
      <c r="S6" t="str">
        <f t="shared" si="0"/>
        <v>2008</v>
      </c>
      <c r="T6" s="155"/>
      <c r="U6" s="155"/>
      <c r="V6" s="109">
        <f>INDEX('Exhibit MPG-11 Gas'!$D$14:$D$47,MATCH(P6,'Exhibit MPG-11 Gas'!$B$14:$B$47,0))</f>
        <v>0.10390000000000001</v>
      </c>
      <c r="W6" t="str">
        <f t="shared" si="1"/>
        <v>2008</v>
      </c>
    </row>
    <row r="7" spans="2:28">
      <c r="P7" s="155">
        <v>2009</v>
      </c>
      <c r="Q7" s="155"/>
      <c r="R7" s="109">
        <f>INDEX('Exhibit MPG-16'!$D$15:$D$48,MATCH(P7,'Exhibit MPG-16'!$B$15:$B$48,0))</f>
        <v>0.1052</v>
      </c>
      <c r="S7" t="str">
        <f t="shared" si="0"/>
        <v>2009</v>
      </c>
      <c r="T7" s="155"/>
      <c r="U7" s="155"/>
      <c r="V7" s="109">
        <f>INDEX('Exhibit MPG-11 Gas'!$D$14:$D$47,MATCH(P7,'Exhibit MPG-11 Gas'!$B$14:$B$47,0))</f>
        <v>0.1022</v>
      </c>
      <c r="W7" t="str">
        <f t="shared" si="1"/>
        <v>2009</v>
      </c>
    </row>
    <row r="8" spans="2:28">
      <c r="P8" s="155">
        <v>2010</v>
      </c>
      <c r="Q8" s="155"/>
      <c r="R8" s="109">
        <f>INDEX('Exhibit MPG-16'!$D$15:$D$48,MATCH(P8,'Exhibit MPG-16'!$B$15:$B$48,0))</f>
        <v>0.10290000000000001</v>
      </c>
      <c r="S8" t="str">
        <f t="shared" si="0"/>
        <v>2010</v>
      </c>
      <c r="T8" s="155"/>
      <c r="U8" s="155"/>
      <c r="V8" s="109">
        <f>INDEX('Exhibit MPG-11 Gas'!$D$14:$D$47,MATCH(P8,'Exhibit MPG-11 Gas'!$B$14:$B$47,0))</f>
        <v>0.10150000000000001</v>
      </c>
      <c r="W8" t="str">
        <f t="shared" si="1"/>
        <v>2010</v>
      </c>
    </row>
    <row r="9" spans="2:28">
      <c r="P9" s="155">
        <v>2011</v>
      </c>
      <c r="Q9" s="155"/>
      <c r="R9" s="109">
        <f>INDEX('Exhibit MPG-16'!$D$15:$D$48,MATCH(P9,'Exhibit MPG-16'!$B$15:$B$48,0))</f>
        <v>0.1019</v>
      </c>
      <c r="S9" t="str">
        <f t="shared" si="0"/>
        <v>2011</v>
      </c>
      <c r="T9" s="155"/>
      <c r="U9" s="155"/>
      <c r="V9" s="109">
        <f>INDEX('Exhibit MPG-11 Gas'!$D$14:$D$47,MATCH(P9,'Exhibit MPG-11 Gas'!$B$14:$B$47,0))</f>
        <v>9.9199999999999997E-2</v>
      </c>
      <c r="W9" t="str">
        <f t="shared" si="1"/>
        <v>2011</v>
      </c>
    </row>
    <row r="10" spans="2:28">
      <c r="P10" s="155">
        <v>2012</v>
      </c>
      <c r="Q10" s="155"/>
      <c r="R10" s="109">
        <f>INDEX('Exhibit MPG-16'!$D$15:$D$48,MATCH(P10,'Exhibit MPG-16'!$B$15:$B$48,0))</f>
        <v>0.10009999999999999</v>
      </c>
      <c r="S10" t="str">
        <f t="shared" si="0"/>
        <v>2012</v>
      </c>
      <c r="T10" s="155"/>
      <c r="U10" s="155"/>
      <c r="V10" s="109">
        <f>INDEX('Exhibit MPG-11 Gas'!$D$14:$D$47,MATCH(P10,'Exhibit MPG-11 Gas'!$B$14:$B$47,0))</f>
        <v>9.9400000000000002E-2</v>
      </c>
      <c r="W10" t="str">
        <f t="shared" si="1"/>
        <v>2012</v>
      </c>
    </row>
    <row r="11" spans="2:28">
      <c r="P11" s="155">
        <v>2013</v>
      </c>
      <c r="Q11" s="155"/>
      <c r="R11" s="109">
        <f>INDEX('Exhibit MPG-16'!$D$15:$D$48,MATCH(P11,'Exhibit MPG-16'!$B$15:$B$48,0))</f>
        <v>9.8100000000000007E-2</v>
      </c>
      <c r="S11" t="str">
        <f t="shared" si="0"/>
        <v>2013</v>
      </c>
      <c r="T11" s="155"/>
      <c r="U11" s="155"/>
      <c r="V11" s="109">
        <f>INDEX('Exhibit MPG-11 Gas'!$D$14:$D$47,MATCH(P11,'Exhibit MPG-11 Gas'!$B$14:$B$47,0))</f>
        <v>9.6799999999999997E-2</v>
      </c>
      <c r="W11" t="str">
        <f t="shared" si="1"/>
        <v>2013</v>
      </c>
    </row>
    <row r="12" spans="2:28">
      <c r="P12" s="155">
        <v>2014</v>
      </c>
      <c r="Q12" s="155"/>
      <c r="R12" s="109">
        <f>INDEX('Exhibit MPG-16'!$D$15:$D$48,MATCH(P12,'Exhibit MPG-16'!$B$15:$B$48,0))</f>
        <v>9.7500000000000003E-2</v>
      </c>
      <c r="S12" t="str">
        <f t="shared" si="0"/>
        <v>2014</v>
      </c>
      <c r="T12" s="155"/>
      <c r="U12" s="155"/>
      <c r="V12" s="109">
        <f>INDEX('Exhibit MPG-11 Gas'!$D$14:$D$47,MATCH(P12,'Exhibit MPG-11 Gas'!$B$14:$B$47,0))</f>
        <v>9.7799999999999998E-2</v>
      </c>
      <c r="W12" t="str">
        <f t="shared" si="1"/>
        <v>2014</v>
      </c>
    </row>
    <row r="13" spans="2:28">
      <c r="P13" s="155">
        <v>2015</v>
      </c>
      <c r="Q13" s="155"/>
      <c r="R13" s="109">
        <f>INDEX('Exhibit MPG-16'!$D$15:$D$48,MATCH(P13,'Exhibit MPG-16'!$B$15:$B$48,0))</f>
        <v>9.6000000000000002E-2</v>
      </c>
      <c r="S13" t="str">
        <f t="shared" si="0"/>
        <v>2015</v>
      </c>
      <c r="T13" s="155"/>
      <c r="U13" s="155"/>
      <c r="V13" s="109">
        <f>INDEX('Exhibit MPG-11 Gas'!$D$14:$D$47,MATCH(P13,'Exhibit MPG-11 Gas'!$B$14:$B$47,0))</f>
        <v>9.6000000000000002E-2</v>
      </c>
      <c r="W13" t="str">
        <f t="shared" si="1"/>
        <v>2015</v>
      </c>
    </row>
    <row r="14" spans="2:28">
      <c r="P14" s="155">
        <v>2016</v>
      </c>
      <c r="Q14" s="155"/>
      <c r="R14" s="109">
        <f>INDEX('Exhibit MPG-16'!$D$15:$D$48,MATCH(P14,'Exhibit MPG-16'!$B$15:$B$48,0))</f>
        <v>9.6000000000000002E-2</v>
      </c>
      <c r="S14" t="str">
        <f t="shared" si="0"/>
        <v>2016</v>
      </c>
      <c r="T14" s="155"/>
      <c r="U14" s="155"/>
      <c r="V14" s="109">
        <f>INDEX('Exhibit MPG-11 Gas'!$D$14:$D$47,MATCH(P14,'Exhibit MPG-11 Gas'!$B$14:$B$47,0))</f>
        <v>9.5000000000000001E-2</v>
      </c>
      <c r="W14" t="str">
        <f t="shared" si="1"/>
        <v>2016</v>
      </c>
    </row>
    <row r="15" spans="2:28">
      <c r="P15" s="155">
        <v>2017</v>
      </c>
      <c r="Q15" s="155"/>
      <c r="R15" s="109">
        <f>INDEX('Exhibit MPG-16'!$D$15:$D$48,MATCH(P15,'Exhibit MPG-16'!$B$15:$B$48,0))</f>
        <v>9.6100000000000005E-2</v>
      </c>
      <c r="S15" t="str">
        <f>TRIM(P15)&amp;Q15</f>
        <v>2017</v>
      </c>
      <c r="T15" s="155"/>
      <c r="U15" s="155"/>
      <c r="V15" s="109">
        <f>INDEX('Exhibit MPG-11 Gas'!$D$14:$D$47,MATCH(P15,'Exhibit MPG-11 Gas'!$B$14:$B$47,0))</f>
        <v>9.5000000000000001E-2</v>
      </c>
      <c r="W15" t="str">
        <f>TRIM(P15)&amp;Q15</f>
        <v>2017</v>
      </c>
    </row>
    <row r="16" spans="2:28">
      <c r="R16" s="109"/>
    </row>
    <row r="17" spans="2:18">
      <c r="P17" s="155"/>
      <c r="Q17" s="155"/>
      <c r="R17" s="109"/>
    </row>
    <row r="18" spans="2:18">
      <c r="P18" s="155"/>
      <c r="Q18" s="155"/>
      <c r="R18" s="109"/>
    </row>
    <row r="19" spans="2:18">
      <c r="P19" s="155"/>
      <c r="Q19" s="155"/>
      <c r="R19" s="109"/>
    </row>
    <row r="20" spans="2:18">
      <c r="P20" s="155"/>
      <c r="Q20" s="155"/>
      <c r="R20" s="109"/>
    </row>
    <row r="21" spans="2:18">
      <c r="P21" s="155"/>
      <c r="Q21" s="155"/>
      <c r="R21" s="109"/>
    </row>
    <row r="22" spans="2:18">
      <c r="P22" s="155"/>
      <c r="Q22" s="155"/>
      <c r="R22" s="109"/>
    </row>
    <row r="23" spans="2:18">
      <c r="P23" s="155"/>
      <c r="Q23" s="155"/>
      <c r="R23" s="109"/>
    </row>
    <row r="24" spans="2:18">
      <c r="P24" s="155"/>
      <c r="Q24" s="155"/>
      <c r="R24" s="109"/>
    </row>
    <row r="25" spans="2:18">
      <c r="P25" s="155"/>
      <c r="Q25" s="155"/>
      <c r="R25" s="109"/>
    </row>
    <row r="26" spans="2:18">
      <c r="P26" s="155"/>
      <c r="Q26" s="155"/>
      <c r="R26" s="109"/>
    </row>
    <row r="27" spans="2:18">
      <c r="P27" s="155"/>
      <c r="Q27" s="155"/>
      <c r="R27" s="109"/>
    </row>
    <row r="28" spans="2:18" ht="15.6" customHeight="1">
      <c r="P28" s="155"/>
      <c r="Q28" s="155"/>
      <c r="R28" s="109"/>
    </row>
    <row r="29" spans="2:18">
      <c r="P29" s="155"/>
      <c r="Q29" s="155"/>
      <c r="R29" s="109"/>
    </row>
    <row r="30" spans="2:18">
      <c r="P30" s="155"/>
      <c r="Q30" s="155"/>
      <c r="R30" s="109"/>
    </row>
    <row r="31" spans="2:18">
      <c r="P31" s="155"/>
      <c r="Q31" s="155"/>
      <c r="R31" s="109"/>
    </row>
    <row r="32" spans="2:18">
      <c r="B32" t="s">
        <v>61</v>
      </c>
      <c r="P32" s="155"/>
      <c r="Q32" s="155"/>
      <c r="R32" s="109"/>
    </row>
    <row r="33" spans="2:18">
      <c r="B33" t="s">
        <v>113</v>
      </c>
      <c r="P33" s="155"/>
      <c r="Q33" s="155"/>
      <c r="R33" s="109"/>
    </row>
    <row r="34" spans="2:18">
      <c r="B34" s="8" t="s">
        <v>146</v>
      </c>
    </row>
    <row r="35" spans="2:18">
      <c r="B35" s="8" t="s">
        <v>145</v>
      </c>
    </row>
    <row r="36" spans="2:18">
      <c r="B36" s="8"/>
    </row>
    <row r="37" spans="2:18">
      <c r="B37" s="154"/>
      <c r="R37" s="109"/>
    </row>
  </sheetData>
  <mergeCells count="1">
    <mergeCell ref="B2:M2"/>
  </mergeCells>
  <printOptions horizontalCentered="1"/>
  <pageMargins left="0.7" right="0.7" top="1" bottom="1" header="0.55000000000000004" footer="0.55000000000000004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T61"/>
  <sheetViews>
    <sheetView zoomScale="80" zoomScaleNormal="80" zoomScaleSheetLayoutView="80" zoomScalePageLayoutView="80" workbookViewId="0"/>
  </sheetViews>
  <sheetFormatPr defaultColWidth="9" defaultRowHeight="14.25"/>
  <cols>
    <col min="1" max="1" width="8.625" style="1" customWidth="1"/>
    <col min="2" max="2" width="5.875" style="1" customWidth="1"/>
    <col min="3" max="3" width="1.5" style="1" bestFit="1" customWidth="1"/>
    <col min="4" max="4" width="15.5" style="3" customWidth="1"/>
    <col min="5" max="5" width="15.5" style="1" customWidth="1"/>
    <col min="6" max="8" width="15.5" style="3" customWidth="1"/>
    <col min="9" max="9" width="6.125" style="1" customWidth="1"/>
    <col min="10" max="10" width="9.5" style="2" customWidth="1"/>
    <col min="11" max="11" width="2.5" style="1" customWidth="1"/>
    <col min="12" max="12" width="9.125" style="1" bestFit="1" customWidth="1"/>
    <col min="13" max="19" width="8.125" style="1" bestFit="1" customWidth="1"/>
    <col min="20" max="16384" width="9" style="1"/>
  </cols>
  <sheetData>
    <row r="2" spans="1:14" ht="27.75">
      <c r="A2" s="217" t="str">
        <f>Utility</f>
        <v>Avista Corporation</v>
      </c>
      <c r="B2" s="217"/>
      <c r="C2" s="217"/>
      <c r="D2" s="217"/>
      <c r="E2" s="217"/>
      <c r="F2" s="217"/>
      <c r="G2" s="217"/>
      <c r="H2" s="217"/>
      <c r="I2" s="45"/>
      <c r="J2" s="44"/>
      <c r="K2" s="44"/>
    </row>
    <row r="3" spans="1:14">
      <c r="A3" s="3"/>
      <c r="B3" s="40"/>
      <c r="C3" s="40"/>
      <c r="D3" s="41"/>
    </row>
    <row r="4" spans="1:14">
      <c r="A4" s="3"/>
      <c r="B4" s="40"/>
      <c r="C4" s="40"/>
      <c r="D4" s="41"/>
    </row>
    <row r="5" spans="1:14">
      <c r="A5" s="3"/>
      <c r="B5" s="40"/>
      <c r="C5" s="40"/>
      <c r="D5" s="41"/>
    </row>
    <row r="6" spans="1:14" ht="20.25">
      <c r="A6" s="218" t="s">
        <v>20</v>
      </c>
      <c r="B6" s="218"/>
      <c r="C6" s="218"/>
      <c r="D6" s="218"/>
      <c r="E6" s="218"/>
      <c r="F6" s="218"/>
      <c r="G6" s="218"/>
      <c r="H6" s="218"/>
      <c r="I6" s="43"/>
      <c r="J6" s="42"/>
      <c r="K6" s="42"/>
    </row>
    <row r="7" spans="1:14">
      <c r="A7" s="3"/>
      <c r="B7" s="40"/>
      <c r="C7" s="40"/>
      <c r="D7" s="41"/>
    </row>
    <row r="8" spans="1:14">
      <c r="A8" s="3"/>
      <c r="B8" s="40"/>
      <c r="C8" s="40"/>
      <c r="D8" s="41"/>
    </row>
    <row r="9" spans="1:14">
      <c r="A9" s="40"/>
      <c r="B9" s="41"/>
      <c r="C9" s="41"/>
      <c r="D9" s="1"/>
      <c r="E9" s="3"/>
      <c r="F9" s="1"/>
      <c r="G9" s="1"/>
      <c r="H9" s="1"/>
    </row>
    <row r="10" spans="1:14">
      <c r="A10" s="3"/>
      <c r="B10" s="40"/>
      <c r="C10" s="40"/>
      <c r="D10" s="15" t="s">
        <v>19</v>
      </c>
      <c r="E10" s="38" t="s">
        <v>18</v>
      </c>
      <c r="F10" s="15" t="s">
        <v>17</v>
      </c>
      <c r="G10" s="15" t="s">
        <v>16</v>
      </c>
      <c r="H10" s="15" t="s">
        <v>16</v>
      </c>
    </row>
    <row r="11" spans="1:14">
      <c r="A11" s="15"/>
      <c r="B11" s="39"/>
      <c r="C11" s="39"/>
      <c r="D11" s="38" t="s">
        <v>15</v>
      </c>
      <c r="E11" s="38" t="s">
        <v>14</v>
      </c>
      <c r="F11" s="15" t="s">
        <v>13</v>
      </c>
      <c r="G11" s="15" t="s">
        <v>12</v>
      </c>
      <c r="H11" s="15" t="s">
        <v>11</v>
      </c>
    </row>
    <row r="12" spans="1:14">
      <c r="A12" s="36" t="s">
        <v>10</v>
      </c>
      <c r="B12" s="216" t="s">
        <v>9</v>
      </c>
      <c r="C12" s="216"/>
      <c r="D12" s="37" t="s">
        <v>8</v>
      </c>
      <c r="E12" s="37" t="s">
        <v>7</v>
      </c>
      <c r="F12" s="36" t="s">
        <v>6</v>
      </c>
      <c r="G12" s="36" t="s">
        <v>4</v>
      </c>
      <c r="H12" s="36" t="s">
        <v>4</v>
      </c>
    </row>
    <row r="13" spans="1:14">
      <c r="A13" s="35" t="s">
        <v>5</v>
      </c>
      <c r="B13" s="35" t="s">
        <v>5</v>
      </c>
      <c r="C13" s="35" t="s">
        <v>5</v>
      </c>
      <c r="D13" s="34">
        <v>-1</v>
      </c>
      <c r="E13" s="34">
        <v>-2</v>
      </c>
      <c r="F13" s="34">
        <v>-3</v>
      </c>
      <c r="G13" s="34">
        <v>-4</v>
      </c>
      <c r="H13" s="34">
        <v>-5</v>
      </c>
    </row>
    <row r="14" spans="1:14">
      <c r="A14" s="3"/>
      <c r="B14" s="3"/>
      <c r="C14" s="3"/>
      <c r="E14" s="3"/>
    </row>
    <row r="15" spans="1:14" ht="15.75" customHeight="1">
      <c r="A15" s="3">
        <f>MAX($A$14:A14)+1</f>
        <v>1</v>
      </c>
      <c r="B15" s="30">
        <v>1986</v>
      </c>
      <c r="C15" s="32"/>
      <c r="D15" s="24">
        <v>0.13930000000000001</v>
      </c>
      <c r="E15" s="29">
        <f>'Annual Yields (WP)'!B12</f>
        <v>7.7983333333333335E-2</v>
      </c>
      <c r="F15" s="22">
        <f t="shared" ref="F15:F46" si="0">D15-E15</f>
        <v>6.1316666666666672E-2</v>
      </c>
      <c r="G15" s="22"/>
      <c r="H15" s="22"/>
      <c r="J15" s="28">
        <f>IFERROR(VLOOKUP(L15,$M$15:$N$46,2,),VLOOKUP(L14,$M$15:$N$46,2,))</f>
        <v>3.8308333333333333E-2</v>
      </c>
      <c r="L15" s="1">
        <v>1</v>
      </c>
      <c r="M15" s="1">
        <f>RANK(F15,$F$15:$F$46,1)</f>
        <v>24</v>
      </c>
      <c r="N15" s="27">
        <f>F15</f>
        <v>6.1316666666666672E-2</v>
      </c>
    </row>
    <row r="16" spans="1:14" ht="15.75" customHeight="1">
      <c r="A16" s="3">
        <f>MAX($A$14:A15)+1</f>
        <v>2</v>
      </c>
      <c r="B16" s="30">
        <v>1987</v>
      </c>
      <c r="C16" s="32"/>
      <c r="D16" s="24">
        <v>0.12989999999999999</v>
      </c>
      <c r="E16" s="29">
        <f>'Annual Yields (WP)'!B13</f>
        <v>8.5800000000000001E-2</v>
      </c>
      <c r="F16" s="22">
        <f t="shared" si="0"/>
        <v>4.4099999999999986E-2</v>
      </c>
      <c r="G16" s="22"/>
      <c r="H16" s="22"/>
      <c r="J16" s="28">
        <f t="shared" ref="J16:J45" si="1">IFERROR(VLOOKUP(L16,$M$15:$N$46,2,),VLOOKUP(L15,$M$15:$N$46,2,))</f>
        <v>3.9699999999999999E-2</v>
      </c>
      <c r="L16" s="1">
        <v>2</v>
      </c>
      <c r="M16" s="1">
        <f t="shared" ref="M16:M45" si="2">RANK(F16,$F$15:$F$46,1)</f>
        <v>4</v>
      </c>
      <c r="N16" s="27">
        <f t="shared" ref="N16:N45" si="3">F16</f>
        <v>4.4099999999999986E-2</v>
      </c>
    </row>
    <row r="17" spans="1:17" ht="15.75" customHeight="1">
      <c r="A17" s="3">
        <f>MAX($A$14:A16)+1</f>
        <v>3</v>
      </c>
      <c r="B17" s="30">
        <v>1988</v>
      </c>
      <c r="C17" s="32"/>
      <c r="D17" s="24">
        <v>0.12790000000000001</v>
      </c>
      <c r="E17" s="29">
        <f>'Annual Yields (WP)'!B14</f>
        <v>8.9591666666666681E-2</v>
      </c>
      <c r="F17" s="22">
        <f t="shared" si="0"/>
        <v>3.8308333333333333E-2</v>
      </c>
      <c r="G17" s="22"/>
      <c r="H17" s="22"/>
      <c r="J17" s="28">
        <f t="shared" si="1"/>
        <v>4.0916666666666671E-2</v>
      </c>
      <c r="L17" s="1">
        <v>3</v>
      </c>
      <c r="M17" s="1">
        <f t="shared" si="2"/>
        <v>1</v>
      </c>
      <c r="N17" s="27">
        <f t="shared" si="3"/>
        <v>3.8308333333333333E-2</v>
      </c>
    </row>
    <row r="18" spans="1:17" ht="15.75" customHeight="1">
      <c r="A18" s="3">
        <f>MAX($A$14:A17)+1</f>
        <v>4</v>
      </c>
      <c r="B18" s="30">
        <v>1989</v>
      </c>
      <c r="C18" s="32"/>
      <c r="D18" s="24">
        <v>0.12970000000000001</v>
      </c>
      <c r="E18" s="29">
        <f>'Annual Yields (WP)'!B15</f>
        <v>8.4491666666666645E-2</v>
      </c>
      <c r="F18" s="22">
        <f t="shared" si="0"/>
        <v>4.5208333333333364E-2</v>
      </c>
      <c r="G18" s="22"/>
      <c r="H18" s="22"/>
      <c r="J18" s="31">
        <f t="shared" si="1"/>
        <v>4.4099999999999986E-2</v>
      </c>
      <c r="L18" s="1">
        <v>4</v>
      </c>
      <c r="M18" s="1">
        <f t="shared" si="2"/>
        <v>7</v>
      </c>
      <c r="N18" s="27">
        <f t="shared" si="3"/>
        <v>4.5208333333333364E-2</v>
      </c>
    </row>
    <row r="19" spans="1:17" ht="15.75" customHeight="1">
      <c r="A19" s="3">
        <f>MAX($A$14:A18)+1</f>
        <v>5</v>
      </c>
      <c r="B19" s="30">
        <v>1990</v>
      </c>
      <c r="C19" s="32"/>
      <c r="D19" s="24">
        <v>0.127</v>
      </c>
      <c r="E19" s="29">
        <f>'Annual Yields (WP)'!B16</f>
        <v>8.6083333333333331E-2</v>
      </c>
      <c r="F19" s="22">
        <f t="shared" si="0"/>
        <v>4.0916666666666671E-2</v>
      </c>
      <c r="G19" s="22">
        <f t="shared" ref="G19:G45" si="4">AVERAGE(F15:F19)</f>
        <v>4.5969999999999997E-2</v>
      </c>
      <c r="H19" s="22"/>
      <c r="J19" s="31">
        <f t="shared" si="1"/>
        <v>4.4141666666666676E-2</v>
      </c>
      <c r="L19" s="1">
        <v>5</v>
      </c>
      <c r="M19" s="1">
        <f t="shared" si="2"/>
        <v>3</v>
      </c>
      <c r="N19" s="27">
        <f t="shared" si="3"/>
        <v>4.0916666666666671E-2</v>
      </c>
    </row>
    <row r="20" spans="1:17" ht="15.75" customHeight="1">
      <c r="A20" s="3">
        <f>MAX($A$14:A19)+1</f>
        <v>6</v>
      </c>
      <c r="B20" s="30">
        <v>1991</v>
      </c>
      <c r="C20" s="32"/>
      <c r="D20" s="24">
        <v>0.1255</v>
      </c>
      <c r="E20" s="29">
        <f>'Annual Yields (WP)'!B17</f>
        <v>8.1358333333333324E-2</v>
      </c>
      <c r="F20" s="22">
        <f t="shared" si="0"/>
        <v>4.4141666666666676E-2</v>
      </c>
      <c r="G20" s="22">
        <f t="shared" si="4"/>
        <v>4.253500000000001E-2</v>
      </c>
      <c r="H20" s="22"/>
      <c r="J20" s="31">
        <f t="shared" si="1"/>
        <v>4.4233333333333333E-2</v>
      </c>
      <c r="L20" s="1">
        <v>6</v>
      </c>
      <c r="M20" s="1">
        <f t="shared" si="2"/>
        <v>5</v>
      </c>
      <c r="N20" s="27">
        <f t="shared" si="3"/>
        <v>4.4141666666666676E-2</v>
      </c>
    </row>
    <row r="21" spans="1:17" ht="15.75" customHeight="1">
      <c r="A21" s="3">
        <f>MAX($A$14:A20)+1</f>
        <v>7</v>
      </c>
      <c r="B21" s="30">
        <v>1992</v>
      </c>
      <c r="C21" s="32"/>
      <c r="D21" s="24">
        <v>0.12089999999999999</v>
      </c>
      <c r="E21" s="29">
        <f>'Annual Yields (WP)'!B18</f>
        <v>7.6666666666666661E-2</v>
      </c>
      <c r="F21" s="22">
        <f t="shared" si="0"/>
        <v>4.4233333333333333E-2</v>
      </c>
      <c r="G21" s="22">
        <f t="shared" si="4"/>
        <v>4.2561666666666678E-2</v>
      </c>
      <c r="H21" s="22"/>
      <c r="J21" s="31">
        <f t="shared" si="1"/>
        <v>4.5208333333333364E-2</v>
      </c>
      <c r="L21" s="1">
        <v>7</v>
      </c>
      <c r="M21" s="1">
        <f t="shared" si="2"/>
        <v>6</v>
      </c>
      <c r="N21" s="27">
        <f t="shared" si="3"/>
        <v>4.4233333333333333E-2</v>
      </c>
    </row>
    <row r="22" spans="1:17" ht="15.75" customHeight="1">
      <c r="A22" s="3">
        <f>MAX($A$14:A21)+1</f>
        <v>8</v>
      </c>
      <c r="B22" s="30">
        <v>1993</v>
      </c>
      <c r="C22" s="32"/>
      <c r="D22" s="24">
        <v>0.11409999999999999</v>
      </c>
      <c r="E22" s="29">
        <f>'Annual Yields (WP)'!B19</f>
        <v>6.5983333333333324E-2</v>
      </c>
      <c r="F22" s="22">
        <f t="shared" si="0"/>
        <v>4.8116666666666669E-2</v>
      </c>
      <c r="G22" s="22">
        <f t="shared" si="4"/>
        <v>4.4523333333333345E-2</v>
      </c>
      <c r="H22" s="22"/>
      <c r="J22" s="31">
        <f t="shared" si="1"/>
        <v>4.6658333333333329E-2</v>
      </c>
      <c r="L22" s="1">
        <v>8</v>
      </c>
      <c r="M22" s="1">
        <f t="shared" si="2"/>
        <v>11</v>
      </c>
      <c r="N22" s="27">
        <f t="shared" si="3"/>
        <v>4.8116666666666669E-2</v>
      </c>
    </row>
    <row r="23" spans="1:17" ht="15.75" customHeight="1">
      <c r="A23" s="3">
        <f>MAX($A$14:A22)+1</f>
        <v>9</v>
      </c>
      <c r="B23" s="30">
        <v>1994</v>
      </c>
      <c r="C23" s="32"/>
      <c r="D23" s="24">
        <v>0.1134</v>
      </c>
      <c r="E23" s="29">
        <f>'Annual Yields (WP)'!B20</f>
        <v>7.3700000000000002E-2</v>
      </c>
      <c r="F23" s="22">
        <f t="shared" si="0"/>
        <v>3.9699999999999999E-2</v>
      </c>
      <c r="G23" s="22">
        <f t="shared" si="4"/>
        <v>4.3421666666666671E-2</v>
      </c>
      <c r="H23" s="22"/>
      <c r="J23" s="31">
        <f t="shared" si="1"/>
        <v>4.6891666666666651E-2</v>
      </c>
      <c r="L23" s="1">
        <v>9</v>
      </c>
      <c r="M23" s="1">
        <f t="shared" si="2"/>
        <v>2</v>
      </c>
      <c r="N23" s="27">
        <f t="shared" si="3"/>
        <v>3.9699999999999999E-2</v>
      </c>
    </row>
    <row r="24" spans="1:17" ht="15.75" customHeight="1">
      <c r="A24" s="3">
        <f>MAX($A$14:A23)+1</f>
        <v>10</v>
      </c>
      <c r="B24" s="30">
        <v>1995</v>
      </c>
      <c r="C24" s="32"/>
      <c r="D24" s="24">
        <v>0.11550000000000001</v>
      </c>
      <c r="E24" s="29">
        <f>'Annual Yields (WP)'!B21</f>
        <v>6.8841666666666676E-2</v>
      </c>
      <c r="F24" s="22">
        <f t="shared" si="0"/>
        <v>4.6658333333333329E-2</v>
      </c>
      <c r="G24" s="22">
        <f t="shared" si="4"/>
        <v>4.4570000000000005E-2</v>
      </c>
      <c r="H24" s="22">
        <f t="shared" ref="H24:H45" si="5">AVERAGE(F15:F24)</f>
        <v>4.5269999999999998E-2</v>
      </c>
      <c r="J24" s="31">
        <f t="shared" si="1"/>
        <v>4.794166666666666E-2</v>
      </c>
      <c r="L24" s="1">
        <v>10</v>
      </c>
      <c r="M24" s="1">
        <f t="shared" si="2"/>
        <v>8</v>
      </c>
      <c r="N24" s="27">
        <f t="shared" si="3"/>
        <v>4.6658333333333329E-2</v>
      </c>
    </row>
    <row r="25" spans="1:17" ht="15.75" customHeight="1">
      <c r="A25" s="3">
        <f>MAX($A$14:A24)+1</f>
        <v>11</v>
      </c>
      <c r="B25" s="30">
        <v>1996</v>
      </c>
      <c r="C25" s="32"/>
      <c r="D25" s="24">
        <v>0.1139</v>
      </c>
      <c r="E25" s="29">
        <f>'Annual Yields (WP)'!B22</f>
        <v>6.700833333333335E-2</v>
      </c>
      <c r="F25" s="22">
        <f t="shared" si="0"/>
        <v>4.6891666666666651E-2</v>
      </c>
      <c r="G25" s="22">
        <f t="shared" si="4"/>
        <v>4.5119999999999993E-2</v>
      </c>
      <c r="H25" s="22">
        <f t="shared" si="5"/>
        <v>4.3827500000000005E-2</v>
      </c>
      <c r="J25" s="31">
        <f t="shared" si="1"/>
        <v>4.8116666666666669E-2</v>
      </c>
      <c r="L25" s="1">
        <v>11</v>
      </c>
      <c r="M25" s="1">
        <f t="shared" si="2"/>
        <v>9</v>
      </c>
      <c r="N25" s="27">
        <f t="shared" si="3"/>
        <v>4.6891666666666651E-2</v>
      </c>
    </row>
    <row r="26" spans="1:17" ht="15.75" customHeight="1">
      <c r="A26" s="3">
        <f>MAX($A$14:A25)+1</f>
        <v>12</v>
      </c>
      <c r="B26" s="30">
        <v>1997</v>
      </c>
      <c r="C26" s="32"/>
      <c r="D26" s="24">
        <v>0.114</v>
      </c>
      <c r="E26" s="29">
        <f>'Annual Yields (WP)'!B23</f>
        <v>6.6058333333333344E-2</v>
      </c>
      <c r="F26" s="22">
        <f t="shared" si="0"/>
        <v>4.794166666666666E-2</v>
      </c>
      <c r="G26" s="22">
        <f t="shared" si="4"/>
        <v>4.5861666666666669E-2</v>
      </c>
      <c r="H26" s="22">
        <f t="shared" si="5"/>
        <v>4.421166666666667E-2</v>
      </c>
      <c r="J26" s="31">
        <f t="shared" si="1"/>
        <v>4.9041666666666671E-2</v>
      </c>
      <c r="L26" s="1">
        <v>12</v>
      </c>
      <c r="M26" s="1">
        <f t="shared" si="2"/>
        <v>10</v>
      </c>
      <c r="N26" s="27">
        <f t="shared" si="3"/>
        <v>4.794166666666666E-2</v>
      </c>
    </row>
    <row r="27" spans="1:17" ht="15.75" customHeight="1">
      <c r="A27" s="3">
        <f>MAX($A$14:A26)+1</f>
        <v>13</v>
      </c>
      <c r="B27" s="30">
        <v>1998</v>
      </c>
      <c r="C27" s="32"/>
      <c r="D27" s="24">
        <v>0.1166</v>
      </c>
      <c r="E27" s="29">
        <f>'Annual Yields (WP)'!B24</f>
        <v>5.5783333333333331E-2</v>
      </c>
      <c r="F27" s="22">
        <f t="shared" si="0"/>
        <v>6.0816666666666665E-2</v>
      </c>
      <c r="G27" s="22">
        <f t="shared" si="4"/>
        <v>4.8401666666666662E-2</v>
      </c>
      <c r="H27" s="22">
        <f t="shared" si="5"/>
        <v>4.6462500000000004E-2</v>
      </c>
      <c r="J27" s="31">
        <f t="shared" si="1"/>
        <v>5.4418181818181831E-2</v>
      </c>
      <c r="L27" s="1">
        <v>13</v>
      </c>
      <c r="M27" s="1">
        <f t="shared" si="2"/>
        <v>22</v>
      </c>
      <c r="N27" s="27">
        <f t="shared" si="3"/>
        <v>6.0816666666666665E-2</v>
      </c>
    </row>
    <row r="28" spans="1:17" ht="15.75" customHeight="1">
      <c r="A28" s="3">
        <f>MAX($A$14:A27)+1</f>
        <v>14</v>
      </c>
      <c r="B28" s="30">
        <v>1999</v>
      </c>
      <c r="C28" s="32"/>
      <c r="D28" s="24">
        <v>0.1077</v>
      </c>
      <c r="E28" s="29">
        <f>'Annual Yields (WP)'!B25</f>
        <v>5.8658333333333333E-2</v>
      </c>
      <c r="F28" s="22">
        <f t="shared" si="0"/>
        <v>4.9041666666666671E-2</v>
      </c>
      <c r="G28" s="22">
        <f t="shared" si="4"/>
        <v>5.0269999999999995E-2</v>
      </c>
      <c r="H28" s="22">
        <f t="shared" si="5"/>
        <v>4.6845833333333337E-2</v>
      </c>
      <c r="J28" s="31">
        <f t="shared" si="1"/>
        <v>5.4758333333333326E-2</v>
      </c>
      <c r="L28" s="1">
        <v>14</v>
      </c>
      <c r="M28" s="1">
        <f t="shared" si="2"/>
        <v>12</v>
      </c>
      <c r="N28" s="27">
        <f t="shared" si="3"/>
        <v>4.9041666666666671E-2</v>
      </c>
    </row>
    <row r="29" spans="1:17" ht="15.75" customHeight="1">
      <c r="A29" s="3">
        <f>MAX($A$14:A28)+1</f>
        <v>15</v>
      </c>
      <c r="B29" s="30">
        <v>2000</v>
      </c>
      <c r="C29" s="32"/>
      <c r="D29" s="24">
        <v>0.1143</v>
      </c>
      <c r="E29" s="29">
        <f>'Annual Yields (WP)'!B26</f>
        <v>5.9425000000000006E-2</v>
      </c>
      <c r="F29" s="22">
        <f t="shared" si="0"/>
        <v>5.4874999999999993E-2</v>
      </c>
      <c r="G29" s="22">
        <f t="shared" si="4"/>
        <v>5.1913333333333332E-2</v>
      </c>
      <c r="H29" s="22">
        <f t="shared" si="5"/>
        <v>4.8241666666666669E-2</v>
      </c>
      <c r="J29" s="31">
        <f t="shared" si="1"/>
        <v>5.4874999999999993E-2</v>
      </c>
      <c r="L29" s="1">
        <v>15</v>
      </c>
      <c r="M29" s="1">
        <f t="shared" si="2"/>
        <v>15</v>
      </c>
      <c r="N29" s="27">
        <f t="shared" si="3"/>
        <v>5.4874999999999993E-2</v>
      </c>
    </row>
    <row r="30" spans="1:17" ht="15.75" customHeight="1">
      <c r="A30" s="3">
        <f>MAX($A$14:A29)+1</f>
        <v>16</v>
      </c>
      <c r="B30" s="30">
        <v>2001</v>
      </c>
      <c r="C30" s="32"/>
      <c r="D30" s="24">
        <v>0.1109</v>
      </c>
      <c r="E30" s="29">
        <f>'Annual Yields (WP)'!B27</f>
        <v>5.4933333333333334E-2</v>
      </c>
      <c r="F30" s="22">
        <f t="shared" si="0"/>
        <v>5.5966666666666665E-2</v>
      </c>
      <c r="G30" s="22">
        <f t="shared" si="4"/>
        <v>5.3728333333333336E-2</v>
      </c>
      <c r="H30" s="22">
        <f t="shared" si="5"/>
        <v>4.9424166666666665E-2</v>
      </c>
      <c r="J30" s="31">
        <f t="shared" si="1"/>
        <v>5.5966666666666665E-2</v>
      </c>
      <c r="L30" s="1">
        <v>16</v>
      </c>
      <c r="M30" s="1">
        <f t="shared" si="2"/>
        <v>16</v>
      </c>
      <c r="N30" s="27">
        <f t="shared" si="3"/>
        <v>5.5966666666666665E-2</v>
      </c>
      <c r="Q30" s="31"/>
    </row>
    <row r="31" spans="1:17" ht="15.75" customHeight="1">
      <c r="A31" s="3">
        <f>MAX($A$14:A30)+1</f>
        <v>17</v>
      </c>
      <c r="B31" s="30">
        <v>2002</v>
      </c>
      <c r="C31" s="32"/>
      <c r="D31" s="24">
        <v>0.1116</v>
      </c>
      <c r="E31" s="29">
        <f>'Annual Yields (WP)'!B28</f>
        <v>5.4300000000000008E-2</v>
      </c>
      <c r="F31" s="22">
        <f t="shared" si="0"/>
        <v>5.7299999999999997E-2</v>
      </c>
      <c r="G31" s="22">
        <f t="shared" si="4"/>
        <v>5.5600000000000004E-2</v>
      </c>
      <c r="H31" s="22">
        <f t="shared" si="5"/>
        <v>5.0730833333333336E-2</v>
      </c>
      <c r="J31" s="31">
        <f t="shared" si="1"/>
        <v>5.7033333333333339E-2</v>
      </c>
      <c r="L31" s="1">
        <v>17</v>
      </c>
      <c r="M31" s="1">
        <f t="shared" si="2"/>
        <v>18</v>
      </c>
      <c r="N31" s="27">
        <f t="shared" si="3"/>
        <v>5.7299999999999997E-2</v>
      </c>
      <c r="Q31" s="31"/>
    </row>
    <row r="32" spans="1:17" ht="15.75" customHeight="1">
      <c r="A32" s="3">
        <f>MAX($A$14:A31)+1</f>
        <v>18</v>
      </c>
      <c r="B32" s="30">
        <v>2003</v>
      </c>
      <c r="C32" s="32"/>
      <c r="D32" s="24">
        <v>0.10970000000000001</v>
      </c>
      <c r="E32" s="29">
        <f>'Annual Yields (WP)'!B29</f>
        <v>4.9575000000000001E-2</v>
      </c>
      <c r="F32" s="22">
        <f t="shared" si="0"/>
        <v>6.0125000000000005E-2</v>
      </c>
      <c r="G32" s="22">
        <f t="shared" si="4"/>
        <v>5.5461666666666666E-2</v>
      </c>
      <c r="H32" s="22">
        <f t="shared" si="5"/>
        <v>5.1931666666666668E-2</v>
      </c>
      <c r="J32" s="31">
        <f t="shared" si="1"/>
        <v>5.7299999999999997E-2</v>
      </c>
      <c r="L32" s="1">
        <v>18</v>
      </c>
      <c r="M32" s="1">
        <f t="shared" si="2"/>
        <v>20</v>
      </c>
      <c r="N32" s="27">
        <f t="shared" si="3"/>
        <v>6.0125000000000005E-2</v>
      </c>
      <c r="Q32" s="31"/>
    </row>
    <row r="33" spans="1:20" ht="15.75" customHeight="1">
      <c r="A33" s="3">
        <f>MAX($A$14:A32)+1</f>
        <v>19</v>
      </c>
      <c r="B33" s="30">
        <v>2004</v>
      </c>
      <c r="C33" s="32"/>
      <c r="D33" s="24">
        <v>0.1075</v>
      </c>
      <c r="E33" s="29">
        <f>'Annual Yields (WP)'!B30</f>
        <v>5.046666666666666E-2</v>
      </c>
      <c r="F33" s="22">
        <f t="shared" si="0"/>
        <v>5.7033333333333339E-2</v>
      </c>
      <c r="G33" s="22">
        <f t="shared" si="4"/>
        <v>5.706E-2</v>
      </c>
      <c r="H33" s="22">
        <f t="shared" si="5"/>
        <v>5.3664999999999997E-2</v>
      </c>
      <c r="J33" s="31">
        <f t="shared" si="1"/>
        <v>5.8941666666666663E-2</v>
      </c>
      <c r="L33" s="1">
        <v>19</v>
      </c>
      <c r="M33" s="1">
        <f t="shared" si="2"/>
        <v>17</v>
      </c>
      <c r="N33" s="27">
        <f t="shared" si="3"/>
        <v>5.7033333333333339E-2</v>
      </c>
      <c r="Q33" s="31"/>
    </row>
    <row r="34" spans="1:20" ht="15.75" customHeight="1">
      <c r="A34" s="3">
        <f>MAX($A$14:A33)+1</f>
        <v>20</v>
      </c>
      <c r="B34" s="30">
        <v>2005</v>
      </c>
      <c r="C34" s="32"/>
      <c r="D34" s="24">
        <v>0.10539999999999999</v>
      </c>
      <c r="E34" s="29">
        <f>'Annual Yields (WP)'!B31</f>
        <v>4.6458333333333331E-2</v>
      </c>
      <c r="F34" s="22">
        <f t="shared" si="0"/>
        <v>5.8941666666666663E-2</v>
      </c>
      <c r="G34" s="22">
        <f t="shared" si="4"/>
        <v>5.7873333333333332E-2</v>
      </c>
      <c r="H34" s="22">
        <f t="shared" si="5"/>
        <v>5.4893333333333329E-2</v>
      </c>
      <c r="J34" s="31">
        <f t="shared" si="1"/>
        <v>6.0125000000000005E-2</v>
      </c>
      <c r="L34" s="1">
        <v>20</v>
      </c>
      <c r="M34" s="1">
        <f t="shared" si="2"/>
        <v>19</v>
      </c>
      <c r="N34" s="27">
        <f t="shared" si="3"/>
        <v>5.8941666666666663E-2</v>
      </c>
      <c r="Q34" s="27"/>
      <c r="T34" s="33"/>
    </row>
    <row r="35" spans="1:20" ht="15.75" customHeight="1">
      <c r="A35" s="3">
        <f>MAX($A$14:A34)+1</f>
        <v>21</v>
      </c>
      <c r="B35" s="30">
        <v>2006</v>
      </c>
      <c r="C35" s="32"/>
      <c r="D35" s="24">
        <v>0.10340000000000001</v>
      </c>
      <c r="E35" s="29">
        <f>'Annual Yields (WP)'!B32</f>
        <v>4.8981818181818175E-2</v>
      </c>
      <c r="F35" s="22">
        <f t="shared" si="0"/>
        <v>5.4418181818181831E-2</v>
      </c>
      <c r="G35" s="22">
        <f t="shared" si="4"/>
        <v>5.7563636363636358E-2</v>
      </c>
      <c r="H35" s="22">
        <f t="shared" si="5"/>
        <v>5.564598484848484E-2</v>
      </c>
      <c r="J35" s="31">
        <f t="shared" si="1"/>
        <v>6.039166666666667E-2</v>
      </c>
      <c r="L35" s="1">
        <v>21</v>
      </c>
      <c r="M35" s="1">
        <f t="shared" si="2"/>
        <v>13</v>
      </c>
      <c r="N35" s="27">
        <f t="shared" si="3"/>
        <v>5.4418181818181831E-2</v>
      </c>
    </row>
    <row r="36" spans="1:20" ht="15.75" customHeight="1">
      <c r="A36" s="3">
        <f>MAX($A$14:A35)+1</f>
        <v>22</v>
      </c>
      <c r="B36" s="30">
        <v>2007</v>
      </c>
      <c r="C36" s="32"/>
      <c r="D36" s="24">
        <v>0.1031</v>
      </c>
      <c r="E36" s="29">
        <f>'Annual Yields (WP)'!B33</f>
        <v>4.8341666666666672E-2</v>
      </c>
      <c r="F36" s="22">
        <f t="shared" si="0"/>
        <v>5.4758333333333326E-2</v>
      </c>
      <c r="G36" s="22">
        <f t="shared" si="4"/>
        <v>5.705530303030304E-2</v>
      </c>
      <c r="H36" s="22">
        <f t="shared" si="5"/>
        <v>5.6327651515151525E-2</v>
      </c>
      <c r="J36" s="31">
        <f t="shared" si="1"/>
        <v>6.0816666666666665E-2</v>
      </c>
      <c r="L36" s="1">
        <v>22</v>
      </c>
      <c r="M36" s="1">
        <f t="shared" si="2"/>
        <v>14</v>
      </c>
      <c r="N36" s="27">
        <f t="shared" si="3"/>
        <v>5.4758333333333326E-2</v>
      </c>
    </row>
    <row r="37" spans="1:20" ht="15.75" customHeight="1">
      <c r="A37" s="3">
        <f>MAX($A$14:A36)+1</f>
        <v>23</v>
      </c>
      <c r="B37" s="30">
        <v>2008</v>
      </c>
      <c r="C37" s="32"/>
      <c r="D37" s="24">
        <v>0.1037</v>
      </c>
      <c r="E37" s="29">
        <f>'Annual Yields (WP)'!B34</f>
        <v>4.2791666666666665E-2</v>
      </c>
      <c r="F37" s="22">
        <f t="shared" si="0"/>
        <v>6.0908333333333335E-2</v>
      </c>
      <c r="G37" s="22">
        <f t="shared" si="4"/>
        <v>5.7211969696969699E-2</v>
      </c>
      <c r="H37" s="22">
        <f t="shared" si="5"/>
        <v>5.6336818181818182E-2</v>
      </c>
      <c r="J37" s="31">
        <f t="shared" si="1"/>
        <v>6.0908333333333335E-2</v>
      </c>
      <c r="L37" s="1">
        <v>23</v>
      </c>
      <c r="M37" s="1">
        <f t="shared" si="2"/>
        <v>23</v>
      </c>
      <c r="N37" s="27">
        <f t="shared" si="3"/>
        <v>6.0908333333333335E-2</v>
      </c>
    </row>
    <row r="38" spans="1:20" ht="15.75" customHeight="1">
      <c r="A38" s="3">
        <f>MAX($A$14:A37)+1</f>
        <v>24</v>
      </c>
      <c r="B38" s="30">
        <v>2009</v>
      </c>
      <c r="C38" s="32"/>
      <c r="D38" s="24">
        <v>0.1052</v>
      </c>
      <c r="E38" s="29">
        <f>'Annual Yields (WP)'!B35</f>
        <v>4.0691666666666668E-2</v>
      </c>
      <c r="F38" s="22">
        <f t="shared" si="0"/>
        <v>6.4508333333333334E-2</v>
      </c>
      <c r="G38" s="22">
        <f t="shared" si="4"/>
        <v>5.8706969696969702E-2</v>
      </c>
      <c r="H38" s="22">
        <f t="shared" si="5"/>
        <v>5.7883484848484844E-2</v>
      </c>
      <c r="J38" s="31">
        <f t="shared" si="1"/>
        <v>6.1316666666666672E-2</v>
      </c>
      <c r="L38" s="1">
        <v>24</v>
      </c>
      <c r="M38" s="1">
        <f t="shared" si="2"/>
        <v>28</v>
      </c>
      <c r="N38" s="27">
        <f t="shared" si="3"/>
        <v>6.4508333333333334E-2</v>
      </c>
    </row>
    <row r="39" spans="1:20" ht="15.75" customHeight="1">
      <c r="A39" s="3">
        <f>MAX($A$14:A38)+1</f>
        <v>25</v>
      </c>
      <c r="B39" s="30">
        <v>2010</v>
      </c>
      <c r="C39" s="32"/>
      <c r="D39" s="24">
        <v>0.10290000000000001</v>
      </c>
      <c r="E39" s="29">
        <f>'Annual Yields (WP)'!B36</f>
        <v>4.2508333333333335E-2</v>
      </c>
      <c r="F39" s="22">
        <f t="shared" si="0"/>
        <v>6.039166666666667E-2</v>
      </c>
      <c r="G39" s="22">
        <f t="shared" si="4"/>
        <v>5.8996969696969701E-2</v>
      </c>
      <c r="H39" s="22">
        <f t="shared" si="5"/>
        <v>5.8435151515151509E-2</v>
      </c>
      <c r="J39" s="31">
        <f t="shared" si="1"/>
        <v>6.2791666666666662E-2</v>
      </c>
      <c r="L39" s="1">
        <v>25</v>
      </c>
      <c r="M39" s="1">
        <f t="shared" si="2"/>
        <v>21</v>
      </c>
      <c r="N39" s="27">
        <f t="shared" si="3"/>
        <v>6.039166666666667E-2</v>
      </c>
    </row>
    <row r="40" spans="1:20" ht="15.75" customHeight="1">
      <c r="A40" s="3">
        <f>MAX($A$14:A39)+1</f>
        <v>26</v>
      </c>
      <c r="B40" s="30">
        <v>2011</v>
      </c>
      <c r="C40" s="32"/>
      <c r="D40" s="24">
        <v>0.1019</v>
      </c>
      <c r="E40" s="29">
        <f>'Annual Yields (WP)'!B37</f>
        <v>3.9108333333333335E-2</v>
      </c>
      <c r="F40" s="22">
        <f t="shared" si="0"/>
        <v>6.2791666666666662E-2</v>
      </c>
      <c r="G40" s="22">
        <f t="shared" si="4"/>
        <v>6.0671666666666665E-2</v>
      </c>
      <c r="H40" s="22">
        <f t="shared" si="5"/>
        <v>5.9117651515151512E-2</v>
      </c>
      <c r="J40" s="31">
        <f t="shared" si="1"/>
        <v>6.3616666666666682E-2</v>
      </c>
      <c r="L40" s="1">
        <v>26</v>
      </c>
      <c r="M40" s="1">
        <f t="shared" si="2"/>
        <v>25</v>
      </c>
      <c r="N40" s="27">
        <f t="shared" si="3"/>
        <v>6.2791666666666662E-2</v>
      </c>
    </row>
    <row r="41" spans="1:20" ht="15.75" customHeight="1">
      <c r="A41" s="3">
        <f>MAX($A$14:A40)+1</f>
        <v>27</v>
      </c>
      <c r="B41" s="30">
        <v>2012</v>
      </c>
      <c r="C41" s="5"/>
      <c r="D41" s="24">
        <v>0.10009999999999999</v>
      </c>
      <c r="E41" s="29">
        <f>'Annual Yields (WP)'!B38</f>
        <v>2.9208333333333333E-2</v>
      </c>
      <c r="F41" s="22">
        <f t="shared" si="0"/>
        <v>7.0891666666666658E-2</v>
      </c>
      <c r="G41" s="22">
        <f t="shared" si="4"/>
        <v>6.3898333333333335E-2</v>
      </c>
      <c r="H41" s="22">
        <f t="shared" si="5"/>
        <v>6.0476818181818194E-2</v>
      </c>
      <c r="J41" s="31">
        <f t="shared" si="1"/>
        <v>6.4100000000000004E-2</v>
      </c>
      <c r="L41" s="1">
        <v>27</v>
      </c>
      <c r="M41" s="1">
        <f t="shared" si="2"/>
        <v>32</v>
      </c>
      <c r="N41" s="27">
        <f t="shared" si="3"/>
        <v>7.0891666666666658E-2</v>
      </c>
    </row>
    <row r="42" spans="1:20" ht="15.75" customHeight="1">
      <c r="A42" s="3">
        <f>MAX($A$14:A41)+1</f>
        <v>28</v>
      </c>
      <c r="B42" s="30">
        <v>2013</v>
      </c>
      <c r="C42" s="5"/>
      <c r="D42" s="24">
        <v>9.8100000000000007E-2</v>
      </c>
      <c r="E42" s="29">
        <f>'Annual Yields (WP)'!B39</f>
        <v>3.4483333333333331E-2</v>
      </c>
      <c r="F42" s="22">
        <f t="shared" si="0"/>
        <v>6.3616666666666682E-2</v>
      </c>
      <c r="G42" s="22">
        <f t="shared" si="4"/>
        <v>6.4440000000000011E-2</v>
      </c>
      <c r="H42" s="22">
        <f t="shared" si="5"/>
        <v>6.0825984848484851E-2</v>
      </c>
      <c r="J42" s="31">
        <f t="shared" si="1"/>
        <v>6.4508333333333334E-2</v>
      </c>
      <c r="L42" s="1">
        <v>28</v>
      </c>
      <c r="M42" s="1">
        <f t="shared" si="2"/>
        <v>26</v>
      </c>
      <c r="N42" s="27">
        <f t="shared" si="3"/>
        <v>6.3616666666666682E-2</v>
      </c>
    </row>
    <row r="43" spans="1:20" ht="15.75" customHeight="1">
      <c r="A43" s="3">
        <f>MAX($A$14:A42)+1</f>
        <v>29</v>
      </c>
      <c r="B43" s="30">
        <v>2014</v>
      </c>
      <c r="C43" s="5"/>
      <c r="D43" s="24">
        <v>9.7500000000000003E-2</v>
      </c>
      <c r="E43" s="29">
        <f>'Annual Yields (WP)'!B40</f>
        <v>3.3399999999999999E-2</v>
      </c>
      <c r="F43" s="22">
        <f t="shared" si="0"/>
        <v>6.4100000000000004E-2</v>
      </c>
      <c r="G43" s="22">
        <f t="shared" si="4"/>
        <v>6.4358333333333323E-2</v>
      </c>
      <c r="H43" s="22">
        <f t="shared" si="5"/>
        <v>6.1532651515151526E-2</v>
      </c>
      <c r="J43" s="31">
        <f t="shared" si="1"/>
        <v>6.6383333333333336E-2</v>
      </c>
      <c r="L43" s="1">
        <v>29</v>
      </c>
      <c r="M43" s="1">
        <f t="shared" si="2"/>
        <v>27</v>
      </c>
      <c r="N43" s="27">
        <f t="shared" si="3"/>
        <v>6.4100000000000004E-2</v>
      </c>
    </row>
    <row r="44" spans="1:20" ht="15.75" customHeight="1">
      <c r="A44" s="3">
        <f>MAX($A$14:A43)+1</f>
        <v>30</v>
      </c>
      <c r="B44" s="30">
        <v>2015</v>
      </c>
      <c r="C44" s="5"/>
      <c r="D44" s="24">
        <v>9.6000000000000002E-2</v>
      </c>
      <c r="E44" s="29">
        <f>'Annual Yields (WP)'!B41</f>
        <v>2.8408333333333331E-2</v>
      </c>
      <c r="F44" s="22">
        <f t="shared" si="0"/>
        <v>6.7591666666666675E-2</v>
      </c>
      <c r="G44" s="22">
        <f t="shared" si="4"/>
        <v>6.5798333333333334E-2</v>
      </c>
      <c r="H44" s="22">
        <f t="shared" si="5"/>
        <v>6.2397651515151531E-2</v>
      </c>
      <c r="J44" s="28">
        <f t="shared" si="1"/>
        <v>6.7591666666666675E-2</v>
      </c>
      <c r="L44" s="1">
        <v>30</v>
      </c>
      <c r="M44" s="1">
        <f t="shared" si="2"/>
        <v>30</v>
      </c>
      <c r="N44" s="27">
        <f t="shared" si="3"/>
        <v>6.7591666666666675E-2</v>
      </c>
    </row>
    <row r="45" spans="1:20" ht="15.75" customHeight="1">
      <c r="A45" s="3">
        <f>MAX($A$14:A44)+1</f>
        <v>31</v>
      </c>
      <c r="B45" s="30">
        <v>2016</v>
      </c>
      <c r="C45" s="5"/>
      <c r="D45" s="24">
        <v>9.6000000000000002E-2</v>
      </c>
      <c r="E45" s="29">
        <f>'Annual Yields (WP)'!B42</f>
        <v>2.5975000000000002E-2</v>
      </c>
      <c r="F45" s="22">
        <f t="shared" si="0"/>
        <v>7.0025000000000004E-2</v>
      </c>
      <c r="G45" s="22">
        <f t="shared" si="4"/>
        <v>6.7244999999999999E-2</v>
      </c>
      <c r="H45" s="22">
        <f t="shared" si="5"/>
        <v>6.3958333333333339E-2</v>
      </c>
      <c r="J45" s="28">
        <f t="shared" si="1"/>
        <v>7.0025000000000004E-2</v>
      </c>
      <c r="L45" s="1">
        <v>31</v>
      </c>
      <c r="M45" s="1">
        <f t="shared" si="2"/>
        <v>31</v>
      </c>
      <c r="N45" s="27">
        <f t="shared" si="3"/>
        <v>7.0025000000000004E-2</v>
      </c>
    </row>
    <row r="46" spans="1:20" ht="15.75" customHeight="1">
      <c r="A46" s="3">
        <f>MAX($A$14:A45)+1</f>
        <v>32</v>
      </c>
      <c r="B46" s="30">
        <v>2017</v>
      </c>
      <c r="C46" s="5">
        <v>3</v>
      </c>
      <c r="D46" s="24">
        <v>9.6100000000000005E-2</v>
      </c>
      <c r="E46" s="29">
        <f>'Annual Yields (WP)'!B43</f>
        <v>2.9716666666666666E-2</v>
      </c>
      <c r="F46" s="22">
        <f t="shared" si="0"/>
        <v>6.6383333333333336E-2</v>
      </c>
      <c r="G46" s="22">
        <f>AVERAGE(F42:F46)</f>
        <v>6.6343333333333337E-2</v>
      </c>
      <c r="H46" s="22">
        <f>AVERAGE(F37:F46)</f>
        <v>6.5120833333333336E-2</v>
      </c>
      <c r="J46" s="28">
        <f>IFERROR(VLOOKUP(L46,$M$15:$N$46,2,),VLOOKUP(L45,$M$15:$N$46,2,))</f>
        <v>7.0891666666666658E-2</v>
      </c>
      <c r="L46" s="1">
        <v>32</v>
      </c>
      <c r="M46" s="1">
        <f>RANK(F46,$F$15:$F$46,1)</f>
        <v>29</v>
      </c>
      <c r="N46" s="27">
        <f>F46</f>
        <v>6.6383333333333336E-2</v>
      </c>
    </row>
    <row r="47" spans="1:20">
      <c r="A47" s="3"/>
      <c r="B47" s="26" t="s">
        <v>5</v>
      </c>
      <c r="C47" s="25" t="s">
        <v>5</v>
      </c>
      <c r="D47" s="24"/>
      <c r="E47" s="23"/>
      <c r="F47" s="22"/>
      <c r="G47" s="22"/>
      <c r="H47" s="22"/>
    </row>
    <row r="48" spans="1:20">
      <c r="A48" s="19">
        <f>MAX($A$15:A47)+1</f>
        <v>33</v>
      </c>
      <c r="B48" s="21" t="s">
        <v>4</v>
      </c>
      <c r="C48" s="20"/>
      <c r="D48" s="16">
        <f>AVERAGE(D15:D47)</f>
        <v>0.11121250000000001</v>
      </c>
      <c r="E48" s="16">
        <f>AVERAGE(E15:E47)</f>
        <v>5.6149431818181814E-2</v>
      </c>
      <c r="F48" s="16">
        <f>AVERAGE(F15:F47)</f>
        <v>5.5063068181818178E-2</v>
      </c>
      <c r="G48" s="16">
        <f>AVERAGE(G$15:G$47)</f>
        <v>5.4541482683982692E-2</v>
      </c>
      <c r="H48" s="16">
        <f>AVERAGE(H$15:H$47)</f>
        <v>5.4502747035573111E-2</v>
      </c>
    </row>
    <row r="49" spans="1:10">
      <c r="A49" s="19">
        <f>MAX($A$15:A48)+1</f>
        <v>34</v>
      </c>
      <c r="B49" s="18" t="s">
        <v>3</v>
      </c>
      <c r="C49" s="17"/>
      <c r="D49" s="16"/>
      <c r="E49" s="16"/>
      <c r="F49" s="16"/>
      <c r="G49" s="16">
        <f>MIN(G$15:G$47)</f>
        <v>4.253500000000001E-2</v>
      </c>
      <c r="H49" s="16">
        <f>MIN(H$15:H$47)</f>
        <v>4.3827500000000005E-2</v>
      </c>
    </row>
    <row r="50" spans="1:10">
      <c r="A50" s="19">
        <f>MAX($A$15:A49)+1</f>
        <v>35</v>
      </c>
      <c r="B50" s="18" t="s">
        <v>2</v>
      </c>
      <c r="C50" s="17"/>
      <c r="D50" s="16"/>
      <c r="E50" s="16"/>
      <c r="F50" s="16"/>
      <c r="G50" s="16">
        <f>MAX(G$15:G$47)</f>
        <v>6.7244999999999999E-2</v>
      </c>
      <c r="H50" s="16">
        <f>MAX(H$15:H$47)</f>
        <v>6.5120833333333336E-2</v>
      </c>
    </row>
    <row r="51" spans="1:10">
      <c r="A51" s="3"/>
      <c r="B51" s="15"/>
      <c r="C51" s="14"/>
      <c r="D51" s="13"/>
      <c r="E51" s="13"/>
      <c r="F51" s="13"/>
      <c r="G51" s="13"/>
      <c r="H51" s="13"/>
      <c r="J51" s="1"/>
    </row>
    <row r="52" spans="1:10">
      <c r="A52" s="3"/>
      <c r="B52" s="15"/>
      <c r="C52" s="14"/>
      <c r="D52" s="13"/>
      <c r="E52" s="13"/>
      <c r="F52" s="13"/>
      <c r="G52" s="13"/>
      <c r="H52" s="13"/>
      <c r="J52" s="1"/>
    </row>
    <row r="53" spans="1:10">
      <c r="A53" s="12"/>
      <c r="C53" s="11"/>
      <c r="J53" s="1"/>
    </row>
    <row r="54" spans="1:10" ht="12.75">
      <c r="A54" s="10" t="s">
        <v>1</v>
      </c>
      <c r="J54" s="1"/>
    </row>
    <row r="55" spans="1:10">
      <c r="A55" s="9" t="s">
        <v>136</v>
      </c>
      <c r="J55" s="1"/>
    </row>
    <row r="56" spans="1:10" ht="12.75">
      <c r="A56" s="8" t="s">
        <v>137</v>
      </c>
      <c r="E56" s="7"/>
      <c r="J56" s="1"/>
    </row>
    <row r="57" spans="1:10" ht="12.75">
      <c r="A57" s="8" t="s">
        <v>126</v>
      </c>
      <c r="E57" s="7"/>
      <c r="J57" s="1"/>
    </row>
    <row r="58" spans="1:10">
      <c r="A58" s="5" t="s">
        <v>0</v>
      </c>
      <c r="J58" s="1"/>
    </row>
    <row r="59" spans="1:10" ht="12.75">
      <c r="A59" s="6" t="s">
        <v>135</v>
      </c>
      <c r="J59" s="1"/>
    </row>
    <row r="60" spans="1:10">
      <c r="A60" s="5" t="s">
        <v>133</v>
      </c>
      <c r="J60" s="1"/>
    </row>
    <row r="61" spans="1:10" ht="12.75">
      <c r="A61" s="4"/>
      <c r="J61" s="1"/>
    </row>
  </sheetData>
  <mergeCells count="3">
    <mergeCell ref="B12:C12"/>
    <mergeCell ref="A2:H2"/>
    <mergeCell ref="A6:H6"/>
  </mergeCells>
  <printOptions horizontalCentered="1"/>
  <pageMargins left="0.7" right="0.7" top="1" bottom="0.75" header="0.55000000000000004" footer="0.51"/>
  <pageSetup scale="76" orientation="portrait" r:id="rId1"/>
  <headerFooter>
    <oddHeader xml:space="preserve">&amp;R&amp;13&amp;A
Page &amp;P of &amp;N&amp;11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N66"/>
  <sheetViews>
    <sheetView zoomScale="80" zoomScaleNormal="80" zoomScaleSheetLayoutView="80" zoomScalePageLayoutView="80" workbookViewId="0"/>
  </sheetViews>
  <sheetFormatPr defaultColWidth="9" defaultRowHeight="12.75"/>
  <cols>
    <col min="1" max="1" width="8.625" style="3" customWidth="1"/>
    <col min="2" max="2" width="6.125" style="1" customWidth="1"/>
    <col min="3" max="3" width="2" style="1" customWidth="1"/>
    <col min="4" max="4" width="15" style="1" customWidth="1"/>
    <col min="5" max="5" width="15" style="3" customWidth="1"/>
    <col min="6" max="8" width="15" style="1" customWidth="1"/>
    <col min="9" max="9" width="6.25" style="1" customWidth="1"/>
    <col min="10" max="10" width="9" style="1"/>
    <col min="11" max="11" width="2.5" style="1" customWidth="1"/>
    <col min="12" max="12" width="8.125" style="1" bestFit="1" customWidth="1"/>
    <col min="13" max="13" width="8.875" style="1" bestFit="1" customWidth="1"/>
    <col min="14" max="18" width="8.125" style="1" bestFit="1" customWidth="1"/>
    <col min="19" max="16384" width="9" style="1"/>
  </cols>
  <sheetData>
    <row r="2" spans="1:14" ht="27.75">
      <c r="A2" s="217" t="str">
        <f>Utility</f>
        <v>Avista Corporation</v>
      </c>
      <c r="B2" s="217"/>
      <c r="C2" s="217"/>
      <c r="D2" s="217"/>
      <c r="E2" s="217"/>
      <c r="F2" s="217"/>
      <c r="G2" s="217"/>
      <c r="H2" s="217"/>
      <c r="I2" s="53"/>
      <c r="J2" s="44"/>
    </row>
    <row r="3" spans="1:14" ht="14.25">
      <c r="A3" s="40"/>
      <c r="B3" s="41"/>
      <c r="C3" s="41"/>
    </row>
    <row r="4" spans="1:14" ht="14.25">
      <c r="A4" s="40"/>
      <c r="B4" s="41"/>
      <c r="C4" s="41"/>
    </row>
    <row r="5" spans="1:14" ht="14.25">
      <c r="A5" s="40"/>
      <c r="B5" s="41"/>
      <c r="C5" s="41"/>
    </row>
    <row r="6" spans="1:14" ht="20.25">
      <c r="A6" s="218" t="s">
        <v>22</v>
      </c>
      <c r="B6" s="218"/>
      <c r="C6" s="218"/>
      <c r="D6" s="218"/>
      <c r="E6" s="218"/>
      <c r="F6" s="218"/>
      <c r="G6" s="218"/>
      <c r="H6" s="218"/>
      <c r="I6" s="52"/>
      <c r="J6" s="42"/>
    </row>
    <row r="7" spans="1:14" ht="14.25">
      <c r="A7" s="40"/>
      <c r="B7" s="41"/>
      <c r="C7" s="41"/>
    </row>
    <row r="8" spans="1:14" ht="14.25">
      <c r="A8" s="40"/>
      <c r="B8" s="41"/>
      <c r="C8" s="41"/>
    </row>
    <row r="9" spans="1:14" ht="14.25">
      <c r="A9" s="40"/>
      <c r="B9" s="41"/>
      <c r="C9" s="41"/>
    </row>
    <row r="10" spans="1:14">
      <c r="B10" s="40"/>
      <c r="C10" s="40"/>
      <c r="D10" s="15" t="s">
        <v>19</v>
      </c>
      <c r="E10" s="38" t="s">
        <v>4</v>
      </c>
      <c r="F10" s="15" t="s">
        <v>17</v>
      </c>
      <c r="G10" s="15" t="s">
        <v>16</v>
      </c>
      <c r="H10" s="15" t="s">
        <v>16</v>
      </c>
    </row>
    <row r="11" spans="1:14">
      <c r="A11" s="15"/>
      <c r="B11" s="39"/>
      <c r="C11" s="39"/>
      <c r="D11" s="38" t="s">
        <v>15</v>
      </c>
      <c r="E11" s="38" t="s">
        <v>21</v>
      </c>
      <c r="F11" s="15" t="s">
        <v>13</v>
      </c>
      <c r="G11" s="15" t="s">
        <v>12</v>
      </c>
      <c r="H11" s="15" t="s">
        <v>11</v>
      </c>
    </row>
    <row r="12" spans="1:14" ht="14.25">
      <c r="A12" s="36" t="s">
        <v>10</v>
      </c>
      <c r="B12" s="216" t="s">
        <v>9</v>
      </c>
      <c r="C12" s="216"/>
      <c r="D12" s="37" t="s">
        <v>8</v>
      </c>
      <c r="E12" s="37" t="s">
        <v>7</v>
      </c>
      <c r="F12" s="36" t="s">
        <v>6</v>
      </c>
      <c r="G12" s="36" t="s">
        <v>4</v>
      </c>
      <c r="H12" s="36" t="s">
        <v>4</v>
      </c>
    </row>
    <row r="13" spans="1:14" s="35" customFormat="1">
      <c r="A13" s="35" t="s">
        <v>5</v>
      </c>
      <c r="B13" s="35" t="s">
        <v>5</v>
      </c>
      <c r="C13" s="35" t="s">
        <v>5</v>
      </c>
      <c r="D13" s="34">
        <v>-1</v>
      </c>
      <c r="E13" s="34">
        <v>-2</v>
      </c>
      <c r="F13" s="34">
        <v>-3</v>
      </c>
      <c r="G13" s="34">
        <v>-4</v>
      </c>
      <c r="H13" s="34">
        <v>-5</v>
      </c>
      <c r="I13" s="35" t="s">
        <v>5</v>
      </c>
      <c r="J13" s="35" t="s">
        <v>5</v>
      </c>
      <c r="K13" s="35" t="s">
        <v>5</v>
      </c>
      <c r="L13" s="35" t="s">
        <v>5</v>
      </c>
      <c r="M13" s="35" t="s">
        <v>5</v>
      </c>
      <c r="N13" s="35" t="s">
        <v>5</v>
      </c>
    </row>
    <row r="14" spans="1:14">
      <c r="B14" s="3"/>
      <c r="C14" s="3"/>
      <c r="F14" s="3"/>
      <c r="G14" s="3"/>
      <c r="H14" s="3"/>
    </row>
    <row r="15" spans="1:14" ht="15.75" customHeight="1">
      <c r="A15" s="3">
        <f>MAX($A$14:A14)+1</f>
        <v>1</v>
      </c>
      <c r="B15" s="30">
        <v>1986</v>
      </c>
      <c r="C15" s="32"/>
      <c r="D15" s="24">
        <f>'Exhibit MPG-16'!D15</f>
        <v>0.13930000000000001</v>
      </c>
      <c r="E15" s="23">
        <f>'Annual Yields (WP)'!K12</f>
        <v>9.5799999999999996E-2</v>
      </c>
      <c r="F15" s="22">
        <f t="shared" ref="F15:F45" si="0">D15-E15</f>
        <v>4.3500000000000011E-2</v>
      </c>
      <c r="G15" s="22"/>
      <c r="H15" s="22"/>
      <c r="J15" s="28">
        <f ca="1">IFERROR(VLOOKUP(L15,$M$15:$N$46,2,),VLOOKUP(L14,$M$15:$N$46,2,))</f>
        <v>2.300000000000002E-2</v>
      </c>
      <c r="L15" s="1">
        <v>1</v>
      </c>
      <c r="M15" s="1">
        <f ca="1">RANK(F15,$F$15:$F$46,1)</f>
        <v>19</v>
      </c>
      <c r="N15" s="27">
        <f>F15</f>
        <v>4.3500000000000011E-2</v>
      </c>
    </row>
    <row r="16" spans="1:14" ht="15.75" customHeight="1">
      <c r="A16" s="3">
        <f>MAX($A$14:A15)+1</f>
        <v>2</v>
      </c>
      <c r="B16" s="30">
        <v>1987</v>
      </c>
      <c r="C16" s="32"/>
      <c r="D16" s="24">
        <f>'Exhibit MPG-16'!D16</f>
        <v>0.12989999999999999</v>
      </c>
      <c r="E16" s="23">
        <f>'Annual Yields (WP)'!K13</f>
        <v>0.10100000000000001</v>
      </c>
      <c r="F16" s="22">
        <f t="shared" si="0"/>
        <v>2.8899999999999981E-2</v>
      </c>
      <c r="G16" s="22"/>
      <c r="H16" s="22"/>
      <c r="J16" s="28">
        <f t="shared" ref="J16:J45" ca="1" si="1">IFERROR(VLOOKUP(L16,$M$15:$N$46,2,),VLOOKUP(L15,$M$15:$N$46,2,))</f>
        <v>2.8400000000000009E-2</v>
      </c>
      <c r="L16" s="1">
        <v>2</v>
      </c>
      <c r="M16" s="1">
        <f t="shared" ref="M16:M45" ca="1" si="2">RANK(F16,$F$15:$F$46,1)</f>
        <v>3</v>
      </c>
      <c r="N16" s="27">
        <f t="shared" ref="N16:N45" si="3">F16</f>
        <v>2.8899999999999981E-2</v>
      </c>
    </row>
    <row r="17" spans="1:14" ht="15.75" customHeight="1">
      <c r="A17" s="3">
        <f>MAX($A$14:A16)+1</f>
        <v>3</v>
      </c>
      <c r="B17" s="30">
        <v>1988</v>
      </c>
      <c r="C17" s="32"/>
      <c r="D17" s="24">
        <f>'Exhibit MPG-16'!D17</f>
        <v>0.12790000000000001</v>
      </c>
      <c r="E17" s="23">
        <f>'Annual Yields (WP)'!K14</f>
        <v>0.10489999999999999</v>
      </c>
      <c r="F17" s="22">
        <f t="shared" si="0"/>
        <v>2.300000000000002E-2</v>
      </c>
      <c r="G17" s="22"/>
      <c r="H17" s="22"/>
      <c r="J17" s="28">
        <f t="shared" ca="1" si="1"/>
        <v>2.8899999999999981E-2</v>
      </c>
      <c r="L17" s="1">
        <v>3</v>
      </c>
      <c r="M17" s="1">
        <f t="shared" ca="1" si="2"/>
        <v>1</v>
      </c>
      <c r="N17" s="27">
        <f t="shared" si="3"/>
        <v>2.300000000000002E-2</v>
      </c>
    </row>
    <row r="18" spans="1:14" ht="15.75" customHeight="1">
      <c r="A18" s="3">
        <f>MAX($A$14:A17)+1</f>
        <v>4</v>
      </c>
      <c r="B18" s="30">
        <v>1989</v>
      </c>
      <c r="C18" s="32"/>
      <c r="D18" s="24">
        <f>'Exhibit MPG-16'!D18</f>
        <v>0.12970000000000001</v>
      </c>
      <c r="E18" s="23">
        <f>'Annual Yields (WP)'!K15</f>
        <v>9.7699999999999995E-2</v>
      </c>
      <c r="F18" s="22">
        <f t="shared" si="0"/>
        <v>3.2000000000000015E-2</v>
      </c>
      <c r="G18" s="22"/>
      <c r="H18" s="22"/>
      <c r="J18" s="31">
        <f t="shared" ca="1" si="1"/>
        <v>3.0300000000000007E-2</v>
      </c>
      <c r="L18" s="1">
        <v>4</v>
      </c>
      <c r="M18" s="1">
        <f t="shared" ca="1" si="2"/>
        <v>8</v>
      </c>
      <c r="N18" s="27">
        <f t="shared" si="3"/>
        <v>3.2000000000000015E-2</v>
      </c>
    </row>
    <row r="19" spans="1:14" ht="15.75" customHeight="1">
      <c r="A19" s="3">
        <f>MAX($A$14:A18)+1</f>
        <v>5</v>
      </c>
      <c r="B19" s="30">
        <v>1990</v>
      </c>
      <c r="C19" s="32"/>
      <c r="D19" s="24">
        <f>'Exhibit MPG-16'!D19</f>
        <v>0.127</v>
      </c>
      <c r="E19" s="23">
        <f>'Annual Yields (WP)'!K16</f>
        <v>9.8599999999999993E-2</v>
      </c>
      <c r="F19" s="22">
        <f t="shared" si="0"/>
        <v>2.8400000000000009E-2</v>
      </c>
      <c r="G19" s="22">
        <f t="shared" ref="G19:G45" si="4">AVERAGE(F15:F19)</f>
        <v>3.1160000000000004E-2</v>
      </c>
      <c r="H19" s="22"/>
      <c r="J19" s="31">
        <f t="shared" ca="1" si="1"/>
        <v>3.15E-2</v>
      </c>
      <c r="L19" s="1">
        <v>5</v>
      </c>
      <c r="M19" s="1">
        <f t="shared" ca="1" si="2"/>
        <v>2</v>
      </c>
      <c r="N19" s="27">
        <f t="shared" si="3"/>
        <v>2.8400000000000009E-2</v>
      </c>
    </row>
    <row r="20" spans="1:14" ht="15.75" customHeight="1">
      <c r="A20" s="3">
        <f>MAX($A$14:A19)+1</f>
        <v>6</v>
      </c>
      <c r="B20" s="30">
        <v>1991</v>
      </c>
      <c r="C20" s="32"/>
      <c r="D20" s="24">
        <f>'Exhibit MPG-16'!D20</f>
        <v>0.1255</v>
      </c>
      <c r="E20" s="23">
        <f>'Annual Yields (WP)'!K17</f>
        <v>9.3600000000000003E-2</v>
      </c>
      <c r="F20" s="22">
        <f t="shared" si="0"/>
        <v>3.1899999999999998E-2</v>
      </c>
      <c r="G20" s="22">
        <f t="shared" si="4"/>
        <v>2.8840000000000005E-2</v>
      </c>
      <c r="H20" s="22"/>
      <c r="J20" s="31">
        <f t="shared" ca="1" si="1"/>
        <v>3.1858333333333336E-2</v>
      </c>
      <c r="L20" s="1">
        <v>6</v>
      </c>
      <c r="M20" s="1">
        <f t="shared" ca="1" si="2"/>
        <v>7</v>
      </c>
      <c r="N20" s="27">
        <f t="shared" si="3"/>
        <v>3.1899999999999998E-2</v>
      </c>
    </row>
    <row r="21" spans="1:14" ht="15.75" customHeight="1">
      <c r="A21" s="3">
        <f>MAX($A$14:A20)+1</f>
        <v>7</v>
      </c>
      <c r="B21" s="30">
        <v>1992</v>
      </c>
      <c r="C21" s="32"/>
      <c r="D21" s="24">
        <f>'Exhibit MPG-16'!D21</f>
        <v>0.12089999999999999</v>
      </c>
      <c r="E21" s="23">
        <f>'Annual Yields (WP)'!K18</f>
        <v>8.6900000000000005E-2</v>
      </c>
      <c r="F21" s="22">
        <f t="shared" si="0"/>
        <v>3.3999999999999989E-2</v>
      </c>
      <c r="G21" s="22">
        <f t="shared" si="4"/>
        <v>2.9860000000000008E-2</v>
      </c>
      <c r="H21" s="22"/>
      <c r="J21" s="31">
        <f t="shared" ca="1" si="1"/>
        <v>3.1899999999999998E-2</v>
      </c>
      <c r="L21" s="1">
        <v>7</v>
      </c>
      <c r="M21" s="1">
        <f t="shared" ca="1" si="2"/>
        <v>10</v>
      </c>
      <c r="N21" s="27">
        <f t="shared" si="3"/>
        <v>3.3999999999999989E-2</v>
      </c>
    </row>
    <row r="22" spans="1:14" ht="15.75" customHeight="1">
      <c r="A22" s="3">
        <f>MAX($A$14:A21)+1</f>
        <v>8</v>
      </c>
      <c r="B22" s="30">
        <v>1993</v>
      </c>
      <c r="C22" s="32"/>
      <c r="D22" s="24">
        <f>'Exhibit MPG-16'!D22</f>
        <v>0.11409999999999999</v>
      </c>
      <c r="E22" s="23">
        <f>'Annual Yields (WP)'!K19</f>
        <v>7.5899999999999995E-2</v>
      </c>
      <c r="F22" s="22">
        <f t="shared" si="0"/>
        <v>3.8199999999999998E-2</v>
      </c>
      <c r="G22" s="22">
        <f t="shared" si="4"/>
        <v>3.2900000000000006E-2</v>
      </c>
      <c r="H22" s="22"/>
      <c r="J22" s="31">
        <f t="shared" ca="1" si="1"/>
        <v>3.2000000000000015E-2</v>
      </c>
      <c r="L22" s="1">
        <v>8</v>
      </c>
      <c r="M22" s="1">
        <f t="shared" ca="1" si="2"/>
        <v>15</v>
      </c>
      <c r="N22" s="27">
        <f t="shared" si="3"/>
        <v>3.8199999999999998E-2</v>
      </c>
    </row>
    <row r="23" spans="1:14" ht="15.75" customHeight="1">
      <c r="A23" s="3">
        <f>MAX($A$14:A22)+1</f>
        <v>9</v>
      </c>
      <c r="B23" s="30">
        <v>1994</v>
      </c>
      <c r="C23" s="32"/>
      <c r="D23" s="24">
        <f>'Exhibit MPG-16'!D23</f>
        <v>0.1134</v>
      </c>
      <c r="E23" s="23">
        <f>'Annual Yields (WP)'!K20</f>
        <v>8.3099999999999993E-2</v>
      </c>
      <c r="F23" s="22">
        <f t="shared" si="0"/>
        <v>3.0300000000000007E-2</v>
      </c>
      <c r="G23" s="22">
        <f t="shared" si="4"/>
        <v>3.2559999999999999E-2</v>
      </c>
      <c r="H23" s="22"/>
      <c r="J23" s="31">
        <f t="shared" ca="1" si="1"/>
        <v>3.3274999999999999E-2</v>
      </c>
      <c r="L23" s="1">
        <v>9</v>
      </c>
      <c r="M23" s="1">
        <f t="shared" ca="1" si="2"/>
        <v>4</v>
      </c>
      <c r="N23" s="27">
        <f t="shared" si="3"/>
        <v>3.0300000000000007E-2</v>
      </c>
    </row>
    <row r="24" spans="1:14" ht="15.75" customHeight="1">
      <c r="A24" s="3">
        <f>MAX($A$14:A23)+1</f>
        <v>10</v>
      </c>
      <c r="B24" s="30">
        <v>1995</v>
      </c>
      <c r="C24" s="32"/>
      <c r="D24" s="24">
        <f>'Exhibit MPG-16'!D24</f>
        <v>0.11550000000000001</v>
      </c>
      <c r="E24" s="23">
        <f>'Annual Yields (WP)'!K21</f>
        <v>7.8899999999999998E-2</v>
      </c>
      <c r="F24" s="22">
        <f t="shared" si="0"/>
        <v>3.6600000000000008E-2</v>
      </c>
      <c r="G24" s="22">
        <f t="shared" si="4"/>
        <v>3.4199999999999994E-2</v>
      </c>
      <c r="H24" s="22">
        <f t="shared" ref="H24:H45" si="5">AVERAGE(F15:F24)</f>
        <v>3.2680000000000001E-2</v>
      </c>
      <c r="J24" s="31">
        <f t="shared" ca="1" si="1"/>
        <v>3.3999999999999989E-2</v>
      </c>
      <c r="L24" s="1">
        <v>10</v>
      </c>
      <c r="M24" s="1">
        <f t="shared" ca="1" si="2"/>
        <v>12</v>
      </c>
      <c r="N24" s="27">
        <f t="shared" si="3"/>
        <v>3.6600000000000008E-2</v>
      </c>
    </row>
    <row r="25" spans="1:14" ht="15.75" customHeight="1">
      <c r="A25" s="3">
        <f>MAX($A$14:A24)+1</f>
        <v>11</v>
      </c>
      <c r="B25" s="30">
        <v>1996</v>
      </c>
      <c r="C25" s="32"/>
      <c r="D25" s="24">
        <f>'Exhibit MPG-16'!D25</f>
        <v>0.1139</v>
      </c>
      <c r="E25" s="23">
        <f>'Annual Yields (WP)'!K22</f>
        <v>7.7499999999999999E-2</v>
      </c>
      <c r="F25" s="22">
        <f t="shared" si="0"/>
        <v>3.6400000000000002E-2</v>
      </c>
      <c r="G25" s="22">
        <f t="shared" si="4"/>
        <v>3.5099999999999999E-2</v>
      </c>
      <c r="H25" s="22">
        <f t="shared" si="5"/>
        <v>3.1970000000000005E-2</v>
      </c>
      <c r="J25" s="31">
        <f t="shared" ca="1" si="1"/>
        <v>3.6400000000000002E-2</v>
      </c>
      <c r="L25" s="1">
        <v>11</v>
      </c>
      <c r="M25" s="1">
        <f t="shared" ca="1" si="2"/>
        <v>11</v>
      </c>
      <c r="N25" s="27">
        <f t="shared" si="3"/>
        <v>3.6400000000000002E-2</v>
      </c>
    </row>
    <row r="26" spans="1:14" ht="15.75" customHeight="1">
      <c r="A26" s="3">
        <f>MAX($A$14:A25)+1</f>
        <v>12</v>
      </c>
      <c r="B26" s="30">
        <v>1997</v>
      </c>
      <c r="C26" s="32"/>
      <c r="D26" s="24">
        <f>'Exhibit MPG-16'!D26</f>
        <v>0.114</v>
      </c>
      <c r="E26" s="23">
        <f>'Annual Yields (WP)'!K23</f>
        <v>7.5999999999999998E-2</v>
      </c>
      <c r="F26" s="22">
        <f t="shared" si="0"/>
        <v>3.8000000000000006E-2</v>
      </c>
      <c r="G26" s="22">
        <f t="shared" si="4"/>
        <v>3.5900000000000001E-2</v>
      </c>
      <c r="H26" s="22">
        <f t="shared" si="5"/>
        <v>3.2880000000000006E-2</v>
      </c>
      <c r="J26" s="31">
        <f t="shared" ca="1" si="1"/>
        <v>3.6600000000000008E-2</v>
      </c>
      <c r="L26" s="1">
        <v>12</v>
      </c>
      <c r="M26" s="1">
        <f t="shared" ca="1" si="2"/>
        <v>14</v>
      </c>
      <c r="N26" s="27">
        <f t="shared" si="3"/>
        <v>3.8000000000000006E-2</v>
      </c>
    </row>
    <row r="27" spans="1:14" ht="15.75" customHeight="1">
      <c r="A27" s="3">
        <f>MAX($A$14:A26)+1</f>
        <v>13</v>
      </c>
      <c r="B27" s="30">
        <v>1998</v>
      </c>
      <c r="C27" s="32"/>
      <c r="D27" s="24">
        <f>'Exhibit MPG-16'!D27</f>
        <v>0.1166</v>
      </c>
      <c r="E27" s="23">
        <f>'Annual Yields (WP)'!K24</f>
        <v>7.0400000000000004E-2</v>
      </c>
      <c r="F27" s="22">
        <f t="shared" si="0"/>
        <v>4.6199999999999991E-2</v>
      </c>
      <c r="G27" s="22">
        <f t="shared" si="4"/>
        <v>3.7500000000000006E-2</v>
      </c>
      <c r="H27" s="22">
        <f t="shared" si="5"/>
        <v>3.5200000000000009E-2</v>
      </c>
      <c r="J27" s="31">
        <f t="shared" ca="1" si="1"/>
        <v>3.7875000000000006E-2</v>
      </c>
      <c r="L27" s="1">
        <v>13</v>
      </c>
      <c r="M27" s="1">
        <f t="shared" ca="1" si="2"/>
        <v>23</v>
      </c>
      <c r="N27" s="27">
        <f t="shared" si="3"/>
        <v>4.6199999999999991E-2</v>
      </c>
    </row>
    <row r="28" spans="1:14" ht="15.75" customHeight="1">
      <c r="A28" s="3">
        <f>MAX($A$14:A27)+1</f>
        <v>14</v>
      </c>
      <c r="B28" s="30">
        <v>1999</v>
      </c>
      <c r="C28" s="32"/>
      <c r="D28" s="24">
        <f>'Exhibit MPG-16'!D28</f>
        <v>0.1077</v>
      </c>
      <c r="E28" s="23">
        <f>'Annual Yields (WP)'!K25</f>
        <v>7.6200000000000004E-2</v>
      </c>
      <c r="F28" s="22">
        <f t="shared" si="0"/>
        <v>3.15E-2</v>
      </c>
      <c r="G28" s="22">
        <f t="shared" si="4"/>
        <v>3.7740000000000003E-2</v>
      </c>
      <c r="H28" s="22">
        <f t="shared" si="5"/>
        <v>3.5150000000000001E-2</v>
      </c>
      <c r="J28" s="31">
        <f t="shared" ca="1" si="1"/>
        <v>3.8000000000000006E-2</v>
      </c>
      <c r="L28" s="1">
        <v>14</v>
      </c>
      <c r="M28" s="1">
        <f t="shared" ca="1" si="2"/>
        <v>5</v>
      </c>
      <c r="N28" s="27">
        <f t="shared" si="3"/>
        <v>3.15E-2</v>
      </c>
    </row>
    <row r="29" spans="1:14" ht="15.75" customHeight="1">
      <c r="A29" s="3">
        <f>MAX($A$14:A28)+1</f>
        <v>15</v>
      </c>
      <c r="B29" s="30">
        <v>2000</v>
      </c>
      <c r="C29" s="32"/>
      <c r="D29" s="24">
        <f>'Exhibit MPG-16'!D29</f>
        <v>0.1143</v>
      </c>
      <c r="E29" s="23">
        <f>'Annual Yields (WP)'!K26</f>
        <v>8.2441666666666663E-2</v>
      </c>
      <c r="F29" s="22">
        <f t="shared" si="0"/>
        <v>3.1858333333333336E-2</v>
      </c>
      <c r="G29" s="22">
        <f t="shared" si="4"/>
        <v>3.6791666666666667E-2</v>
      </c>
      <c r="H29" s="22">
        <f t="shared" si="5"/>
        <v>3.5495833333333324E-2</v>
      </c>
      <c r="J29" s="31">
        <f t="shared" ca="1" si="1"/>
        <v>3.8199999999999998E-2</v>
      </c>
      <c r="L29" s="1">
        <v>15</v>
      </c>
      <c r="M29" s="1">
        <f t="shared" ca="1" si="2"/>
        <v>6</v>
      </c>
      <c r="N29" s="27">
        <f t="shared" si="3"/>
        <v>3.1858333333333336E-2</v>
      </c>
    </row>
    <row r="30" spans="1:14" ht="15.75" customHeight="1">
      <c r="A30" s="3">
        <f>MAX($A$14:A29)+1</f>
        <v>16</v>
      </c>
      <c r="B30" s="30">
        <v>2001</v>
      </c>
      <c r="C30" s="32"/>
      <c r="D30" s="24">
        <f>'Exhibit MPG-16'!D30</f>
        <v>0.1109</v>
      </c>
      <c r="E30" s="23">
        <f ca="1">'Annual Yields (WP)'!K27</f>
        <v>7.7625E-2</v>
      </c>
      <c r="F30" s="22">
        <f t="shared" ca="1" si="0"/>
        <v>3.3274999999999999E-2</v>
      </c>
      <c r="G30" s="22">
        <f t="shared" ca="1" si="4"/>
        <v>3.6166666666666666E-2</v>
      </c>
      <c r="H30" s="22">
        <f t="shared" ca="1" si="5"/>
        <v>3.5633333333333336E-2</v>
      </c>
      <c r="J30" s="31">
        <f t="shared" ca="1" si="1"/>
        <v>3.8416666666666668E-2</v>
      </c>
      <c r="L30" s="1">
        <v>16</v>
      </c>
      <c r="M30" s="1">
        <f t="shared" ca="1" si="2"/>
        <v>9</v>
      </c>
      <c r="N30" s="27">
        <f t="shared" ca="1" si="3"/>
        <v>3.3274999999999999E-2</v>
      </c>
    </row>
    <row r="31" spans="1:14" ht="15.75" customHeight="1">
      <c r="A31" s="3">
        <f>MAX($A$14:A30)+1</f>
        <v>17</v>
      </c>
      <c r="B31" s="30">
        <v>2002</v>
      </c>
      <c r="C31" s="32"/>
      <c r="D31" s="24">
        <f>'Exhibit MPG-16'!D31</f>
        <v>0.1116</v>
      </c>
      <c r="E31" s="23">
        <f ca="1">'Annual Yields (WP)'!K28</f>
        <v>7.3724999999999999E-2</v>
      </c>
      <c r="F31" s="22">
        <f t="shared" ca="1" si="0"/>
        <v>3.7875000000000006E-2</v>
      </c>
      <c r="G31" s="22">
        <f t="shared" ca="1" si="4"/>
        <v>3.6141666666666662E-2</v>
      </c>
      <c r="H31" s="22">
        <f t="shared" ca="1" si="5"/>
        <v>3.6020833333333328E-2</v>
      </c>
      <c r="J31" s="31">
        <f t="shared" ca="1" si="1"/>
        <v>4.2366666666666664E-2</v>
      </c>
      <c r="L31" s="1">
        <v>17</v>
      </c>
      <c r="M31" s="1">
        <f t="shared" ca="1" si="2"/>
        <v>13</v>
      </c>
      <c r="N31" s="27">
        <f t="shared" ca="1" si="3"/>
        <v>3.7875000000000006E-2</v>
      </c>
    </row>
    <row r="32" spans="1:14" ht="15.75" customHeight="1">
      <c r="A32" s="3">
        <f>MAX($A$14:A31)+1</f>
        <v>18</v>
      </c>
      <c r="B32" s="30">
        <v>2003</v>
      </c>
      <c r="C32" s="32"/>
      <c r="D32" s="24">
        <f>'Exhibit MPG-16'!D32</f>
        <v>0.10970000000000001</v>
      </c>
      <c r="E32" s="23">
        <f ca="1">'Annual Yields (WP)'!K29</f>
        <v>6.580833333333333E-2</v>
      </c>
      <c r="F32" s="22">
        <f t="shared" ca="1" si="0"/>
        <v>4.3891666666666676E-2</v>
      </c>
      <c r="G32" s="22">
        <f t="shared" ca="1" si="4"/>
        <v>3.5680000000000003E-2</v>
      </c>
      <c r="H32" s="22">
        <f t="shared" ca="1" si="5"/>
        <v>3.6589999999999998E-2</v>
      </c>
      <c r="J32" s="31">
        <f t="shared" ca="1" si="1"/>
        <v>4.2716666666666674E-2</v>
      </c>
      <c r="L32" s="1">
        <v>18</v>
      </c>
      <c r="M32" s="1">
        <f t="shared" ca="1" si="2"/>
        <v>20</v>
      </c>
      <c r="N32" s="27">
        <f t="shared" ca="1" si="3"/>
        <v>4.3891666666666676E-2</v>
      </c>
    </row>
    <row r="33" spans="1:14" ht="15.75" customHeight="1">
      <c r="A33" s="3">
        <f>MAX($A$14:A32)+1</f>
        <v>19</v>
      </c>
      <c r="B33" s="30">
        <v>2004</v>
      </c>
      <c r="C33" s="32"/>
      <c r="D33" s="24">
        <f>'Exhibit MPG-16'!D33</f>
        <v>0.1075</v>
      </c>
      <c r="E33" s="23">
        <f ca="1">'Annual Yields (WP)'!K30</f>
        <v>6.1599999999999995E-2</v>
      </c>
      <c r="F33" s="22">
        <f t="shared" ca="1" si="0"/>
        <v>4.5900000000000003E-2</v>
      </c>
      <c r="G33" s="22">
        <f t="shared" ca="1" si="4"/>
        <v>3.8560000000000004E-2</v>
      </c>
      <c r="H33" s="22">
        <f t="shared" ca="1" si="5"/>
        <v>3.8150000000000003E-2</v>
      </c>
      <c r="J33" s="31">
        <f t="shared" ca="1" si="1"/>
        <v>4.3500000000000011E-2</v>
      </c>
      <c r="L33" s="1">
        <v>19</v>
      </c>
      <c r="M33" s="1">
        <f t="shared" ca="1" si="2"/>
        <v>22</v>
      </c>
      <c r="N33" s="27">
        <f t="shared" ca="1" si="3"/>
        <v>4.5900000000000003E-2</v>
      </c>
    </row>
    <row r="34" spans="1:14" ht="15.75" customHeight="1">
      <c r="A34" s="3">
        <f>MAX($A$14:A33)+1</f>
        <v>20</v>
      </c>
      <c r="B34" s="30">
        <v>2005</v>
      </c>
      <c r="C34" s="32"/>
      <c r="D34" s="24">
        <f>'Exhibit MPG-16'!D34</f>
        <v>0.10539999999999999</v>
      </c>
      <c r="E34" s="23">
        <f ca="1">'Annual Yields (WP)'!K31</f>
        <v>5.6491666666666662E-2</v>
      </c>
      <c r="F34" s="22">
        <f t="shared" ca="1" si="0"/>
        <v>4.8908333333333331E-2</v>
      </c>
      <c r="G34" s="22">
        <f t="shared" ca="1" si="4"/>
        <v>4.197E-2</v>
      </c>
      <c r="H34" s="22">
        <f t="shared" ca="1" si="5"/>
        <v>3.938083333333333E-2</v>
      </c>
      <c r="J34" s="31">
        <f t="shared" ca="1" si="1"/>
        <v>4.3891666666666676E-2</v>
      </c>
      <c r="L34" s="1">
        <v>20</v>
      </c>
      <c r="M34" s="1">
        <f t="shared" ca="1" si="2"/>
        <v>25</v>
      </c>
      <c r="N34" s="27">
        <f t="shared" ca="1" si="3"/>
        <v>4.8908333333333331E-2</v>
      </c>
    </row>
    <row r="35" spans="1:14" ht="15.75" customHeight="1">
      <c r="A35" s="3">
        <f>MAX($A$14:A34)+1</f>
        <v>21</v>
      </c>
      <c r="B35" s="30">
        <v>2006</v>
      </c>
      <c r="C35" s="32"/>
      <c r="D35" s="24">
        <f>'Exhibit MPG-16'!D35</f>
        <v>0.10340000000000001</v>
      </c>
      <c r="E35" s="23">
        <f ca="1">'Annual Yields (WP)'!K32</f>
        <v>6.0683333333333332E-2</v>
      </c>
      <c r="F35" s="22">
        <f t="shared" ca="1" si="0"/>
        <v>4.2716666666666674E-2</v>
      </c>
      <c r="G35" s="22">
        <f t="shared" ca="1" si="4"/>
        <v>4.3858333333333339E-2</v>
      </c>
      <c r="H35" s="22">
        <f t="shared" ca="1" si="5"/>
        <v>4.0012499999999999E-2</v>
      </c>
      <c r="J35" s="31">
        <f t="shared" ca="1" si="1"/>
        <v>4.4808333333333346E-2</v>
      </c>
      <c r="L35" s="1">
        <v>21</v>
      </c>
      <c r="M35" s="1">
        <f t="shared" ca="1" si="2"/>
        <v>18</v>
      </c>
      <c r="N35" s="27">
        <f t="shared" ca="1" si="3"/>
        <v>4.2716666666666674E-2</v>
      </c>
    </row>
    <row r="36" spans="1:14" ht="15.75" customHeight="1">
      <c r="A36" s="3">
        <f>MAX($A$14:A35)+1</f>
        <v>22</v>
      </c>
      <c r="B36" s="30">
        <v>2007</v>
      </c>
      <c r="C36" s="32"/>
      <c r="D36" s="24">
        <f>'Exhibit MPG-16'!D36</f>
        <v>0.1031</v>
      </c>
      <c r="E36" s="23">
        <f ca="1">'Annual Yields (WP)'!K33</f>
        <v>6.0733333333333334E-2</v>
      </c>
      <c r="F36" s="22">
        <f t="shared" ca="1" si="0"/>
        <v>4.2366666666666664E-2</v>
      </c>
      <c r="G36" s="22">
        <f t="shared" ca="1" si="4"/>
        <v>4.4756666666666674E-2</v>
      </c>
      <c r="H36" s="22">
        <f t="shared" ca="1" si="5"/>
        <v>4.0449166666666661E-2</v>
      </c>
      <c r="J36" s="31">
        <f t="shared" ca="1" si="1"/>
        <v>4.5900000000000003E-2</v>
      </c>
      <c r="L36" s="1">
        <v>22</v>
      </c>
      <c r="M36" s="1">
        <f t="shared" ca="1" si="2"/>
        <v>17</v>
      </c>
      <c r="N36" s="27">
        <f t="shared" ca="1" si="3"/>
        <v>4.2366666666666664E-2</v>
      </c>
    </row>
    <row r="37" spans="1:14" ht="15.75" customHeight="1">
      <c r="A37" s="3">
        <f>MAX($A$14:A36)+1</f>
        <v>23</v>
      </c>
      <c r="B37" s="30">
        <v>2008</v>
      </c>
      <c r="C37" s="32"/>
      <c r="D37" s="24">
        <f>'Exhibit MPG-16'!D37</f>
        <v>0.1037</v>
      </c>
      <c r="E37" s="23">
        <f ca="1">'Annual Yields (WP)'!K34</f>
        <v>6.5283333333333332E-2</v>
      </c>
      <c r="F37" s="22">
        <f t="shared" ca="1" si="0"/>
        <v>3.8416666666666668E-2</v>
      </c>
      <c r="G37" s="22">
        <f t="shared" ca="1" si="4"/>
        <v>4.3661666666666668E-2</v>
      </c>
      <c r="H37" s="22">
        <f t="shared" ca="1" si="5"/>
        <v>3.9670833333333336E-2</v>
      </c>
      <c r="J37" s="31">
        <f t="shared" ca="1" si="1"/>
        <v>4.6199999999999991E-2</v>
      </c>
      <c r="L37" s="1">
        <v>23</v>
      </c>
      <c r="M37" s="1">
        <f t="shared" ca="1" si="2"/>
        <v>16</v>
      </c>
      <c r="N37" s="27">
        <f t="shared" ca="1" si="3"/>
        <v>3.8416666666666668E-2</v>
      </c>
    </row>
    <row r="38" spans="1:14" ht="15.75" customHeight="1">
      <c r="A38" s="3">
        <f>MAX($A$14:A37)+1</f>
        <v>24</v>
      </c>
      <c r="B38" s="30">
        <v>2009</v>
      </c>
      <c r="C38" s="32"/>
      <c r="D38" s="24">
        <f>'Exhibit MPG-16'!D38</f>
        <v>0.1052</v>
      </c>
      <c r="E38" s="23">
        <f ca="1">'Annual Yields (WP)'!K35</f>
        <v>6.0391666666666656E-2</v>
      </c>
      <c r="F38" s="22">
        <f t="shared" ca="1" si="0"/>
        <v>4.4808333333333346E-2</v>
      </c>
      <c r="G38" s="22">
        <f t="shared" ca="1" si="4"/>
        <v>4.3443333333333334E-2</v>
      </c>
      <c r="H38" s="22">
        <f t="shared" ca="1" si="5"/>
        <v>4.1001666666666672E-2</v>
      </c>
      <c r="J38" s="31">
        <f t="shared" ca="1" si="1"/>
        <v>4.8211080212786875E-2</v>
      </c>
      <c r="L38" s="1">
        <v>24</v>
      </c>
      <c r="M38" s="1">
        <f t="shared" ca="1" si="2"/>
        <v>21</v>
      </c>
      <c r="N38" s="27">
        <f t="shared" ca="1" si="3"/>
        <v>4.4808333333333346E-2</v>
      </c>
    </row>
    <row r="39" spans="1:14" ht="15.75" customHeight="1">
      <c r="A39" s="3">
        <f>MAX($A$14:A38)+1</f>
        <v>25</v>
      </c>
      <c r="B39" s="30">
        <v>2010</v>
      </c>
      <c r="C39" s="32"/>
      <c r="D39" s="24">
        <f>'Exhibit MPG-16'!D39</f>
        <v>0.10290000000000001</v>
      </c>
      <c r="E39" s="23">
        <f ca="1">'Annual Yields (WP)'!K36</f>
        <v>5.4688919787213131E-2</v>
      </c>
      <c r="F39" s="22">
        <f t="shared" ca="1" si="0"/>
        <v>4.8211080212786875E-2</v>
      </c>
      <c r="G39" s="22">
        <f t="shared" ca="1" si="4"/>
        <v>4.3303882709224049E-2</v>
      </c>
      <c r="H39" s="22">
        <f t="shared" ca="1" si="5"/>
        <v>4.2636941354612018E-2</v>
      </c>
      <c r="J39" s="31">
        <f t="shared" ca="1" si="1"/>
        <v>4.8908333333333331E-2</v>
      </c>
      <c r="L39" s="1">
        <v>25</v>
      </c>
      <c r="M39" s="1">
        <f t="shared" ca="1" si="2"/>
        <v>24</v>
      </c>
      <c r="N39" s="27">
        <f t="shared" ca="1" si="3"/>
        <v>4.8211080212786875E-2</v>
      </c>
    </row>
    <row r="40" spans="1:14" ht="15.75" customHeight="1">
      <c r="A40" s="3">
        <f>MAX($A$14:A39)+1</f>
        <v>26</v>
      </c>
      <c r="B40" s="30">
        <v>2011</v>
      </c>
      <c r="C40" s="32"/>
      <c r="D40" s="24">
        <f>'Exhibit MPG-16'!D40</f>
        <v>0.1019</v>
      </c>
      <c r="E40" s="23">
        <f ca="1">'Annual Yields (WP)'!K37</f>
        <v>5.0390073932477887E-2</v>
      </c>
      <c r="F40" s="22">
        <f t="shared" ca="1" si="0"/>
        <v>5.1509926067522117E-2</v>
      </c>
      <c r="G40" s="22">
        <f t="shared" ca="1" si="4"/>
        <v>4.5062534589395138E-2</v>
      </c>
      <c r="H40" s="22">
        <f t="shared" ca="1" si="5"/>
        <v>4.4460433961364232E-2</v>
      </c>
      <c r="J40" s="31">
        <f t="shared" ca="1" si="1"/>
        <v>5.1509926067522117E-2</v>
      </c>
      <c r="L40" s="1">
        <v>26</v>
      </c>
      <c r="M40" s="1">
        <f t="shared" ca="1" si="2"/>
        <v>26</v>
      </c>
      <c r="N40" s="27">
        <f t="shared" ca="1" si="3"/>
        <v>5.1509926067522117E-2</v>
      </c>
    </row>
    <row r="41" spans="1:14" ht="15.75" customHeight="1">
      <c r="A41" s="3">
        <f>MAX($A$14:A40)+1</f>
        <v>27</v>
      </c>
      <c r="B41" s="30">
        <v>2012</v>
      </c>
      <c r="C41" s="5"/>
      <c r="D41" s="24">
        <f>'Exhibit MPG-16'!D41</f>
        <v>0.10009999999999999</v>
      </c>
      <c r="E41" s="23">
        <f ca="1">'Annual Yields (WP)'!K38</f>
        <v>4.1308564221010043E-2</v>
      </c>
      <c r="F41" s="22">
        <f t="shared" ca="1" si="0"/>
        <v>5.8791435778989952E-2</v>
      </c>
      <c r="G41" s="22">
        <f t="shared" ca="1" si="4"/>
        <v>4.8347488411859797E-2</v>
      </c>
      <c r="H41" s="22">
        <f t="shared" ca="1" si="5"/>
        <v>4.6552077539263229E-2</v>
      </c>
      <c r="J41" s="31">
        <f t="shared" ca="1" si="1"/>
        <v>5.3340292520516988E-2</v>
      </c>
      <c r="L41" s="1">
        <v>27</v>
      </c>
      <c r="M41" s="1">
        <f t="shared" ca="1" si="2"/>
        <v>32</v>
      </c>
      <c r="N41" s="27">
        <f t="shared" ca="1" si="3"/>
        <v>5.8791435778989952E-2</v>
      </c>
    </row>
    <row r="42" spans="1:14" ht="15.75" customHeight="1">
      <c r="A42" s="3">
        <f>MAX($A$14:A41)+1</f>
        <v>28</v>
      </c>
      <c r="B42" s="30">
        <v>2013</v>
      </c>
      <c r="C42" s="5"/>
      <c r="D42" s="24">
        <f>'Exhibit MPG-16'!D42</f>
        <v>9.8100000000000007E-2</v>
      </c>
      <c r="E42" s="23">
        <f ca="1">'Annual Yields (WP)'!K39</f>
        <v>4.4759707479483019E-2</v>
      </c>
      <c r="F42" s="22">
        <f t="shared" ca="1" si="0"/>
        <v>5.3340292520516988E-2</v>
      </c>
      <c r="G42" s="22">
        <f t="shared" ca="1" si="4"/>
        <v>5.1332213582629863E-2</v>
      </c>
      <c r="H42" s="22">
        <f t="shared" ca="1" si="5"/>
        <v>4.7496940124648258E-2</v>
      </c>
      <c r="J42" s="31">
        <f t="shared" ca="1" si="1"/>
        <v>5.4725905978553042E-2</v>
      </c>
      <c r="L42" s="1">
        <v>28</v>
      </c>
      <c r="M42" s="1">
        <f t="shared" ca="1" si="2"/>
        <v>27</v>
      </c>
      <c r="N42" s="27">
        <f t="shared" ca="1" si="3"/>
        <v>5.3340292520516988E-2</v>
      </c>
    </row>
    <row r="43" spans="1:14" ht="15.75" customHeight="1">
      <c r="A43" s="3">
        <f>MAX($A$14:A42)+1</f>
        <v>29</v>
      </c>
      <c r="B43" s="30">
        <v>2014</v>
      </c>
      <c r="C43" s="5"/>
      <c r="D43" s="24">
        <f>'Exhibit MPG-16'!D43</f>
        <v>9.7500000000000003E-2</v>
      </c>
      <c r="E43" s="23">
        <f ca="1">'Annual Yields (WP)'!K40</f>
        <v>4.2774094021446961E-2</v>
      </c>
      <c r="F43" s="22">
        <f t="shared" ca="1" si="0"/>
        <v>5.4725905978553042E-2</v>
      </c>
      <c r="G43" s="22">
        <f t="shared" ca="1" si="4"/>
        <v>5.3315728111673802E-2</v>
      </c>
      <c r="H43" s="22">
        <f t="shared" ca="1" si="5"/>
        <v>4.8379530722503561E-2</v>
      </c>
      <c r="J43" s="31">
        <f t="shared" ca="1" si="1"/>
        <v>5.4846032410571885E-2</v>
      </c>
      <c r="L43" s="1">
        <v>29</v>
      </c>
      <c r="M43" s="1">
        <f t="shared" ca="1" si="2"/>
        <v>28</v>
      </c>
      <c r="N43" s="27">
        <f t="shared" ca="1" si="3"/>
        <v>5.4725905978553042E-2</v>
      </c>
    </row>
    <row r="44" spans="1:14" ht="15.75" customHeight="1">
      <c r="A44" s="3">
        <f>MAX($A$14:A43)+1</f>
        <v>30</v>
      </c>
      <c r="B44" s="30">
        <v>2015</v>
      </c>
      <c r="C44" s="5"/>
      <c r="D44" s="24">
        <f>'Exhibit MPG-16'!D44</f>
        <v>9.6000000000000002E-2</v>
      </c>
      <c r="E44" s="23">
        <f ca="1">'Annual Yields (WP)'!K41</f>
        <v>4.1153967589428117E-2</v>
      </c>
      <c r="F44" s="22">
        <f t="shared" ca="1" si="0"/>
        <v>5.4846032410571885E-2</v>
      </c>
      <c r="G44" s="22">
        <f t="shared" ca="1" si="4"/>
        <v>5.4642718551230797E-2</v>
      </c>
      <c r="H44" s="22">
        <f t="shared" ca="1" si="5"/>
        <v>4.8973300630227423E-2</v>
      </c>
      <c r="J44" s="28">
        <f t="shared" ca="1" si="1"/>
        <v>5.4889062825046818E-2</v>
      </c>
      <c r="L44" s="1">
        <v>30</v>
      </c>
      <c r="M44" s="1">
        <f t="shared" ca="1" si="2"/>
        <v>29</v>
      </c>
      <c r="N44" s="27">
        <f t="shared" ca="1" si="3"/>
        <v>5.4846032410571885E-2</v>
      </c>
    </row>
    <row r="45" spans="1:14" ht="15.75" customHeight="1">
      <c r="A45" s="3">
        <f>MAX($A$14:A44)+1</f>
        <v>31</v>
      </c>
      <c r="B45" s="30">
        <v>2016</v>
      </c>
      <c r="C45" s="5"/>
      <c r="D45" s="24">
        <f>'Exhibit MPG-16'!D45</f>
        <v>9.6000000000000002E-2</v>
      </c>
      <c r="E45" s="23">
        <f ca="1">'Annual Yields (WP)'!K42</f>
        <v>3.930199127182251E-2</v>
      </c>
      <c r="F45" s="22">
        <f t="shared" ca="1" si="0"/>
        <v>5.6698008728177492E-2</v>
      </c>
      <c r="G45" s="22">
        <f t="shared" ca="1" si="4"/>
        <v>5.5680335083361863E-2</v>
      </c>
      <c r="H45" s="22">
        <f t="shared" ca="1" si="5"/>
        <v>5.0371434836378501E-2</v>
      </c>
      <c r="J45" s="28">
        <f t="shared" ca="1" si="1"/>
        <v>5.6698008728177492E-2</v>
      </c>
      <c r="L45" s="1">
        <v>31</v>
      </c>
      <c r="M45" s="1">
        <f t="shared" ca="1" si="2"/>
        <v>31</v>
      </c>
      <c r="N45" s="27">
        <f t="shared" ca="1" si="3"/>
        <v>5.6698008728177492E-2</v>
      </c>
    </row>
    <row r="46" spans="1:14" ht="15.75" customHeight="1">
      <c r="A46" s="3">
        <f>MAX($A$14:A45)+1</f>
        <v>32</v>
      </c>
      <c r="B46" s="30">
        <v>2017</v>
      </c>
      <c r="C46" s="5">
        <v>3</v>
      </c>
      <c r="D46" s="24">
        <f>'Exhibit MPG-16'!D46</f>
        <v>9.6100000000000005E-2</v>
      </c>
      <c r="E46" s="23">
        <f ca="1">'Annual Yields (WP)'!K43</f>
        <v>4.1210937174953187E-2</v>
      </c>
      <c r="F46" s="22">
        <f ca="1">D46-E46</f>
        <v>5.4889062825046818E-2</v>
      </c>
      <c r="G46" s="22">
        <f ca="1">AVERAGE(F42:F46)</f>
        <v>5.4899860492573241E-2</v>
      </c>
      <c r="H46" s="22">
        <f ca="1">AVERAGE(F37:F46)</f>
        <v>5.1623674452216516E-2</v>
      </c>
      <c r="J46" s="28">
        <f ca="1">IFERROR(VLOOKUP(L46,$M$15:$N$46,2,),VLOOKUP(L45,$M$15:$N$46,2,))</f>
        <v>5.8791435778989952E-2</v>
      </c>
      <c r="L46" s="1">
        <v>32</v>
      </c>
      <c r="M46" s="1">
        <f ca="1">RANK(F46,$F$15:$F$46,1)</f>
        <v>30</v>
      </c>
      <c r="N46" s="27">
        <f ca="1">F46</f>
        <v>5.4889062825046818E-2</v>
      </c>
    </row>
    <row r="47" spans="1:14" ht="14.25">
      <c r="B47" s="51" t="s">
        <v>5</v>
      </c>
      <c r="C47" s="25" t="s">
        <v>5</v>
      </c>
      <c r="D47" s="24"/>
      <c r="E47" s="23"/>
      <c r="F47" s="22"/>
      <c r="G47" s="22"/>
      <c r="H47" s="22"/>
    </row>
    <row r="48" spans="1:14" ht="14.25">
      <c r="A48" s="3">
        <f>MAX($A$14:A47)+1</f>
        <v>33</v>
      </c>
      <c r="B48" s="21" t="s">
        <v>4</v>
      </c>
      <c r="C48" s="20"/>
      <c r="D48" s="16">
        <f>AVERAGE(D15:D47)</f>
        <v>0.11121250000000001</v>
      </c>
      <c r="E48" s="16">
        <f ca="1">AVERAGE(E15:E47)</f>
        <v>6.9902237150349017E-2</v>
      </c>
      <c r="F48" s="16">
        <f ca="1">AVERAGE(F15:F47)</f>
        <v>4.1310262849651003E-2</v>
      </c>
      <c r="G48" s="16">
        <f ca="1">AVERAGE(G$15:G$47)</f>
        <v>4.0834812911855305E-2</v>
      </c>
      <c r="H48" s="16">
        <f ca="1">AVERAGE(H$15:H$47)</f>
        <v>4.046866667918321E-2</v>
      </c>
    </row>
    <row r="49" spans="1:14" ht="14.25">
      <c r="A49" s="3">
        <f>MAX($A$14:A48)+1</f>
        <v>34</v>
      </c>
      <c r="B49" s="18" t="s">
        <v>3</v>
      </c>
      <c r="C49" s="17"/>
      <c r="D49" s="16"/>
      <c r="E49" s="16"/>
      <c r="F49" s="16"/>
      <c r="G49" s="16">
        <f ca="1">MIN(G$15:G$47)</f>
        <v>2.8840000000000005E-2</v>
      </c>
      <c r="H49" s="16">
        <f ca="1">MIN(H$15:H$47)</f>
        <v>3.1970000000000005E-2</v>
      </c>
    </row>
    <row r="50" spans="1:14" ht="14.25">
      <c r="A50" s="3">
        <f>MAX($A$14:A49)+1</f>
        <v>35</v>
      </c>
      <c r="B50" s="18" t="s">
        <v>2</v>
      </c>
      <c r="C50" s="17"/>
      <c r="D50" s="16"/>
      <c r="E50" s="16"/>
      <c r="F50" s="16"/>
      <c r="G50" s="16">
        <f ca="1">MAX(G$15:G$47)</f>
        <v>5.5680335083361863E-2</v>
      </c>
      <c r="H50" s="16">
        <f ca="1">MAX(H$15:H$47)</f>
        <v>5.1623674452216516E-2</v>
      </c>
    </row>
    <row r="51" spans="1:14" ht="14.25">
      <c r="B51" s="15"/>
      <c r="C51" s="14"/>
      <c r="D51" s="13"/>
      <c r="F51" s="13"/>
      <c r="G51" s="13"/>
      <c r="H51" s="13"/>
      <c r="I51" s="13"/>
    </row>
    <row r="52" spans="1:14">
      <c r="B52" s="15"/>
      <c r="C52" s="15"/>
      <c r="D52" s="13"/>
      <c r="F52" s="13"/>
      <c r="G52" s="13"/>
      <c r="H52" s="13"/>
      <c r="I52" s="13"/>
    </row>
    <row r="53" spans="1:14">
      <c r="A53" s="12"/>
      <c r="B53" s="50"/>
      <c r="C53" s="50"/>
    </row>
    <row r="54" spans="1:14">
      <c r="A54" s="10" t="s">
        <v>1</v>
      </c>
      <c r="B54" s="10"/>
      <c r="C54" s="10"/>
    </row>
    <row r="55" spans="1:14" ht="14.25">
      <c r="A55" s="9" t="s">
        <v>138</v>
      </c>
      <c r="B55" s="9"/>
      <c r="C55" s="9"/>
    </row>
    <row r="56" spans="1:14">
      <c r="A56" s="8" t="s">
        <v>137</v>
      </c>
      <c r="B56" s="8"/>
      <c r="C56" s="8"/>
      <c r="D56" s="7"/>
      <c r="E56" s="49"/>
      <c r="F56" s="7"/>
      <c r="G56" s="7"/>
      <c r="H56" s="7"/>
    </row>
    <row r="57" spans="1:14">
      <c r="A57" s="189" t="s">
        <v>126</v>
      </c>
      <c r="B57" s="8"/>
      <c r="C57" s="8"/>
      <c r="D57" s="7"/>
      <c r="E57" s="49"/>
      <c r="F57" s="7"/>
      <c r="G57" s="7"/>
      <c r="H57" s="7"/>
    </row>
    <row r="58" spans="1:14" ht="14.25">
      <c r="A58" s="5" t="s">
        <v>139</v>
      </c>
      <c r="B58" s="6"/>
      <c r="C58" s="6"/>
      <c r="D58" s="7"/>
      <c r="E58" s="49"/>
      <c r="F58" s="7"/>
      <c r="G58" s="7"/>
      <c r="H58" s="7"/>
    </row>
    <row r="59" spans="1:14">
      <c r="A59" s="189" t="s">
        <v>140</v>
      </c>
      <c r="B59" s="6"/>
      <c r="C59" s="6"/>
      <c r="D59" s="7"/>
      <c r="E59" s="49"/>
      <c r="F59" s="7"/>
      <c r="G59" s="7"/>
      <c r="H59" s="7"/>
    </row>
    <row r="60" spans="1:14">
      <c r="A60" s="6" t="s">
        <v>134</v>
      </c>
      <c r="B60" s="6"/>
      <c r="C60" s="6"/>
      <c r="N60" s="48"/>
    </row>
    <row r="61" spans="1:14" ht="14.25">
      <c r="A61" s="5" t="s">
        <v>133</v>
      </c>
    </row>
    <row r="64" spans="1:14" ht="14.25">
      <c r="B64" s="47"/>
      <c r="C64" s="47"/>
    </row>
    <row r="65" spans="2:3">
      <c r="B65" s="46"/>
      <c r="C65" s="46"/>
    </row>
    <row r="66" spans="2:3">
      <c r="B66" s="46"/>
      <c r="C66" s="46"/>
    </row>
  </sheetData>
  <mergeCells count="3">
    <mergeCell ref="A2:H2"/>
    <mergeCell ref="A6:H6"/>
    <mergeCell ref="B12:C12"/>
  </mergeCells>
  <printOptions horizontalCentered="1"/>
  <pageMargins left="0.7" right="0.7" top="1" bottom="0.75" header="0.55000000000000004" footer="0.51"/>
  <pageSetup scale="76" orientation="portrait" r:id="rId1"/>
  <headerFooter>
    <oddHeader>&amp;R&amp;12&amp;A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59"/>
  <sheetViews>
    <sheetView zoomScale="80" zoomScaleNormal="80" zoomScaleSheetLayoutView="80" zoomScalePageLayoutView="80" workbookViewId="0">
      <selection sqref="A1:H1"/>
    </sheetView>
  </sheetViews>
  <sheetFormatPr defaultColWidth="9" defaultRowHeight="14.25"/>
  <cols>
    <col min="1" max="1" width="8.625" style="1" customWidth="1"/>
    <col min="2" max="2" width="5.875" style="1" customWidth="1"/>
    <col min="3" max="3" width="1.5" style="1" bestFit="1" customWidth="1"/>
    <col min="4" max="4" width="15.5" style="3" customWidth="1"/>
    <col min="5" max="5" width="15.5" style="1" customWidth="1"/>
    <col min="6" max="8" width="15.5" style="3" customWidth="1"/>
    <col min="9" max="9" width="6.125" style="1" customWidth="1"/>
    <col min="10" max="10" width="9.5" style="2" customWidth="1"/>
    <col min="11" max="11" width="2.5" style="1" customWidth="1"/>
    <col min="12" max="12" width="9.125" style="1" bestFit="1" customWidth="1"/>
    <col min="13" max="19" width="8.125" style="1" bestFit="1" customWidth="1"/>
    <col min="20" max="16384" width="9" style="1"/>
  </cols>
  <sheetData>
    <row r="1" spans="1:14" ht="27.75">
      <c r="A1" s="217" t="str">
        <f>Utility</f>
        <v>Avista Corporation</v>
      </c>
      <c r="B1" s="217"/>
      <c r="C1" s="217"/>
      <c r="D1" s="217"/>
      <c r="E1" s="217"/>
      <c r="F1" s="217"/>
      <c r="G1" s="217"/>
      <c r="H1" s="217"/>
      <c r="I1" s="45"/>
      <c r="J1" s="44"/>
      <c r="K1" s="44"/>
    </row>
    <row r="2" spans="1:14">
      <c r="A2" s="3"/>
      <c r="B2" s="40"/>
      <c r="C2" s="40"/>
      <c r="D2" s="41"/>
    </row>
    <row r="3" spans="1:14">
      <c r="A3" s="3"/>
      <c r="B3" s="40"/>
      <c r="C3" s="40"/>
      <c r="D3" s="41"/>
    </row>
    <row r="4" spans="1:14">
      <c r="A4" s="3"/>
      <c r="B4" s="40"/>
      <c r="C4" s="40"/>
      <c r="D4" s="41"/>
    </row>
    <row r="5" spans="1:14" ht="20.25">
      <c r="A5" s="218" t="s">
        <v>20</v>
      </c>
      <c r="B5" s="218"/>
      <c r="C5" s="218"/>
      <c r="D5" s="218"/>
      <c r="E5" s="218"/>
      <c r="F5" s="218"/>
      <c r="G5" s="218"/>
      <c r="H5" s="218"/>
      <c r="I5" s="43"/>
      <c r="J5" s="42"/>
      <c r="K5" s="42"/>
    </row>
    <row r="6" spans="1:14">
      <c r="A6" s="3"/>
      <c r="B6" s="40"/>
      <c r="C6" s="40"/>
      <c r="D6" s="41"/>
    </row>
    <row r="7" spans="1:14">
      <c r="A7" s="3"/>
      <c r="B7" s="40"/>
      <c r="C7" s="40"/>
      <c r="D7" s="41"/>
    </row>
    <row r="8" spans="1:14">
      <c r="A8" s="40"/>
      <c r="B8" s="41"/>
      <c r="C8" s="41"/>
      <c r="D8" s="1"/>
      <c r="E8" s="3"/>
      <c r="F8" s="1"/>
      <c r="G8" s="1"/>
      <c r="H8" s="1"/>
    </row>
    <row r="9" spans="1:14">
      <c r="A9" s="3"/>
      <c r="B9" s="40"/>
      <c r="C9" s="40"/>
      <c r="D9" s="15" t="s">
        <v>19</v>
      </c>
      <c r="E9" s="38" t="s">
        <v>18</v>
      </c>
      <c r="F9" s="15" t="s">
        <v>17</v>
      </c>
      <c r="G9" s="15" t="s">
        <v>16</v>
      </c>
      <c r="H9" s="15" t="s">
        <v>16</v>
      </c>
    </row>
    <row r="10" spans="1:14">
      <c r="A10" s="15"/>
      <c r="B10" s="39"/>
      <c r="C10" s="39"/>
      <c r="D10" s="38" t="s">
        <v>23</v>
      </c>
      <c r="E10" s="38" t="s">
        <v>14</v>
      </c>
      <c r="F10" s="15" t="s">
        <v>13</v>
      </c>
      <c r="G10" s="15" t="s">
        <v>12</v>
      </c>
      <c r="H10" s="15" t="s">
        <v>11</v>
      </c>
    </row>
    <row r="11" spans="1:14">
      <c r="A11" s="36" t="s">
        <v>10</v>
      </c>
      <c r="B11" s="216" t="s">
        <v>9</v>
      </c>
      <c r="C11" s="216"/>
      <c r="D11" s="37" t="s">
        <v>8</v>
      </c>
      <c r="E11" s="37" t="s">
        <v>7</v>
      </c>
      <c r="F11" s="36" t="s">
        <v>6</v>
      </c>
      <c r="G11" s="36" t="s">
        <v>4</v>
      </c>
      <c r="H11" s="36" t="s">
        <v>4</v>
      </c>
    </row>
    <row r="12" spans="1:14">
      <c r="A12" s="35" t="s">
        <v>5</v>
      </c>
      <c r="B12" s="35" t="s">
        <v>5</v>
      </c>
      <c r="C12" s="35" t="s">
        <v>5</v>
      </c>
      <c r="D12" s="34">
        <v>-1</v>
      </c>
      <c r="E12" s="34">
        <v>-2</v>
      </c>
      <c r="F12" s="34">
        <v>-3</v>
      </c>
      <c r="G12" s="34">
        <v>-4</v>
      </c>
      <c r="H12" s="34">
        <v>-5</v>
      </c>
    </row>
    <row r="13" spans="1:14">
      <c r="A13" s="3"/>
      <c r="B13" s="3"/>
      <c r="C13" s="3"/>
      <c r="E13" s="3"/>
    </row>
    <row r="14" spans="1:14" ht="15.75" customHeight="1">
      <c r="A14" s="3">
        <f>MAX($A$13:A13)+1</f>
        <v>1</v>
      </c>
      <c r="B14" s="30">
        <v>1986</v>
      </c>
      <c r="C14" s="32"/>
      <c r="D14" s="24">
        <v>0.1346</v>
      </c>
      <c r="E14" s="29">
        <f>'Annual Yields (WP)'!B12</f>
        <v>7.7983333333333335E-2</v>
      </c>
      <c r="F14" s="22">
        <f t="shared" ref="F14:F44" si="0">D14-E14</f>
        <v>5.6616666666666662E-2</v>
      </c>
      <c r="G14" s="22"/>
      <c r="H14" s="22"/>
      <c r="J14" s="28">
        <f>IFERROR(VLOOKUP(L14,$M$14:$N$45,2,),VLOOKUP(L13,$M$14:$N$45,2,))</f>
        <v>3.8908333333333323E-2</v>
      </c>
      <c r="L14" s="1">
        <v>1</v>
      </c>
      <c r="M14" s="1">
        <f>RANK(F14,$F$14:$F$45,1)</f>
        <v>19</v>
      </c>
      <c r="N14" s="27">
        <f>F14</f>
        <v>5.6616666666666662E-2</v>
      </c>
    </row>
    <row r="15" spans="1:14" ht="15.75" customHeight="1">
      <c r="A15" s="3">
        <f>MAX($A$13:A14)+1</f>
        <v>2</v>
      </c>
      <c r="B15" s="30">
        <v>1987</v>
      </c>
      <c r="C15" s="32"/>
      <c r="D15" s="24">
        <v>0.12740000000000001</v>
      </c>
      <c r="E15" s="29">
        <f>'Annual Yields (WP)'!B13</f>
        <v>8.5800000000000001E-2</v>
      </c>
      <c r="F15" s="22">
        <f t="shared" si="0"/>
        <v>4.1600000000000012E-2</v>
      </c>
      <c r="G15" s="22"/>
      <c r="H15" s="22"/>
      <c r="J15" s="28">
        <f t="shared" ref="J15:J45" si="1">IFERROR(VLOOKUP(L15,$M$14:$N$45,2,),VLOOKUP(L14,$M$14:$N$45,2,))</f>
        <v>3.9799999999999988E-2</v>
      </c>
      <c r="L15" s="1">
        <v>2</v>
      </c>
      <c r="M15" s="1">
        <f t="shared" ref="M15:M45" si="2">RANK(F15,$F$14:$F$45,1)</f>
        <v>4</v>
      </c>
      <c r="N15" s="27">
        <f t="shared" ref="N15:N45" si="3">F15</f>
        <v>4.1600000000000012E-2</v>
      </c>
    </row>
    <row r="16" spans="1:14" ht="15.75" customHeight="1">
      <c r="A16" s="3">
        <f>MAX($A$13:A15)+1</f>
        <v>3</v>
      </c>
      <c r="B16" s="30">
        <v>1988</v>
      </c>
      <c r="C16" s="32"/>
      <c r="D16" s="24">
        <v>0.1285</v>
      </c>
      <c r="E16" s="29">
        <f>'Annual Yields (WP)'!B14</f>
        <v>8.9591666666666681E-2</v>
      </c>
      <c r="F16" s="22">
        <f t="shared" si="0"/>
        <v>3.8908333333333323E-2</v>
      </c>
      <c r="G16" s="22"/>
      <c r="H16" s="22"/>
      <c r="J16" s="28">
        <f t="shared" si="1"/>
        <v>4.0616666666666676E-2</v>
      </c>
      <c r="L16" s="1">
        <v>3</v>
      </c>
      <c r="M16" s="1">
        <f t="shared" si="2"/>
        <v>1</v>
      </c>
      <c r="N16" s="27">
        <f t="shared" si="3"/>
        <v>3.8908333333333323E-2</v>
      </c>
    </row>
    <row r="17" spans="1:17" ht="15.75" customHeight="1">
      <c r="A17" s="3">
        <f>MAX($A$13:A16)+1</f>
        <v>4</v>
      </c>
      <c r="B17" s="30">
        <v>1989</v>
      </c>
      <c r="C17" s="32"/>
      <c r="D17" s="24">
        <v>0.1288</v>
      </c>
      <c r="E17" s="29">
        <f>'Annual Yields (WP)'!B15</f>
        <v>8.4491666666666645E-2</v>
      </c>
      <c r="F17" s="22">
        <f t="shared" si="0"/>
        <v>4.4308333333333352E-2</v>
      </c>
      <c r="G17" s="22"/>
      <c r="H17" s="22"/>
      <c r="J17" s="31">
        <f t="shared" si="1"/>
        <v>4.1600000000000012E-2</v>
      </c>
      <c r="L17" s="1">
        <v>4</v>
      </c>
      <c r="M17" s="1">
        <f t="shared" si="2"/>
        <v>7</v>
      </c>
      <c r="N17" s="27">
        <f t="shared" si="3"/>
        <v>4.4308333333333352E-2</v>
      </c>
    </row>
    <row r="18" spans="1:17" ht="15.75" customHeight="1">
      <c r="A18" s="3">
        <f>MAX($A$13:A17)+1</f>
        <v>5</v>
      </c>
      <c r="B18" s="30">
        <v>1990</v>
      </c>
      <c r="C18" s="32"/>
      <c r="D18" s="24">
        <v>0.12670000000000001</v>
      </c>
      <c r="E18" s="29">
        <f>'Annual Yields (WP)'!B16</f>
        <v>8.6083333333333331E-2</v>
      </c>
      <c r="F18" s="22">
        <f t="shared" si="0"/>
        <v>4.0616666666666676E-2</v>
      </c>
      <c r="G18" s="22">
        <f t="shared" ref="G18:G44" si="4">AVERAGE(F14:F18)</f>
        <v>4.4410000000000005E-2</v>
      </c>
      <c r="H18" s="22"/>
      <c r="J18" s="31">
        <f t="shared" si="1"/>
        <v>4.3241666666666678E-2</v>
      </c>
      <c r="L18" s="1">
        <v>5</v>
      </c>
      <c r="M18" s="1">
        <f t="shared" si="2"/>
        <v>3</v>
      </c>
      <c r="N18" s="27">
        <f t="shared" si="3"/>
        <v>4.0616666666666676E-2</v>
      </c>
    </row>
    <row r="19" spans="1:17" ht="15.75" customHeight="1">
      <c r="A19" s="3">
        <f>MAX($A$13:A18)+1</f>
        <v>6</v>
      </c>
      <c r="B19" s="30">
        <v>1991</v>
      </c>
      <c r="C19" s="32"/>
      <c r="D19" s="24">
        <v>0.1246</v>
      </c>
      <c r="E19" s="29">
        <f>'Annual Yields (WP)'!B17</f>
        <v>8.1358333333333324E-2</v>
      </c>
      <c r="F19" s="22">
        <f t="shared" si="0"/>
        <v>4.3241666666666678E-2</v>
      </c>
      <c r="G19" s="22">
        <f t="shared" si="4"/>
        <v>4.1735000000000008E-2</v>
      </c>
      <c r="H19" s="22"/>
      <c r="J19" s="31">
        <f t="shared" si="1"/>
        <v>4.3433333333333338E-2</v>
      </c>
      <c r="L19" s="1">
        <v>6</v>
      </c>
      <c r="M19" s="1">
        <f t="shared" si="2"/>
        <v>5</v>
      </c>
      <c r="N19" s="27">
        <f t="shared" si="3"/>
        <v>4.3241666666666678E-2</v>
      </c>
    </row>
    <row r="20" spans="1:17" ht="15.75" customHeight="1">
      <c r="A20" s="3">
        <f>MAX($A$13:A19)+1</f>
        <v>7</v>
      </c>
      <c r="B20" s="30">
        <v>1992</v>
      </c>
      <c r="C20" s="32"/>
      <c r="D20" s="24">
        <v>0.1201</v>
      </c>
      <c r="E20" s="29">
        <f>'Annual Yields (WP)'!B18</f>
        <v>7.6666666666666661E-2</v>
      </c>
      <c r="F20" s="22">
        <f t="shared" si="0"/>
        <v>4.3433333333333338E-2</v>
      </c>
      <c r="G20" s="22">
        <f t="shared" si="4"/>
        <v>4.2101666666666669E-2</v>
      </c>
      <c r="H20" s="22"/>
      <c r="J20" s="31">
        <f t="shared" si="1"/>
        <v>4.4308333333333352E-2</v>
      </c>
      <c r="L20" s="1">
        <v>7</v>
      </c>
      <c r="M20" s="1">
        <f t="shared" si="2"/>
        <v>6</v>
      </c>
      <c r="N20" s="27">
        <f t="shared" si="3"/>
        <v>4.3433333333333338E-2</v>
      </c>
    </row>
    <row r="21" spans="1:17" ht="15.75" customHeight="1">
      <c r="A21" s="3">
        <f>MAX($A$13:A20)+1</f>
        <v>8</v>
      </c>
      <c r="B21" s="30">
        <v>1993</v>
      </c>
      <c r="C21" s="32"/>
      <c r="D21" s="24">
        <v>0.11349999999999999</v>
      </c>
      <c r="E21" s="29">
        <f>'Annual Yields (WP)'!B19</f>
        <v>6.5983333333333324E-2</v>
      </c>
      <c r="F21" s="22">
        <f t="shared" si="0"/>
        <v>4.7516666666666665E-2</v>
      </c>
      <c r="G21" s="22">
        <f t="shared" si="4"/>
        <v>4.3823333333333339E-2</v>
      </c>
      <c r="H21" s="22"/>
      <c r="J21" s="31">
        <f t="shared" si="1"/>
        <v>4.4891666666666649E-2</v>
      </c>
      <c r="L21" s="1">
        <v>8</v>
      </c>
      <c r="M21" s="1">
        <f t="shared" si="2"/>
        <v>11</v>
      </c>
      <c r="N21" s="27">
        <f t="shared" si="3"/>
        <v>4.7516666666666665E-2</v>
      </c>
    </row>
    <row r="22" spans="1:17" ht="15.75" customHeight="1">
      <c r="A22" s="3">
        <f>MAX($A$13:A21)+1</f>
        <v>9</v>
      </c>
      <c r="B22" s="30">
        <v>1994</v>
      </c>
      <c r="C22" s="32"/>
      <c r="D22" s="24">
        <v>0.11349999999999999</v>
      </c>
      <c r="E22" s="29">
        <f>'Annual Yields (WP)'!B20</f>
        <v>7.3700000000000002E-2</v>
      </c>
      <c r="F22" s="22">
        <f t="shared" si="0"/>
        <v>3.9799999999999988E-2</v>
      </c>
      <c r="G22" s="22">
        <f t="shared" si="4"/>
        <v>4.292166666666667E-2</v>
      </c>
      <c r="H22" s="22"/>
      <c r="J22" s="31">
        <f t="shared" si="1"/>
        <v>4.5458333333333323E-2</v>
      </c>
      <c r="L22" s="1">
        <v>9</v>
      </c>
      <c r="M22" s="1">
        <f t="shared" si="2"/>
        <v>2</v>
      </c>
      <c r="N22" s="27">
        <f t="shared" si="3"/>
        <v>3.9799999999999988E-2</v>
      </c>
    </row>
    <row r="23" spans="1:17" ht="15.75" customHeight="1">
      <c r="A23" s="3">
        <f>MAX($A$13:A22)+1</f>
        <v>10</v>
      </c>
      <c r="B23" s="30">
        <v>1995</v>
      </c>
      <c r="C23" s="32"/>
      <c r="D23" s="24">
        <v>0.1143</v>
      </c>
      <c r="E23" s="29">
        <f>'Annual Yields (WP)'!B21</f>
        <v>6.8841666666666676E-2</v>
      </c>
      <c r="F23" s="22">
        <f t="shared" si="0"/>
        <v>4.5458333333333323E-2</v>
      </c>
      <c r="G23" s="22">
        <f t="shared" si="4"/>
        <v>4.3889999999999998E-2</v>
      </c>
      <c r="H23" s="22">
        <f t="shared" ref="H23:H44" si="5">AVERAGE(F14:F23)</f>
        <v>4.4150000000000002E-2</v>
      </c>
      <c r="J23" s="31">
        <f t="shared" si="1"/>
        <v>4.6841666666666643E-2</v>
      </c>
      <c r="L23" s="1">
        <v>10</v>
      </c>
      <c r="M23" s="1">
        <f t="shared" si="2"/>
        <v>9</v>
      </c>
      <c r="N23" s="27">
        <f t="shared" si="3"/>
        <v>4.5458333333333323E-2</v>
      </c>
    </row>
    <row r="24" spans="1:17" ht="15.75" customHeight="1">
      <c r="A24" s="3">
        <f>MAX($A$13:A23)+1</f>
        <v>11</v>
      </c>
      <c r="B24" s="30">
        <v>1996</v>
      </c>
      <c r="C24" s="32"/>
      <c r="D24" s="24">
        <v>0.1119</v>
      </c>
      <c r="E24" s="29">
        <f>'Annual Yields (WP)'!B22</f>
        <v>6.700833333333335E-2</v>
      </c>
      <c r="F24" s="22">
        <f t="shared" si="0"/>
        <v>4.4891666666666649E-2</v>
      </c>
      <c r="G24" s="22">
        <f t="shared" si="4"/>
        <v>4.4219999999999995E-2</v>
      </c>
      <c r="H24" s="22">
        <f t="shared" si="5"/>
        <v>4.2977500000000002E-2</v>
      </c>
      <c r="J24" s="31">
        <f t="shared" si="1"/>
        <v>4.7516666666666665E-2</v>
      </c>
      <c r="L24" s="1">
        <v>11</v>
      </c>
      <c r="M24" s="1">
        <f t="shared" si="2"/>
        <v>8</v>
      </c>
      <c r="N24" s="27">
        <f t="shared" si="3"/>
        <v>4.4891666666666649E-2</v>
      </c>
    </row>
    <row r="25" spans="1:17" ht="15.75" customHeight="1">
      <c r="A25" s="3">
        <f>MAX($A$13:A24)+1</f>
        <v>12</v>
      </c>
      <c r="B25" s="30">
        <v>1997</v>
      </c>
      <c r="C25" s="32"/>
      <c r="D25" s="24">
        <v>0.11289999999999999</v>
      </c>
      <c r="E25" s="29">
        <f>'Annual Yields (WP)'!B23</f>
        <v>6.6058333333333344E-2</v>
      </c>
      <c r="F25" s="22">
        <f t="shared" si="0"/>
        <v>4.6841666666666643E-2</v>
      </c>
      <c r="G25" s="22">
        <f t="shared" si="4"/>
        <v>4.4901666666666659E-2</v>
      </c>
      <c r="H25" s="22">
        <f t="shared" si="5"/>
        <v>4.3501666666666661E-2</v>
      </c>
      <c r="J25" s="31">
        <f t="shared" si="1"/>
        <v>4.7941666666666667E-2</v>
      </c>
      <c r="L25" s="1">
        <v>12</v>
      </c>
      <c r="M25" s="1">
        <f t="shared" si="2"/>
        <v>10</v>
      </c>
      <c r="N25" s="27">
        <f t="shared" si="3"/>
        <v>4.6841666666666643E-2</v>
      </c>
    </row>
    <row r="26" spans="1:17" ht="15.75" customHeight="1">
      <c r="A26" s="3">
        <f>MAX($A$13:A25)+1</f>
        <v>13</v>
      </c>
      <c r="B26" s="30">
        <v>1998</v>
      </c>
      <c r="C26" s="32"/>
      <c r="D26" s="24">
        <v>0.11509999999999999</v>
      </c>
      <c r="E26" s="29">
        <f>'Annual Yields (WP)'!B24</f>
        <v>5.5783333333333331E-2</v>
      </c>
      <c r="F26" s="22">
        <f t="shared" si="0"/>
        <v>5.9316666666666663E-2</v>
      </c>
      <c r="G26" s="22">
        <f t="shared" si="4"/>
        <v>4.7261666666666653E-2</v>
      </c>
      <c r="H26" s="22">
        <f t="shared" si="5"/>
        <v>4.55425E-2</v>
      </c>
      <c r="J26" s="31">
        <f t="shared" si="1"/>
        <v>5.3858333333333328E-2</v>
      </c>
      <c r="L26" s="1">
        <v>13</v>
      </c>
      <c r="M26" s="1">
        <f t="shared" si="2"/>
        <v>22</v>
      </c>
      <c r="N26" s="27">
        <f t="shared" si="3"/>
        <v>5.9316666666666663E-2</v>
      </c>
    </row>
    <row r="27" spans="1:17" ht="15.75" customHeight="1">
      <c r="A27" s="3">
        <f>MAX($A$13:A26)+1</f>
        <v>14</v>
      </c>
      <c r="B27" s="30">
        <v>1999</v>
      </c>
      <c r="C27" s="32"/>
      <c r="D27" s="24">
        <v>0.1066</v>
      </c>
      <c r="E27" s="29">
        <f>'Annual Yields (WP)'!B25</f>
        <v>5.8658333333333333E-2</v>
      </c>
      <c r="F27" s="22">
        <f t="shared" si="0"/>
        <v>4.7941666666666667E-2</v>
      </c>
      <c r="G27" s="22">
        <f t="shared" si="4"/>
        <v>4.8889999999999982E-2</v>
      </c>
      <c r="H27" s="22">
        <f t="shared" si="5"/>
        <v>4.5905833333333333E-2</v>
      </c>
      <c r="J27" s="31">
        <f t="shared" si="1"/>
        <v>5.4474999999999996E-2</v>
      </c>
      <c r="L27" s="1">
        <v>14</v>
      </c>
      <c r="M27" s="1">
        <f t="shared" si="2"/>
        <v>12</v>
      </c>
      <c r="N27" s="27">
        <f t="shared" si="3"/>
        <v>4.7941666666666667E-2</v>
      </c>
    </row>
    <row r="28" spans="1:17" ht="15.75" customHeight="1">
      <c r="A28" s="3">
        <f>MAX($A$13:A27)+1</f>
        <v>15</v>
      </c>
      <c r="B28" s="30">
        <v>2000</v>
      </c>
      <c r="C28" s="32"/>
      <c r="D28" s="24">
        <v>0.1139</v>
      </c>
      <c r="E28" s="29">
        <f>'Annual Yields (WP)'!B26</f>
        <v>5.9425000000000006E-2</v>
      </c>
      <c r="F28" s="22">
        <f t="shared" si="0"/>
        <v>5.4474999999999996E-2</v>
      </c>
      <c r="G28" s="22">
        <f t="shared" si="4"/>
        <v>5.0693333333333326E-2</v>
      </c>
      <c r="H28" s="22">
        <f t="shared" si="5"/>
        <v>4.7291666666666662E-2</v>
      </c>
      <c r="J28" s="31">
        <f t="shared" si="1"/>
        <v>5.4566666666666652E-2</v>
      </c>
      <c r="L28" s="1">
        <v>15</v>
      </c>
      <c r="M28" s="1">
        <f t="shared" si="2"/>
        <v>14</v>
      </c>
      <c r="N28" s="27">
        <f t="shared" si="3"/>
        <v>5.4474999999999996E-2</v>
      </c>
    </row>
    <row r="29" spans="1:17" ht="15.75" customHeight="1">
      <c r="A29" s="3">
        <f>MAX($A$13:A28)+1</f>
        <v>16</v>
      </c>
      <c r="B29" s="30">
        <v>2001</v>
      </c>
      <c r="C29" s="32"/>
      <c r="D29" s="24">
        <v>0.10949999999999999</v>
      </c>
      <c r="E29" s="29">
        <f>'Annual Yields (WP)'!B27</f>
        <v>5.4933333333333334E-2</v>
      </c>
      <c r="F29" s="22">
        <f t="shared" si="0"/>
        <v>5.4566666666666652E-2</v>
      </c>
      <c r="G29" s="22">
        <f t="shared" si="4"/>
        <v>5.2628333333333319E-2</v>
      </c>
      <c r="H29" s="22">
        <f t="shared" si="5"/>
        <v>4.8424166666666664E-2</v>
      </c>
      <c r="J29" s="31">
        <f t="shared" si="1"/>
        <v>5.501818181818182E-2</v>
      </c>
      <c r="L29" s="1">
        <v>16</v>
      </c>
      <c r="M29" s="1">
        <f t="shared" si="2"/>
        <v>15</v>
      </c>
      <c r="N29" s="27">
        <f t="shared" si="3"/>
        <v>5.4566666666666652E-2</v>
      </c>
      <c r="Q29" s="31"/>
    </row>
    <row r="30" spans="1:17" ht="15.75" customHeight="1">
      <c r="A30" s="3">
        <f>MAX($A$13:A29)+1</f>
        <v>17</v>
      </c>
      <c r="B30" s="30">
        <v>2002</v>
      </c>
      <c r="C30" s="32"/>
      <c r="D30" s="24">
        <v>0.1103</v>
      </c>
      <c r="E30" s="29">
        <f>'Annual Yields (WP)'!B28</f>
        <v>5.4300000000000008E-2</v>
      </c>
      <c r="F30" s="22">
        <f t="shared" si="0"/>
        <v>5.5999999999999987E-2</v>
      </c>
      <c r="G30" s="22">
        <f t="shared" si="4"/>
        <v>5.4459999999999995E-2</v>
      </c>
      <c r="H30" s="22">
        <f t="shared" si="5"/>
        <v>4.9680833333333327E-2</v>
      </c>
      <c r="J30" s="31">
        <f t="shared" si="1"/>
        <v>5.5433333333333334E-2</v>
      </c>
      <c r="L30" s="1">
        <v>17</v>
      </c>
      <c r="M30" s="1">
        <f t="shared" si="2"/>
        <v>18</v>
      </c>
      <c r="N30" s="27">
        <f t="shared" si="3"/>
        <v>5.5999999999999987E-2</v>
      </c>
      <c r="Q30" s="31"/>
    </row>
    <row r="31" spans="1:17" ht="15.75" customHeight="1">
      <c r="A31" s="3">
        <f>MAX($A$13:A30)+1</f>
        <v>18</v>
      </c>
      <c r="B31" s="30">
        <v>2003</v>
      </c>
      <c r="C31" s="32"/>
      <c r="D31" s="24">
        <v>0.1099</v>
      </c>
      <c r="E31" s="29">
        <f>'Annual Yields (WP)'!B29</f>
        <v>4.9575000000000001E-2</v>
      </c>
      <c r="F31" s="22">
        <f t="shared" si="0"/>
        <v>6.0324999999999997E-2</v>
      </c>
      <c r="G31" s="22">
        <f t="shared" si="4"/>
        <v>5.4661666666666664E-2</v>
      </c>
      <c r="H31" s="22">
        <f t="shared" si="5"/>
        <v>5.0961666666666662E-2</v>
      </c>
      <c r="J31" s="31">
        <f t="shared" si="1"/>
        <v>5.5999999999999987E-2</v>
      </c>
      <c r="L31" s="1">
        <v>18</v>
      </c>
      <c r="M31" s="1">
        <f t="shared" si="2"/>
        <v>24</v>
      </c>
      <c r="N31" s="27">
        <f t="shared" si="3"/>
        <v>6.0324999999999997E-2</v>
      </c>
      <c r="Q31" s="31"/>
    </row>
    <row r="32" spans="1:17" ht="15.75" customHeight="1">
      <c r="A32" s="3">
        <f>MAX($A$13:A31)+1</f>
        <v>19</v>
      </c>
      <c r="B32" s="30">
        <v>2004</v>
      </c>
      <c r="C32" s="32"/>
      <c r="D32" s="24">
        <v>0.10589999999999999</v>
      </c>
      <c r="E32" s="29">
        <f>'Annual Yields (WP)'!B30</f>
        <v>5.046666666666666E-2</v>
      </c>
      <c r="F32" s="22">
        <f t="shared" si="0"/>
        <v>5.5433333333333334E-2</v>
      </c>
      <c r="G32" s="22">
        <f t="shared" si="4"/>
        <v>5.6159999999999988E-2</v>
      </c>
      <c r="H32" s="22">
        <f t="shared" si="5"/>
        <v>5.2524999999999988E-2</v>
      </c>
      <c r="J32" s="31">
        <f t="shared" si="1"/>
        <v>5.6616666666666662E-2</v>
      </c>
      <c r="L32" s="1">
        <v>19</v>
      </c>
      <c r="M32" s="1">
        <f t="shared" si="2"/>
        <v>17</v>
      </c>
      <c r="N32" s="27">
        <f t="shared" si="3"/>
        <v>5.5433333333333334E-2</v>
      </c>
      <c r="Q32" s="31"/>
    </row>
    <row r="33" spans="1:20" ht="15.75" customHeight="1">
      <c r="A33" s="3">
        <f>MAX($A$13:A32)+1</f>
        <v>20</v>
      </c>
      <c r="B33" s="30">
        <v>2005</v>
      </c>
      <c r="C33" s="32"/>
      <c r="D33" s="24">
        <v>0.10460000000000001</v>
      </c>
      <c r="E33" s="29">
        <f>'Annual Yields (WP)'!B31</f>
        <v>4.6458333333333331E-2</v>
      </c>
      <c r="F33" s="22">
        <f t="shared" si="0"/>
        <v>5.8141666666666682E-2</v>
      </c>
      <c r="G33" s="22">
        <f t="shared" si="4"/>
        <v>5.689333333333333E-2</v>
      </c>
      <c r="H33" s="22">
        <f t="shared" si="5"/>
        <v>5.3793333333333325E-2</v>
      </c>
      <c r="J33" s="31">
        <f t="shared" si="1"/>
        <v>5.8141666666666682E-2</v>
      </c>
      <c r="L33" s="1">
        <v>20</v>
      </c>
      <c r="M33" s="1">
        <f t="shared" si="2"/>
        <v>20</v>
      </c>
      <c r="N33" s="27">
        <f t="shared" si="3"/>
        <v>5.8141666666666682E-2</v>
      </c>
      <c r="Q33" s="27"/>
      <c r="T33" s="33"/>
    </row>
    <row r="34" spans="1:20" ht="15.75" customHeight="1">
      <c r="A34" s="3">
        <f>MAX($A$13:A33)+1</f>
        <v>21</v>
      </c>
      <c r="B34" s="30">
        <v>2006</v>
      </c>
      <c r="C34" s="32"/>
      <c r="D34" s="24">
        <v>0.104</v>
      </c>
      <c r="E34" s="29">
        <f>'Annual Yields (WP)'!B32</f>
        <v>4.8981818181818175E-2</v>
      </c>
      <c r="F34" s="22">
        <f t="shared" si="0"/>
        <v>5.501818181818182E-2</v>
      </c>
      <c r="G34" s="22">
        <f t="shared" si="4"/>
        <v>5.6983636363636361E-2</v>
      </c>
      <c r="H34" s="22">
        <f t="shared" si="5"/>
        <v>5.4805984848484847E-2</v>
      </c>
      <c r="J34" s="31">
        <f t="shared" si="1"/>
        <v>5.8991666666666671E-2</v>
      </c>
      <c r="L34" s="1">
        <v>21</v>
      </c>
      <c r="M34" s="1">
        <f t="shared" si="2"/>
        <v>16</v>
      </c>
      <c r="N34" s="27">
        <f t="shared" si="3"/>
        <v>5.501818181818182E-2</v>
      </c>
    </row>
    <row r="35" spans="1:20" ht="15.75" customHeight="1">
      <c r="A35" s="3">
        <f>MAX($A$13:A34)+1</f>
        <v>22</v>
      </c>
      <c r="B35" s="30">
        <v>2007</v>
      </c>
      <c r="C35" s="32"/>
      <c r="D35" s="24">
        <v>0.1022</v>
      </c>
      <c r="E35" s="29">
        <f>'Annual Yields (WP)'!B33</f>
        <v>4.8341666666666672E-2</v>
      </c>
      <c r="F35" s="22">
        <f t="shared" si="0"/>
        <v>5.3858333333333328E-2</v>
      </c>
      <c r="G35" s="22">
        <f t="shared" si="4"/>
        <v>5.6555303030303025E-2</v>
      </c>
      <c r="H35" s="22">
        <f t="shared" si="5"/>
        <v>5.5507651515151524E-2</v>
      </c>
      <c r="J35" s="31">
        <f t="shared" si="1"/>
        <v>5.9316666666666663E-2</v>
      </c>
      <c r="L35" s="1">
        <v>22</v>
      </c>
      <c r="M35" s="1">
        <f t="shared" si="2"/>
        <v>13</v>
      </c>
      <c r="N35" s="27">
        <f t="shared" si="3"/>
        <v>5.3858333333333328E-2</v>
      </c>
    </row>
    <row r="36" spans="1:20" ht="15.75" customHeight="1">
      <c r="A36" s="3">
        <f>MAX($A$13:A35)+1</f>
        <v>23</v>
      </c>
      <c r="B36" s="30">
        <v>2008</v>
      </c>
      <c r="C36" s="32"/>
      <c r="D36" s="24">
        <v>0.10390000000000001</v>
      </c>
      <c r="E36" s="29">
        <f>'Annual Yields (WP)'!B34</f>
        <v>4.2791666666666665E-2</v>
      </c>
      <c r="F36" s="22">
        <f t="shared" si="0"/>
        <v>6.1108333333333341E-2</v>
      </c>
      <c r="G36" s="22">
        <f t="shared" si="4"/>
        <v>5.6711969696969698E-2</v>
      </c>
      <c r="H36" s="22">
        <f t="shared" si="5"/>
        <v>5.5686818181818185E-2</v>
      </c>
      <c r="J36" s="31">
        <f t="shared" si="1"/>
        <v>6.0091666666666661E-2</v>
      </c>
      <c r="L36" s="1">
        <v>23</v>
      </c>
      <c r="M36" s="1">
        <f t="shared" si="2"/>
        <v>25</v>
      </c>
      <c r="N36" s="27">
        <f t="shared" si="3"/>
        <v>6.1108333333333341E-2</v>
      </c>
    </row>
    <row r="37" spans="1:20" ht="15.75" customHeight="1">
      <c r="A37" s="3">
        <f>MAX($A$13:A36)+1</f>
        <v>24</v>
      </c>
      <c r="B37" s="30">
        <v>2009</v>
      </c>
      <c r="C37" s="32"/>
      <c r="D37" s="24">
        <v>0.1022</v>
      </c>
      <c r="E37" s="29">
        <f>'Annual Yields (WP)'!B35</f>
        <v>4.0691666666666668E-2</v>
      </c>
      <c r="F37" s="22">
        <f t="shared" si="0"/>
        <v>6.1508333333333332E-2</v>
      </c>
      <c r="G37" s="22">
        <f t="shared" si="4"/>
        <v>5.7926969696969713E-2</v>
      </c>
      <c r="H37" s="22">
        <f t="shared" si="5"/>
        <v>5.704348484848485E-2</v>
      </c>
      <c r="J37" s="31">
        <f t="shared" si="1"/>
        <v>6.0324999999999997E-2</v>
      </c>
      <c r="L37" s="1">
        <v>24</v>
      </c>
      <c r="M37" s="1">
        <f t="shared" si="2"/>
        <v>26</v>
      </c>
      <c r="N37" s="27">
        <f t="shared" si="3"/>
        <v>6.1508333333333332E-2</v>
      </c>
    </row>
    <row r="38" spans="1:20" ht="15.75" customHeight="1">
      <c r="A38" s="3">
        <f>MAX($A$13:A37)+1</f>
        <v>25</v>
      </c>
      <c r="B38" s="30">
        <v>2010</v>
      </c>
      <c r="C38" s="32"/>
      <c r="D38" s="24">
        <v>0.10150000000000001</v>
      </c>
      <c r="E38" s="29">
        <f>'Annual Yields (WP)'!B36</f>
        <v>4.2508333333333335E-2</v>
      </c>
      <c r="F38" s="22">
        <f t="shared" si="0"/>
        <v>5.8991666666666671E-2</v>
      </c>
      <c r="G38" s="22">
        <f t="shared" si="4"/>
        <v>5.8096969696969702E-2</v>
      </c>
      <c r="H38" s="22">
        <f t="shared" si="5"/>
        <v>5.7495151515151513E-2</v>
      </c>
      <c r="J38" s="31">
        <f t="shared" si="1"/>
        <v>6.1108333333333341E-2</v>
      </c>
      <c r="L38" s="1">
        <v>25</v>
      </c>
      <c r="M38" s="1">
        <f t="shared" si="2"/>
        <v>21</v>
      </c>
      <c r="N38" s="27">
        <f t="shared" si="3"/>
        <v>5.8991666666666671E-2</v>
      </c>
    </row>
    <row r="39" spans="1:20" ht="15.75" customHeight="1">
      <c r="A39" s="3">
        <f>MAX($A$13:A38)+1</f>
        <v>26</v>
      </c>
      <c r="B39" s="30">
        <v>2011</v>
      </c>
      <c r="C39" s="32"/>
      <c r="D39" s="24">
        <v>9.9199999999999997E-2</v>
      </c>
      <c r="E39" s="29">
        <f>'Annual Yields (WP)'!B37</f>
        <v>3.9108333333333335E-2</v>
      </c>
      <c r="F39" s="22">
        <f t="shared" si="0"/>
        <v>6.0091666666666661E-2</v>
      </c>
      <c r="G39" s="22">
        <f t="shared" si="4"/>
        <v>5.911166666666666E-2</v>
      </c>
      <c r="H39" s="22">
        <f t="shared" si="5"/>
        <v>5.804765151515151E-2</v>
      </c>
      <c r="J39" s="31">
        <f t="shared" si="1"/>
        <v>6.1508333333333332E-2</v>
      </c>
      <c r="L39" s="1">
        <v>26</v>
      </c>
      <c r="M39" s="1">
        <f t="shared" si="2"/>
        <v>23</v>
      </c>
      <c r="N39" s="27">
        <f t="shared" si="3"/>
        <v>6.0091666666666661E-2</v>
      </c>
    </row>
    <row r="40" spans="1:20" ht="15.75" customHeight="1">
      <c r="A40" s="3">
        <f>MAX($A$13:A39)+1</f>
        <v>27</v>
      </c>
      <c r="B40" s="30">
        <v>2012</v>
      </c>
      <c r="C40" s="5"/>
      <c r="D40" s="24">
        <v>9.9400000000000002E-2</v>
      </c>
      <c r="E40" s="29">
        <f>'Annual Yields (WP)'!B38</f>
        <v>2.9208333333333333E-2</v>
      </c>
      <c r="F40" s="22">
        <f t="shared" si="0"/>
        <v>7.0191666666666666E-2</v>
      </c>
      <c r="G40" s="22">
        <f t="shared" si="4"/>
        <v>6.2378333333333334E-2</v>
      </c>
      <c r="H40" s="22">
        <f t="shared" si="5"/>
        <v>5.9466818181818183E-2</v>
      </c>
      <c r="J40" s="31">
        <f t="shared" si="1"/>
        <v>6.2316666666666666E-2</v>
      </c>
      <c r="L40" s="1">
        <v>27</v>
      </c>
      <c r="M40" s="1">
        <f t="shared" si="2"/>
        <v>32</v>
      </c>
      <c r="N40" s="27">
        <f t="shared" si="3"/>
        <v>7.0191666666666666E-2</v>
      </c>
    </row>
    <row r="41" spans="1:20" ht="15.75" customHeight="1">
      <c r="A41" s="3">
        <f>MAX($A$13:A40)+1</f>
        <v>28</v>
      </c>
      <c r="B41" s="30">
        <v>2013</v>
      </c>
      <c r="C41" s="5"/>
      <c r="D41" s="24">
        <v>9.6799999999999997E-2</v>
      </c>
      <c r="E41" s="29">
        <f>'Annual Yields (WP)'!B39</f>
        <v>3.4483333333333331E-2</v>
      </c>
      <c r="F41" s="22">
        <f t="shared" si="0"/>
        <v>6.2316666666666666E-2</v>
      </c>
      <c r="G41" s="22">
        <f t="shared" si="4"/>
        <v>6.2619999999999995E-2</v>
      </c>
      <c r="H41" s="22">
        <f t="shared" si="5"/>
        <v>5.9665984848484857E-2</v>
      </c>
      <c r="J41" s="31">
        <f t="shared" si="1"/>
        <v>6.4399999999999999E-2</v>
      </c>
      <c r="L41" s="1">
        <v>28</v>
      </c>
      <c r="M41" s="1">
        <f t="shared" si="2"/>
        <v>27</v>
      </c>
      <c r="N41" s="27">
        <f t="shared" si="3"/>
        <v>6.2316666666666666E-2</v>
      </c>
    </row>
    <row r="42" spans="1:20" ht="15.75" customHeight="1">
      <c r="A42" s="3">
        <f>MAX($A$13:A41)+1</f>
        <v>29</v>
      </c>
      <c r="B42" s="30">
        <v>2014</v>
      </c>
      <c r="C42" s="5"/>
      <c r="D42" s="24">
        <v>9.7799999999999998E-2</v>
      </c>
      <c r="E42" s="29">
        <f>'Annual Yields (WP)'!B40</f>
        <v>3.3399999999999999E-2</v>
      </c>
      <c r="F42" s="22">
        <f t="shared" si="0"/>
        <v>6.4399999999999999E-2</v>
      </c>
      <c r="G42" s="22">
        <f t="shared" si="4"/>
        <v>6.3198333333333329E-2</v>
      </c>
      <c r="H42" s="22">
        <f t="shared" si="5"/>
        <v>6.0562651515151521E-2</v>
      </c>
      <c r="J42" s="31">
        <f t="shared" si="1"/>
        <v>6.5283333333333332E-2</v>
      </c>
      <c r="L42" s="1">
        <v>29</v>
      </c>
      <c r="M42" s="1">
        <f t="shared" si="2"/>
        <v>28</v>
      </c>
      <c r="N42" s="27">
        <f t="shared" si="3"/>
        <v>6.4399999999999999E-2</v>
      </c>
    </row>
    <row r="43" spans="1:20" ht="15.75" customHeight="1">
      <c r="A43" s="3">
        <f>MAX($A$13:A42)+1</f>
        <v>30</v>
      </c>
      <c r="B43" s="30">
        <v>2015</v>
      </c>
      <c r="C43" s="5"/>
      <c r="D43" s="24">
        <v>9.6000000000000002E-2</v>
      </c>
      <c r="E43" s="29">
        <f>'Annual Yields (WP)'!B41</f>
        <v>2.8408333333333331E-2</v>
      </c>
      <c r="F43" s="22">
        <f t="shared" si="0"/>
        <v>6.7591666666666675E-2</v>
      </c>
      <c r="G43" s="22">
        <f t="shared" si="4"/>
        <v>6.4918333333333328E-2</v>
      </c>
      <c r="H43" s="22">
        <f t="shared" si="5"/>
        <v>6.1507651515151515E-2</v>
      </c>
      <c r="J43" s="28">
        <f t="shared" si="1"/>
        <v>6.7591666666666675E-2</v>
      </c>
      <c r="L43" s="1">
        <v>30</v>
      </c>
      <c r="M43" s="1">
        <f t="shared" si="2"/>
        <v>30</v>
      </c>
      <c r="N43" s="27">
        <f t="shared" si="3"/>
        <v>6.7591666666666675E-2</v>
      </c>
    </row>
    <row r="44" spans="1:20" ht="15.75" customHeight="1">
      <c r="A44" s="3">
        <f>MAX($A$13:A43)+1</f>
        <v>31</v>
      </c>
      <c r="B44" s="30">
        <v>2016</v>
      </c>
      <c r="C44" s="5"/>
      <c r="D44" s="24">
        <v>9.5000000000000001E-2</v>
      </c>
      <c r="E44" s="29">
        <f>'Annual Yields (WP)'!B42</f>
        <v>2.5975000000000002E-2</v>
      </c>
      <c r="F44" s="22">
        <f t="shared" si="0"/>
        <v>6.9025000000000003E-2</v>
      </c>
      <c r="G44" s="22">
        <f t="shared" si="4"/>
        <v>6.6705E-2</v>
      </c>
      <c r="H44" s="22">
        <f t="shared" si="5"/>
        <v>6.290833333333333E-2</v>
      </c>
      <c r="J44" s="28">
        <f t="shared" si="1"/>
        <v>6.9025000000000003E-2</v>
      </c>
      <c r="L44" s="1">
        <v>31</v>
      </c>
      <c r="M44" s="1">
        <f t="shared" si="2"/>
        <v>31</v>
      </c>
      <c r="N44" s="27">
        <f t="shared" si="3"/>
        <v>6.9025000000000003E-2</v>
      </c>
    </row>
    <row r="45" spans="1:20" ht="15.75" customHeight="1">
      <c r="A45" s="3">
        <f>MAX($A$13:A44)+1</f>
        <v>32</v>
      </c>
      <c r="B45" s="30">
        <v>2017</v>
      </c>
      <c r="C45" s="5">
        <v>3</v>
      </c>
      <c r="D45" s="24">
        <v>9.5000000000000001E-2</v>
      </c>
      <c r="E45" s="29">
        <f>'Annual Yields (WP)'!B43</f>
        <v>2.9716666666666666E-2</v>
      </c>
      <c r="F45" s="22">
        <f>D45-E45</f>
        <v>6.5283333333333332E-2</v>
      </c>
      <c r="G45" s="22">
        <f>AVERAGE(F41:F45)</f>
        <v>6.5723333333333328E-2</v>
      </c>
      <c r="H45" s="22">
        <f>AVERAGE(F36:F45)</f>
        <v>6.4050833333333348E-2</v>
      </c>
      <c r="J45" s="28">
        <f t="shared" si="1"/>
        <v>7.0191666666666666E-2</v>
      </c>
      <c r="L45" s="1">
        <v>32</v>
      </c>
      <c r="M45" s="1">
        <f t="shared" si="2"/>
        <v>29</v>
      </c>
      <c r="N45" s="27">
        <f t="shared" si="3"/>
        <v>6.5283333333333332E-2</v>
      </c>
    </row>
    <row r="46" spans="1:20">
      <c r="A46" s="3"/>
      <c r="B46" s="26" t="s">
        <v>5</v>
      </c>
      <c r="C46" s="25" t="s">
        <v>5</v>
      </c>
      <c r="D46" s="24"/>
      <c r="E46" s="23"/>
      <c r="F46" s="22"/>
      <c r="G46" s="22"/>
      <c r="H46" s="22"/>
    </row>
    <row r="47" spans="1:20">
      <c r="A47" s="3">
        <f>MAX($A$13:A46)+1</f>
        <v>33</v>
      </c>
      <c r="B47" s="21" t="s">
        <v>4</v>
      </c>
      <c r="C47" s="20"/>
      <c r="D47" s="16">
        <f>AVERAGE(D14:D46)</f>
        <v>0.11017500000000002</v>
      </c>
      <c r="E47" s="16">
        <f>AVERAGE(E14:E46)</f>
        <v>5.6149431818181814E-2</v>
      </c>
      <c r="F47" s="16">
        <f>AVERAGE(F14:F46)</f>
        <v>5.4025568181818182E-2</v>
      </c>
      <c r="G47" s="16">
        <f>AVERAGE(G$14:G$46)</f>
        <v>5.3592196969696963E-2</v>
      </c>
      <c r="H47" s="16">
        <f>AVERAGE(H$14:H$46)</f>
        <v>5.3543616600790517E-2</v>
      </c>
    </row>
    <row r="48" spans="1:20">
      <c r="A48" s="3">
        <f>MAX($A$13:A47)+1</f>
        <v>34</v>
      </c>
      <c r="B48" s="18" t="s">
        <v>3</v>
      </c>
      <c r="C48" s="17"/>
      <c r="D48" s="16"/>
      <c r="E48" s="16"/>
      <c r="F48" s="16"/>
      <c r="G48" s="16">
        <f>MIN(G$14:G$46)</f>
        <v>4.1735000000000008E-2</v>
      </c>
      <c r="H48" s="16">
        <f>MIN(H$14:H$46)</f>
        <v>4.2977500000000002E-2</v>
      </c>
    </row>
    <row r="49" spans="1:10">
      <c r="A49" s="3">
        <f>MAX($A$13:A48)+1</f>
        <v>35</v>
      </c>
      <c r="B49" s="18" t="s">
        <v>2</v>
      </c>
      <c r="C49" s="17"/>
      <c r="D49" s="16"/>
      <c r="E49" s="16"/>
      <c r="F49" s="16"/>
      <c r="G49" s="16">
        <f>MAX(G$14:G$46)</f>
        <v>6.6705E-2</v>
      </c>
      <c r="H49" s="16">
        <f>MAX(H$14:H$46)</f>
        <v>6.4050833333333348E-2</v>
      </c>
    </row>
    <row r="50" spans="1:10">
      <c r="A50" s="3"/>
      <c r="B50" s="15"/>
      <c r="C50" s="14"/>
      <c r="D50" s="13"/>
      <c r="E50" s="13"/>
      <c r="F50" s="13"/>
      <c r="G50" s="13"/>
      <c r="H50" s="13"/>
      <c r="J50" s="1"/>
    </row>
    <row r="51" spans="1:10">
      <c r="A51" s="3"/>
      <c r="B51" s="15"/>
      <c r="C51" s="14"/>
      <c r="D51" s="13"/>
      <c r="E51" s="13"/>
      <c r="F51" s="13"/>
      <c r="G51" s="13"/>
      <c r="H51" s="13"/>
      <c r="J51" s="1"/>
    </row>
    <row r="52" spans="1:10">
      <c r="A52" s="12"/>
      <c r="C52" s="11"/>
      <c r="J52" s="1"/>
    </row>
    <row r="53" spans="1:10" ht="12.75">
      <c r="A53" s="10" t="s">
        <v>1</v>
      </c>
      <c r="J53" s="1"/>
    </row>
    <row r="54" spans="1:10">
      <c r="A54" s="9" t="s">
        <v>142</v>
      </c>
      <c r="J54" s="1"/>
    </row>
    <row r="55" spans="1:10" ht="12.75">
      <c r="A55" s="8" t="s">
        <v>141</v>
      </c>
      <c r="J55" s="1"/>
    </row>
    <row r="56" spans="1:10">
      <c r="A56" s="5" t="s">
        <v>0</v>
      </c>
      <c r="J56" s="1"/>
    </row>
    <row r="57" spans="1:10" ht="12.75">
      <c r="A57" s="6" t="s">
        <v>135</v>
      </c>
      <c r="J57" s="1"/>
    </row>
    <row r="58" spans="1:10">
      <c r="A58" s="5" t="s">
        <v>133</v>
      </c>
      <c r="J58" s="1"/>
    </row>
    <row r="59" spans="1:10" ht="12.75">
      <c r="A59" s="4"/>
      <c r="J59" s="1"/>
    </row>
  </sheetData>
  <mergeCells count="3">
    <mergeCell ref="A1:H1"/>
    <mergeCell ref="A5:H5"/>
    <mergeCell ref="B11:C11"/>
  </mergeCells>
  <printOptions horizontalCentered="1"/>
  <pageMargins left="0.7" right="0.7" top="1" bottom="0.75" header="0.55000000000000004" footer="0.51"/>
  <pageSetup scale="74" orientation="portrait" r:id="rId1"/>
  <headerFooter>
    <oddHeader xml:space="preserve">&amp;R&amp;13&amp;A&amp;11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N64"/>
  <sheetViews>
    <sheetView zoomScale="80" zoomScaleNormal="80" zoomScaleSheetLayoutView="80" zoomScalePageLayoutView="80" workbookViewId="0">
      <selection sqref="A1:H1"/>
    </sheetView>
  </sheetViews>
  <sheetFormatPr defaultColWidth="9" defaultRowHeight="12.75"/>
  <cols>
    <col min="1" max="1" width="8.625" style="3" customWidth="1"/>
    <col min="2" max="2" width="6.125" style="1" customWidth="1"/>
    <col min="3" max="3" width="2" style="1" customWidth="1"/>
    <col min="4" max="4" width="15.5" style="1" customWidth="1"/>
    <col min="5" max="5" width="15.5" style="3" customWidth="1"/>
    <col min="6" max="8" width="15.5" style="1" customWidth="1"/>
    <col min="9" max="9" width="6.25" style="1" customWidth="1"/>
    <col min="10" max="10" width="9" style="1"/>
    <col min="11" max="11" width="2.5" style="1" customWidth="1"/>
    <col min="12" max="12" width="8.125" style="1" bestFit="1" customWidth="1"/>
    <col min="13" max="13" width="8.875" style="1" bestFit="1" customWidth="1"/>
    <col min="14" max="18" width="8.125" style="1" bestFit="1" customWidth="1"/>
    <col min="19" max="16384" width="9" style="1"/>
  </cols>
  <sheetData>
    <row r="1" spans="1:14" ht="27.75">
      <c r="A1" s="217" t="str">
        <f>Utility</f>
        <v>Avista Corporation</v>
      </c>
      <c r="B1" s="217"/>
      <c r="C1" s="217"/>
      <c r="D1" s="217"/>
      <c r="E1" s="217"/>
      <c r="F1" s="217"/>
      <c r="G1" s="217"/>
      <c r="H1" s="217"/>
      <c r="I1" s="53"/>
      <c r="J1" s="44"/>
    </row>
    <row r="2" spans="1:14" ht="14.25">
      <c r="A2" s="40"/>
      <c r="B2" s="41"/>
      <c r="C2" s="41"/>
    </row>
    <row r="3" spans="1:14" ht="14.25">
      <c r="A3" s="40"/>
      <c r="B3" s="41"/>
      <c r="C3" s="41"/>
    </row>
    <row r="4" spans="1:14" ht="14.25">
      <c r="A4" s="40"/>
      <c r="B4" s="41"/>
      <c r="C4" s="41"/>
    </row>
    <row r="5" spans="1:14" ht="20.25">
      <c r="A5" s="218" t="s">
        <v>22</v>
      </c>
      <c r="B5" s="218"/>
      <c r="C5" s="218"/>
      <c r="D5" s="218"/>
      <c r="E5" s="218"/>
      <c r="F5" s="218"/>
      <c r="G5" s="218"/>
      <c r="H5" s="218"/>
      <c r="I5" s="52"/>
      <c r="J5" s="42"/>
    </row>
    <row r="6" spans="1:14" ht="14.25">
      <c r="A6" s="40"/>
      <c r="B6" s="41"/>
      <c r="C6" s="41"/>
    </row>
    <row r="7" spans="1:14" ht="14.25">
      <c r="A7" s="40"/>
      <c r="B7" s="41"/>
      <c r="C7" s="41"/>
    </row>
    <row r="8" spans="1:14" ht="14.25">
      <c r="A8" s="40"/>
      <c r="B8" s="41"/>
      <c r="C8" s="41"/>
    </row>
    <row r="9" spans="1:14">
      <c r="B9" s="40"/>
      <c r="C9" s="40"/>
      <c r="D9" s="15" t="s">
        <v>19</v>
      </c>
      <c r="E9" s="38" t="s">
        <v>4</v>
      </c>
      <c r="F9" s="15" t="s">
        <v>17</v>
      </c>
      <c r="G9" s="15" t="s">
        <v>16</v>
      </c>
      <c r="H9" s="15" t="s">
        <v>16</v>
      </c>
    </row>
    <row r="10" spans="1:14">
      <c r="A10" s="15"/>
      <c r="B10" s="39"/>
      <c r="C10" s="39"/>
      <c r="D10" s="38" t="s">
        <v>23</v>
      </c>
      <c r="E10" s="38" t="s">
        <v>21</v>
      </c>
      <c r="F10" s="15" t="s">
        <v>13</v>
      </c>
      <c r="G10" s="15" t="s">
        <v>12</v>
      </c>
      <c r="H10" s="15" t="s">
        <v>11</v>
      </c>
    </row>
    <row r="11" spans="1:14" ht="14.25">
      <c r="A11" s="36" t="s">
        <v>10</v>
      </c>
      <c r="B11" s="216" t="s">
        <v>9</v>
      </c>
      <c r="C11" s="216"/>
      <c r="D11" s="37" t="s">
        <v>8</v>
      </c>
      <c r="E11" s="37" t="s">
        <v>7</v>
      </c>
      <c r="F11" s="36" t="s">
        <v>6</v>
      </c>
      <c r="G11" s="36" t="s">
        <v>4</v>
      </c>
      <c r="H11" s="36" t="s">
        <v>4</v>
      </c>
    </row>
    <row r="12" spans="1:14" s="35" customFormat="1">
      <c r="A12" s="35" t="s">
        <v>5</v>
      </c>
      <c r="B12" s="35" t="s">
        <v>5</v>
      </c>
      <c r="C12" s="35" t="s">
        <v>5</v>
      </c>
      <c r="D12" s="34">
        <v>-1</v>
      </c>
      <c r="E12" s="34">
        <v>-2</v>
      </c>
      <c r="F12" s="34">
        <v>-3</v>
      </c>
      <c r="G12" s="34">
        <v>-4</v>
      </c>
      <c r="H12" s="34">
        <v>-5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35" t="s">
        <v>5</v>
      </c>
    </row>
    <row r="13" spans="1:14">
      <c r="B13" s="3"/>
      <c r="C13" s="3"/>
      <c r="F13" s="3"/>
      <c r="G13" s="3"/>
      <c r="H13" s="3"/>
    </row>
    <row r="14" spans="1:14" ht="15.75" customHeight="1">
      <c r="A14" s="3">
        <f>MAX($A$13:A13)+1</f>
        <v>1</v>
      </c>
      <c r="B14" s="30">
        <v>1986</v>
      </c>
      <c r="C14" s="32"/>
      <c r="D14" s="24">
        <f>'Exhibit MPG-11 Gas'!D14</f>
        <v>0.1346</v>
      </c>
      <c r="E14" s="23">
        <f>'Annual Yields (WP)'!K12</f>
        <v>9.5799999999999996E-2</v>
      </c>
      <c r="F14" s="22">
        <f t="shared" ref="F14:F44" si="0">D14-E14</f>
        <v>3.8800000000000001E-2</v>
      </c>
      <c r="G14" s="22"/>
      <c r="H14" s="22"/>
      <c r="J14" s="28">
        <f ca="1">IFERROR(VLOOKUP(L14,$M$14:$N$45,2,),VLOOKUP(L13,$M$14:$N$45,2,))</f>
        <v>2.360000000000001E-2</v>
      </c>
      <c r="L14" s="1">
        <v>1</v>
      </c>
      <c r="M14" s="1">
        <f ca="1">RANK(F14,$F$14:$F$45,1)</f>
        <v>17</v>
      </c>
      <c r="N14" s="27">
        <f>F14</f>
        <v>3.8800000000000001E-2</v>
      </c>
    </row>
    <row r="15" spans="1:14" ht="15.75" customHeight="1">
      <c r="A15" s="3">
        <f>MAX($A$13:A14)+1</f>
        <v>2</v>
      </c>
      <c r="B15" s="30">
        <v>1987</v>
      </c>
      <c r="C15" s="32"/>
      <c r="D15" s="24">
        <f>'Exhibit MPG-11 Gas'!D15</f>
        <v>0.12740000000000001</v>
      </c>
      <c r="E15" s="23">
        <f>'Annual Yields (WP)'!K13</f>
        <v>0.10100000000000001</v>
      </c>
      <c r="F15" s="22">
        <f t="shared" si="0"/>
        <v>2.6400000000000007E-2</v>
      </c>
      <c r="G15" s="22"/>
      <c r="H15" s="22"/>
      <c r="J15" s="28">
        <f t="shared" ref="J15:J45" ca="1" si="1">IFERROR(VLOOKUP(L15,$M$14:$N$45,2,),VLOOKUP(L14,$M$14:$N$45,2,))</f>
        <v>2.6400000000000007E-2</v>
      </c>
      <c r="L15" s="1">
        <v>2</v>
      </c>
      <c r="M15" s="1">
        <f t="shared" ref="M15:M44" ca="1" si="2">RANK(F15,$F$14:$F$45,1)</f>
        <v>2</v>
      </c>
      <c r="N15" s="27">
        <f t="shared" ref="N15:N44" si="3">F15</f>
        <v>2.6400000000000007E-2</v>
      </c>
    </row>
    <row r="16" spans="1:14" ht="15.75" customHeight="1">
      <c r="A16" s="3">
        <f>MAX($A$13:A15)+1</f>
        <v>3</v>
      </c>
      <c r="B16" s="30">
        <v>1988</v>
      </c>
      <c r="C16" s="32"/>
      <c r="D16" s="24">
        <f>'Exhibit MPG-11 Gas'!D16</f>
        <v>0.1285</v>
      </c>
      <c r="E16" s="23">
        <f>'Annual Yields (WP)'!K14</f>
        <v>0.10489999999999999</v>
      </c>
      <c r="F16" s="22">
        <f t="shared" si="0"/>
        <v>2.360000000000001E-2</v>
      </c>
      <c r="G16" s="22"/>
      <c r="H16" s="22"/>
      <c r="J16" s="28">
        <f t="shared" ca="1" si="1"/>
        <v>2.8100000000000014E-2</v>
      </c>
      <c r="L16" s="1">
        <v>3</v>
      </c>
      <c r="M16" s="1">
        <f t="shared" ca="1" si="2"/>
        <v>1</v>
      </c>
      <c r="N16" s="27">
        <f t="shared" si="3"/>
        <v>2.360000000000001E-2</v>
      </c>
    </row>
    <row r="17" spans="1:14" ht="15.75" customHeight="1">
      <c r="A17" s="3">
        <f>MAX($A$13:A16)+1</f>
        <v>4</v>
      </c>
      <c r="B17" s="30">
        <v>1989</v>
      </c>
      <c r="C17" s="32"/>
      <c r="D17" s="24">
        <f>'Exhibit MPG-11 Gas'!D17</f>
        <v>0.1288</v>
      </c>
      <c r="E17" s="23">
        <f>'Annual Yields (WP)'!K15</f>
        <v>9.7699999999999995E-2</v>
      </c>
      <c r="F17" s="22">
        <f t="shared" si="0"/>
        <v>3.1100000000000003E-2</v>
      </c>
      <c r="G17" s="22"/>
      <c r="H17" s="22"/>
      <c r="J17" s="31">
        <f t="shared" ca="1" si="1"/>
        <v>3.0399999999999996E-2</v>
      </c>
      <c r="L17" s="1">
        <v>4</v>
      </c>
      <c r="M17" s="1">
        <f t="shared" ca="1" si="2"/>
        <v>7</v>
      </c>
      <c r="N17" s="27">
        <f t="shared" si="3"/>
        <v>3.1100000000000003E-2</v>
      </c>
    </row>
    <row r="18" spans="1:14" ht="15.75" customHeight="1">
      <c r="A18" s="3">
        <f>MAX($A$13:A17)+1</f>
        <v>5</v>
      </c>
      <c r="B18" s="30">
        <v>1990</v>
      </c>
      <c r="C18" s="32"/>
      <c r="D18" s="24">
        <f>'Exhibit MPG-11 Gas'!D18</f>
        <v>0.12670000000000001</v>
      </c>
      <c r="E18" s="23">
        <f>'Annual Yields (WP)'!K16</f>
        <v>9.8599999999999993E-2</v>
      </c>
      <c r="F18" s="22">
        <f t="shared" si="0"/>
        <v>2.8100000000000014E-2</v>
      </c>
      <c r="G18" s="22">
        <f t="shared" ref="G18:G44" si="4">AVERAGE(F14:F18)</f>
        <v>2.9600000000000005E-2</v>
      </c>
      <c r="H18" s="22"/>
      <c r="J18" s="31">
        <f t="shared" ca="1" si="1"/>
        <v>3.0399999999999996E-2</v>
      </c>
      <c r="L18" s="1">
        <v>5</v>
      </c>
      <c r="M18" s="1">
        <f t="shared" ca="1" si="2"/>
        <v>3</v>
      </c>
      <c r="N18" s="27">
        <f t="shared" si="3"/>
        <v>2.8100000000000014E-2</v>
      </c>
    </row>
    <row r="19" spans="1:14" ht="15.75" customHeight="1">
      <c r="A19" s="3">
        <f>MAX($A$13:A18)+1</f>
        <v>6</v>
      </c>
      <c r="B19" s="30">
        <v>1991</v>
      </c>
      <c r="C19" s="32"/>
      <c r="D19" s="24">
        <f>'Exhibit MPG-11 Gas'!D19</f>
        <v>0.1246</v>
      </c>
      <c r="E19" s="23">
        <f>'Annual Yields (WP)'!K17</f>
        <v>9.3600000000000003E-2</v>
      </c>
      <c r="F19" s="22">
        <f t="shared" si="0"/>
        <v>3.1E-2</v>
      </c>
      <c r="G19" s="22">
        <f t="shared" si="4"/>
        <v>2.8040000000000009E-2</v>
      </c>
      <c r="H19" s="22"/>
      <c r="J19" s="31">
        <f t="shared" ca="1" si="1"/>
        <v>3.1E-2</v>
      </c>
      <c r="L19" s="1">
        <v>6</v>
      </c>
      <c r="M19" s="1">
        <f t="shared" ca="1" si="2"/>
        <v>6</v>
      </c>
      <c r="N19" s="27">
        <f t="shared" si="3"/>
        <v>3.1E-2</v>
      </c>
    </row>
    <row r="20" spans="1:14" ht="15.75" customHeight="1">
      <c r="A20" s="3">
        <f>MAX($A$13:A19)+1</f>
        <v>7</v>
      </c>
      <c r="B20" s="30">
        <v>1992</v>
      </c>
      <c r="C20" s="32"/>
      <c r="D20" s="24">
        <f>'Exhibit MPG-11 Gas'!D20</f>
        <v>0.1201</v>
      </c>
      <c r="E20" s="23">
        <f>'Annual Yields (WP)'!K18</f>
        <v>8.6900000000000005E-2</v>
      </c>
      <c r="F20" s="22">
        <f t="shared" si="0"/>
        <v>3.3199999999999993E-2</v>
      </c>
      <c r="G20" s="22">
        <f t="shared" si="4"/>
        <v>2.9400000000000003E-2</v>
      </c>
      <c r="H20" s="22"/>
      <c r="J20" s="31">
        <f t="shared" ca="1" si="1"/>
        <v>3.1100000000000003E-2</v>
      </c>
      <c r="L20" s="1">
        <v>7</v>
      </c>
      <c r="M20" s="1">
        <f t="shared" ca="1" si="2"/>
        <v>10</v>
      </c>
      <c r="N20" s="27">
        <f t="shared" si="3"/>
        <v>3.3199999999999993E-2</v>
      </c>
    </row>
    <row r="21" spans="1:14" ht="15.75" customHeight="1">
      <c r="A21" s="3">
        <f>MAX($A$13:A20)+1</f>
        <v>8</v>
      </c>
      <c r="B21" s="30">
        <v>1993</v>
      </c>
      <c r="C21" s="32"/>
      <c r="D21" s="24">
        <f>'Exhibit MPG-11 Gas'!D21</f>
        <v>0.11349999999999999</v>
      </c>
      <c r="E21" s="23">
        <f>'Annual Yields (WP)'!K19</f>
        <v>7.5899999999999995E-2</v>
      </c>
      <c r="F21" s="22">
        <f t="shared" si="0"/>
        <v>3.7599999999999995E-2</v>
      </c>
      <c r="G21" s="22">
        <f t="shared" si="4"/>
        <v>3.2199999999999999E-2</v>
      </c>
      <c r="H21" s="22"/>
      <c r="J21" s="31">
        <f t="shared" ca="1" si="1"/>
        <v>3.1458333333333338E-2</v>
      </c>
      <c r="L21" s="1">
        <v>8</v>
      </c>
      <c r="M21" s="1">
        <f t="shared" ca="1" si="2"/>
        <v>15</v>
      </c>
      <c r="N21" s="27">
        <f t="shared" si="3"/>
        <v>3.7599999999999995E-2</v>
      </c>
    </row>
    <row r="22" spans="1:14" ht="15.75" customHeight="1">
      <c r="A22" s="3">
        <f>MAX($A$13:A21)+1</f>
        <v>9</v>
      </c>
      <c r="B22" s="30">
        <v>1994</v>
      </c>
      <c r="C22" s="32"/>
      <c r="D22" s="24">
        <f>'Exhibit MPG-11 Gas'!D22</f>
        <v>0.11349999999999999</v>
      </c>
      <c r="E22" s="23">
        <f>'Annual Yields (WP)'!K20</f>
        <v>8.3099999999999993E-2</v>
      </c>
      <c r="F22" s="22">
        <f t="shared" si="0"/>
        <v>3.0399999999999996E-2</v>
      </c>
      <c r="G22" s="22">
        <f t="shared" si="4"/>
        <v>3.2059999999999998E-2</v>
      </c>
      <c r="H22" s="22"/>
      <c r="J22" s="31">
        <f t="shared" ca="1" si="1"/>
        <v>3.1874999999999987E-2</v>
      </c>
      <c r="L22" s="1">
        <v>9</v>
      </c>
      <c r="M22" s="1">
        <f t="shared" ca="1" si="2"/>
        <v>4</v>
      </c>
      <c r="N22" s="27">
        <f t="shared" si="3"/>
        <v>3.0399999999999996E-2</v>
      </c>
    </row>
    <row r="23" spans="1:14" ht="15.75" customHeight="1">
      <c r="A23" s="3">
        <f>MAX($A$13:A22)+1</f>
        <v>10</v>
      </c>
      <c r="B23" s="30">
        <v>1995</v>
      </c>
      <c r="C23" s="32"/>
      <c r="D23" s="24">
        <f>'Exhibit MPG-11 Gas'!D23</f>
        <v>0.1143</v>
      </c>
      <c r="E23" s="23">
        <f>'Annual Yields (WP)'!K21</f>
        <v>7.8899999999999998E-2</v>
      </c>
      <c r="F23" s="22">
        <f t="shared" si="0"/>
        <v>3.5400000000000001E-2</v>
      </c>
      <c r="G23" s="22">
        <f t="shared" si="4"/>
        <v>3.3519999999999994E-2</v>
      </c>
      <c r="H23" s="22">
        <f t="shared" ref="H23:H44" si="5">AVERAGE(F14:F23)</f>
        <v>3.1559999999999998E-2</v>
      </c>
      <c r="J23" s="31">
        <f t="shared" ca="1" si="1"/>
        <v>3.3199999999999993E-2</v>
      </c>
      <c r="L23" s="1">
        <v>10</v>
      </c>
      <c r="M23" s="1">
        <f t="shared" ca="1" si="2"/>
        <v>12</v>
      </c>
      <c r="N23" s="27">
        <f t="shared" si="3"/>
        <v>3.5400000000000001E-2</v>
      </c>
    </row>
    <row r="24" spans="1:14" ht="15.75" customHeight="1">
      <c r="A24" s="3">
        <f>MAX($A$13:A23)+1</f>
        <v>11</v>
      </c>
      <c r="B24" s="30">
        <v>1996</v>
      </c>
      <c r="C24" s="32"/>
      <c r="D24" s="24">
        <f>'Exhibit MPG-11 Gas'!D24</f>
        <v>0.1119</v>
      </c>
      <c r="E24" s="23">
        <f>'Annual Yields (WP)'!K22</f>
        <v>7.7499999999999999E-2</v>
      </c>
      <c r="F24" s="22">
        <f t="shared" si="0"/>
        <v>3.44E-2</v>
      </c>
      <c r="G24" s="22">
        <f t="shared" si="4"/>
        <v>3.4199999999999994E-2</v>
      </c>
      <c r="H24" s="22">
        <f t="shared" si="5"/>
        <v>3.1120000000000002E-2</v>
      </c>
      <c r="J24" s="31">
        <f t="shared" ca="1" si="1"/>
        <v>3.44E-2</v>
      </c>
      <c r="L24" s="1">
        <v>11</v>
      </c>
      <c r="M24" s="1">
        <f t="shared" ca="1" si="2"/>
        <v>11</v>
      </c>
      <c r="N24" s="27">
        <f t="shared" si="3"/>
        <v>3.44E-2</v>
      </c>
    </row>
    <row r="25" spans="1:14" ht="15.75" customHeight="1">
      <c r="A25" s="3">
        <f>MAX($A$13:A24)+1</f>
        <v>12</v>
      </c>
      <c r="B25" s="30">
        <v>1997</v>
      </c>
      <c r="C25" s="32"/>
      <c r="D25" s="24">
        <f>'Exhibit MPG-11 Gas'!D25</f>
        <v>0.11289999999999999</v>
      </c>
      <c r="E25" s="23">
        <f>'Annual Yields (WP)'!K23</f>
        <v>7.5999999999999998E-2</v>
      </c>
      <c r="F25" s="22">
        <f t="shared" si="0"/>
        <v>3.6899999999999988E-2</v>
      </c>
      <c r="G25" s="22">
        <f t="shared" si="4"/>
        <v>3.4939999999999992E-2</v>
      </c>
      <c r="H25" s="22">
        <f t="shared" si="5"/>
        <v>3.2169999999999997E-2</v>
      </c>
      <c r="J25" s="31">
        <f t="shared" ca="1" si="1"/>
        <v>3.5400000000000001E-2</v>
      </c>
      <c r="L25" s="1">
        <v>12</v>
      </c>
      <c r="M25" s="1">
        <f t="shared" ca="1" si="2"/>
        <v>14</v>
      </c>
      <c r="N25" s="27">
        <f t="shared" si="3"/>
        <v>3.6899999999999988E-2</v>
      </c>
    </row>
    <row r="26" spans="1:14" ht="15.75" customHeight="1">
      <c r="A26" s="3">
        <f>MAX($A$13:A25)+1</f>
        <v>13</v>
      </c>
      <c r="B26" s="30">
        <v>1998</v>
      </c>
      <c r="C26" s="32"/>
      <c r="D26" s="24">
        <f>'Exhibit MPG-11 Gas'!D26</f>
        <v>0.11509999999999999</v>
      </c>
      <c r="E26" s="23">
        <f>'Annual Yields (WP)'!K24</f>
        <v>7.0400000000000004E-2</v>
      </c>
      <c r="F26" s="22">
        <f t="shared" si="0"/>
        <v>4.469999999999999E-2</v>
      </c>
      <c r="G26" s="22">
        <f t="shared" si="4"/>
        <v>3.6359999999999996E-2</v>
      </c>
      <c r="H26" s="22">
        <f t="shared" si="5"/>
        <v>3.4279999999999998E-2</v>
      </c>
      <c r="J26" s="31">
        <f t="shared" ca="1" si="1"/>
        <v>3.6574999999999996E-2</v>
      </c>
      <c r="L26" s="1">
        <v>13</v>
      </c>
      <c r="M26" s="1">
        <f t="shared" ca="1" si="2"/>
        <v>23</v>
      </c>
      <c r="N26" s="27">
        <f t="shared" si="3"/>
        <v>4.469999999999999E-2</v>
      </c>
    </row>
    <row r="27" spans="1:14" ht="15.75" customHeight="1">
      <c r="A27" s="3">
        <f>MAX($A$13:A26)+1</f>
        <v>14</v>
      </c>
      <c r="B27" s="30">
        <v>1999</v>
      </c>
      <c r="C27" s="32"/>
      <c r="D27" s="24">
        <f>'Exhibit MPG-11 Gas'!D27</f>
        <v>0.1066</v>
      </c>
      <c r="E27" s="23">
        <f>'Annual Yields (WP)'!K25</f>
        <v>7.6200000000000004E-2</v>
      </c>
      <c r="F27" s="22">
        <f t="shared" si="0"/>
        <v>3.0399999999999996E-2</v>
      </c>
      <c r="G27" s="22">
        <f t="shared" si="4"/>
        <v>3.635999999999999E-2</v>
      </c>
      <c r="H27" s="22">
        <f t="shared" si="5"/>
        <v>3.4209999999999997E-2</v>
      </c>
      <c r="J27" s="31">
        <f t="shared" ca="1" si="1"/>
        <v>3.6899999999999988E-2</v>
      </c>
      <c r="L27" s="1">
        <v>14</v>
      </c>
      <c r="M27" s="1">
        <f t="shared" ca="1" si="2"/>
        <v>4</v>
      </c>
      <c r="N27" s="27">
        <f t="shared" si="3"/>
        <v>3.0399999999999996E-2</v>
      </c>
    </row>
    <row r="28" spans="1:14" ht="15.75" customHeight="1">
      <c r="A28" s="3">
        <f>MAX($A$13:A27)+1</f>
        <v>15</v>
      </c>
      <c r="B28" s="30">
        <v>2000</v>
      </c>
      <c r="C28" s="32"/>
      <c r="D28" s="24">
        <f>'Exhibit MPG-11 Gas'!D28</f>
        <v>0.1139</v>
      </c>
      <c r="E28" s="23">
        <f>'Annual Yields (WP)'!K26</f>
        <v>8.2441666666666663E-2</v>
      </c>
      <c r="F28" s="22">
        <f t="shared" si="0"/>
        <v>3.1458333333333338E-2</v>
      </c>
      <c r="G28" s="22">
        <f t="shared" si="4"/>
        <v>3.5571666666666661E-2</v>
      </c>
      <c r="H28" s="22">
        <f t="shared" si="5"/>
        <v>3.4545833333333331E-2</v>
      </c>
      <c r="J28" s="31">
        <f t="shared" ca="1" si="1"/>
        <v>3.7599999999999995E-2</v>
      </c>
      <c r="L28" s="1">
        <v>15</v>
      </c>
      <c r="M28" s="1">
        <f t="shared" ca="1" si="2"/>
        <v>8</v>
      </c>
      <c r="N28" s="27">
        <f t="shared" si="3"/>
        <v>3.1458333333333338E-2</v>
      </c>
    </row>
    <row r="29" spans="1:14" ht="15.75" customHeight="1">
      <c r="A29" s="3">
        <f>MAX($A$13:A28)+1</f>
        <v>16</v>
      </c>
      <c r="B29" s="30">
        <v>2001</v>
      </c>
      <c r="C29" s="32"/>
      <c r="D29" s="24">
        <f>'Exhibit MPG-11 Gas'!D29</f>
        <v>0.10949999999999999</v>
      </c>
      <c r="E29" s="23">
        <f ca="1">'Annual Yields (WP)'!K27</f>
        <v>7.7625E-2</v>
      </c>
      <c r="F29" s="22">
        <f t="shared" ca="1" si="0"/>
        <v>3.1874999999999987E-2</v>
      </c>
      <c r="G29" s="22">
        <f t="shared" ca="1" si="4"/>
        <v>3.5066666666666656E-2</v>
      </c>
      <c r="H29" s="22">
        <f t="shared" ca="1" si="5"/>
        <v>3.4633333333333328E-2</v>
      </c>
      <c r="J29" s="31">
        <f t="shared" ca="1" si="1"/>
        <v>3.8616666666666674E-2</v>
      </c>
      <c r="L29" s="1">
        <v>16</v>
      </c>
      <c r="M29" s="1">
        <f t="shared" ca="1" si="2"/>
        <v>9</v>
      </c>
      <c r="N29" s="27">
        <f t="shared" ca="1" si="3"/>
        <v>3.1874999999999987E-2</v>
      </c>
    </row>
    <row r="30" spans="1:14" ht="15.75" customHeight="1">
      <c r="A30" s="3">
        <f>MAX($A$13:A29)+1</f>
        <v>17</v>
      </c>
      <c r="B30" s="30">
        <v>2002</v>
      </c>
      <c r="C30" s="32"/>
      <c r="D30" s="24">
        <f>'Exhibit MPG-11 Gas'!D30</f>
        <v>0.1103</v>
      </c>
      <c r="E30" s="23">
        <f ca="1">'Annual Yields (WP)'!K28</f>
        <v>7.3724999999999999E-2</v>
      </c>
      <c r="F30" s="22">
        <f t="shared" ca="1" si="0"/>
        <v>3.6574999999999996E-2</v>
      </c>
      <c r="G30" s="22">
        <f t="shared" ca="1" si="4"/>
        <v>3.500166666666666E-2</v>
      </c>
      <c r="H30" s="22">
        <f t="shared" ca="1" si="5"/>
        <v>3.4970833333333326E-2</v>
      </c>
      <c r="J30" s="31">
        <f t="shared" ca="1" si="1"/>
        <v>3.8800000000000001E-2</v>
      </c>
      <c r="L30" s="1">
        <v>17</v>
      </c>
      <c r="M30" s="1">
        <f t="shared" ca="1" si="2"/>
        <v>13</v>
      </c>
      <c r="N30" s="27">
        <f t="shared" ca="1" si="3"/>
        <v>3.6574999999999996E-2</v>
      </c>
    </row>
    <row r="31" spans="1:14" ht="15.75" customHeight="1">
      <c r="A31" s="3">
        <f>MAX($A$13:A30)+1</f>
        <v>18</v>
      </c>
      <c r="B31" s="30">
        <v>2003</v>
      </c>
      <c r="C31" s="32"/>
      <c r="D31" s="24">
        <f>'Exhibit MPG-11 Gas'!D31</f>
        <v>0.1099</v>
      </c>
      <c r="E31" s="23">
        <f ca="1">'Annual Yields (WP)'!K29</f>
        <v>6.580833333333333E-2</v>
      </c>
      <c r="F31" s="22">
        <f t="shared" ca="1" si="0"/>
        <v>4.4091666666666668E-2</v>
      </c>
      <c r="G31" s="22">
        <f t="shared" ca="1" si="4"/>
        <v>3.4879999999999994E-2</v>
      </c>
      <c r="H31" s="22">
        <f t="shared" ca="1" si="5"/>
        <v>3.5619999999999999E-2</v>
      </c>
      <c r="J31" s="31">
        <f t="shared" ca="1" si="1"/>
        <v>4.1466666666666666E-2</v>
      </c>
      <c r="L31" s="1">
        <v>18</v>
      </c>
      <c r="M31" s="1">
        <f t="shared" ca="1" si="2"/>
        <v>21</v>
      </c>
      <c r="N31" s="27">
        <f t="shared" ca="1" si="3"/>
        <v>4.4091666666666668E-2</v>
      </c>
    </row>
    <row r="32" spans="1:14" ht="15.75" customHeight="1">
      <c r="A32" s="3">
        <f>MAX($A$13:A31)+1</f>
        <v>19</v>
      </c>
      <c r="B32" s="30">
        <v>2004</v>
      </c>
      <c r="C32" s="32"/>
      <c r="D32" s="24">
        <f>'Exhibit MPG-11 Gas'!D32</f>
        <v>0.10589999999999999</v>
      </c>
      <c r="E32" s="23">
        <f ca="1">'Annual Yields (WP)'!K30</f>
        <v>6.1599999999999995E-2</v>
      </c>
      <c r="F32" s="22">
        <f t="shared" ca="1" si="0"/>
        <v>4.4299999999999999E-2</v>
      </c>
      <c r="G32" s="22">
        <f t="shared" ca="1" si="4"/>
        <v>3.7659999999999999E-2</v>
      </c>
      <c r="H32" s="22">
        <f t="shared" ca="1" si="5"/>
        <v>3.7010000000000001E-2</v>
      </c>
      <c r="J32" s="31">
        <f t="shared" ca="1" si="1"/>
        <v>4.1808333333333343E-2</v>
      </c>
      <c r="L32" s="1">
        <v>19</v>
      </c>
      <c r="M32" s="1">
        <f t="shared" ca="1" si="2"/>
        <v>22</v>
      </c>
      <c r="N32" s="27">
        <f t="shared" ca="1" si="3"/>
        <v>4.4299999999999999E-2</v>
      </c>
    </row>
    <row r="33" spans="1:14" ht="15.75" customHeight="1">
      <c r="A33" s="3">
        <f>MAX($A$13:A32)+1</f>
        <v>20</v>
      </c>
      <c r="B33" s="30">
        <v>2005</v>
      </c>
      <c r="C33" s="32"/>
      <c r="D33" s="24">
        <f>'Exhibit MPG-11 Gas'!D33</f>
        <v>0.10460000000000001</v>
      </c>
      <c r="E33" s="23">
        <f ca="1">'Annual Yields (WP)'!K31</f>
        <v>5.6491666666666662E-2</v>
      </c>
      <c r="F33" s="22">
        <f t="shared" ca="1" si="0"/>
        <v>4.810833333333335E-2</v>
      </c>
      <c r="G33" s="22">
        <f t="shared" ca="1" si="4"/>
        <v>4.0990000000000006E-2</v>
      </c>
      <c r="H33" s="22">
        <f t="shared" ca="1" si="5"/>
        <v>3.8280833333333333E-2</v>
      </c>
      <c r="J33" s="31">
        <f t="shared" ca="1" si="1"/>
        <v>4.3316666666666663E-2</v>
      </c>
      <c r="L33" s="1">
        <v>20</v>
      </c>
      <c r="M33" s="1">
        <f t="shared" ca="1" si="2"/>
        <v>25</v>
      </c>
      <c r="N33" s="27">
        <f t="shared" ca="1" si="3"/>
        <v>4.810833333333335E-2</v>
      </c>
    </row>
    <row r="34" spans="1:14" ht="15.75" customHeight="1">
      <c r="A34" s="3">
        <f>MAX($A$13:A33)+1</f>
        <v>21</v>
      </c>
      <c r="B34" s="30">
        <v>2006</v>
      </c>
      <c r="C34" s="32"/>
      <c r="D34" s="24">
        <f>'Exhibit MPG-11 Gas'!D34</f>
        <v>0.104</v>
      </c>
      <c r="E34" s="23">
        <f ca="1">'Annual Yields (WP)'!K32</f>
        <v>6.0683333333333332E-2</v>
      </c>
      <c r="F34" s="22">
        <f t="shared" ca="1" si="0"/>
        <v>4.3316666666666663E-2</v>
      </c>
      <c r="G34" s="22">
        <f t="shared" ca="1" si="4"/>
        <v>4.3278333333333342E-2</v>
      </c>
      <c r="H34" s="22">
        <f t="shared" ca="1" si="5"/>
        <v>3.9172499999999999E-2</v>
      </c>
      <c r="J34" s="31">
        <f t="shared" ca="1" si="1"/>
        <v>4.4091666666666668E-2</v>
      </c>
      <c r="L34" s="1">
        <v>21</v>
      </c>
      <c r="M34" s="1">
        <f t="shared" ca="1" si="2"/>
        <v>20</v>
      </c>
      <c r="N34" s="27">
        <f t="shared" ca="1" si="3"/>
        <v>4.3316666666666663E-2</v>
      </c>
    </row>
    <row r="35" spans="1:14" ht="15.75" customHeight="1">
      <c r="A35" s="3">
        <f>MAX($A$13:A34)+1</f>
        <v>22</v>
      </c>
      <c r="B35" s="30">
        <v>2007</v>
      </c>
      <c r="C35" s="32"/>
      <c r="D35" s="24">
        <f>'Exhibit MPG-11 Gas'!D35</f>
        <v>0.1022</v>
      </c>
      <c r="E35" s="23">
        <f ca="1">'Annual Yields (WP)'!K33</f>
        <v>6.0733333333333334E-2</v>
      </c>
      <c r="F35" s="22">
        <f t="shared" ca="1" si="0"/>
        <v>4.1466666666666666E-2</v>
      </c>
      <c r="G35" s="22">
        <f t="shared" ca="1" si="4"/>
        <v>4.4256666666666666E-2</v>
      </c>
      <c r="H35" s="22">
        <f t="shared" ca="1" si="5"/>
        <v>3.9629166666666667E-2</v>
      </c>
      <c r="J35" s="31">
        <f t="shared" ca="1" si="1"/>
        <v>4.4299999999999999E-2</v>
      </c>
      <c r="L35" s="1">
        <v>22</v>
      </c>
      <c r="M35" s="1">
        <f t="shared" ca="1" si="2"/>
        <v>18</v>
      </c>
      <c r="N35" s="27">
        <f t="shared" ca="1" si="3"/>
        <v>4.1466666666666666E-2</v>
      </c>
    </row>
    <row r="36" spans="1:14" ht="15.75" customHeight="1">
      <c r="A36" s="3">
        <f>MAX($A$13:A35)+1</f>
        <v>23</v>
      </c>
      <c r="B36" s="30">
        <v>2008</v>
      </c>
      <c r="C36" s="32"/>
      <c r="D36" s="24">
        <f>'Exhibit MPG-11 Gas'!D36</f>
        <v>0.10390000000000001</v>
      </c>
      <c r="E36" s="23">
        <f ca="1">'Annual Yields (WP)'!K34</f>
        <v>6.5283333333333332E-2</v>
      </c>
      <c r="F36" s="22">
        <f t="shared" ca="1" si="0"/>
        <v>3.8616666666666674E-2</v>
      </c>
      <c r="G36" s="22">
        <f t="shared" ca="1" si="4"/>
        <v>4.3161666666666675E-2</v>
      </c>
      <c r="H36" s="22">
        <f t="shared" ca="1" si="5"/>
        <v>3.9020833333333331E-2</v>
      </c>
      <c r="J36" s="31">
        <f t="shared" ca="1" si="1"/>
        <v>4.469999999999999E-2</v>
      </c>
      <c r="L36" s="1">
        <v>23</v>
      </c>
      <c r="M36" s="1">
        <f t="shared" ca="1" si="2"/>
        <v>16</v>
      </c>
      <c r="N36" s="27">
        <f t="shared" ca="1" si="3"/>
        <v>3.8616666666666674E-2</v>
      </c>
    </row>
    <row r="37" spans="1:14" ht="15.75" customHeight="1">
      <c r="A37" s="3">
        <f>MAX($A$13:A36)+1</f>
        <v>24</v>
      </c>
      <c r="B37" s="30">
        <v>2009</v>
      </c>
      <c r="C37" s="32"/>
      <c r="D37" s="24">
        <f>'Exhibit MPG-11 Gas'!D37</f>
        <v>0.1022</v>
      </c>
      <c r="E37" s="23">
        <f ca="1">'Annual Yields (WP)'!K35</f>
        <v>6.0391666666666656E-2</v>
      </c>
      <c r="F37" s="22">
        <f t="shared" ca="1" si="0"/>
        <v>4.1808333333333343E-2</v>
      </c>
      <c r="G37" s="22">
        <f t="shared" ca="1" si="4"/>
        <v>4.2663333333333345E-2</v>
      </c>
      <c r="H37" s="22">
        <f t="shared" ca="1" si="5"/>
        <v>4.0161666666666665E-2</v>
      </c>
      <c r="J37" s="31">
        <f t="shared" ca="1" si="1"/>
        <v>4.6811080212786876E-2</v>
      </c>
      <c r="L37" s="1">
        <v>24</v>
      </c>
      <c r="M37" s="1">
        <f t="shared" ca="1" si="2"/>
        <v>19</v>
      </c>
      <c r="N37" s="27">
        <f t="shared" ca="1" si="3"/>
        <v>4.1808333333333343E-2</v>
      </c>
    </row>
    <row r="38" spans="1:14" ht="15.75" customHeight="1">
      <c r="A38" s="3">
        <f>MAX($A$13:A37)+1</f>
        <v>25</v>
      </c>
      <c r="B38" s="30">
        <v>2010</v>
      </c>
      <c r="C38" s="32"/>
      <c r="D38" s="24">
        <f>'Exhibit MPG-11 Gas'!D38</f>
        <v>0.10150000000000001</v>
      </c>
      <c r="E38" s="23">
        <f ca="1">'Annual Yields (WP)'!K36</f>
        <v>5.4688919787213131E-2</v>
      </c>
      <c r="F38" s="22">
        <f t="shared" ca="1" si="0"/>
        <v>4.6811080212786876E-2</v>
      </c>
      <c r="G38" s="22">
        <f t="shared" ca="1" si="4"/>
        <v>4.2403882709224044E-2</v>
      </c>
      <c r="H38" s="22">
        <f t="shared" ca="1" si="5"/>
        <v>4.1696941354612028E-2</v>
      </c>
      <c r="J38" s="31">
        <f t="shared" ca="1" si="1"/>
        <v>4.810833333333335E-2</v>
      </c>
      <c r="L38" s="1">
        <v>25</v>
      </c>
      <c r="M38" s="1">
        <f t="shared" ca="1" si="2"/>
        <v>24</v>
      </c>
      <c r="N38" s="27">
        <f t="shared" ca="1" si="3"/>
        <v>4.6811080212786876E-2</v>
      </c>
    </row>
    <row r="39" spans="1:14" ht="15.75" customHeight="1">
      <c r="A39" s="3">
        <f>MAX($A$13:A38)+1</f>
        <v>26</v>
      </c>
      <c r="B39" s="30">
        <v>2011</v>
      </c>
      <c r="C39" s="32"/>
      <c r="D39" s="24">
        <f>'Exhibit MPG-11 Gas'!D39</f>
        <v>9.9199999999999997E-2</v>
      </c>
      <c r="E39" s="23">
        <f ca="1">'Annual Yields (WP)'!K37</f>
        <v>5.0390073932477887E-2</v>
      </c>
      <c r="F39" s="22">
        <f t="shared" ca="1" si="0"/>
        <v>4.8809926067522109E-2</v>
      </c>
      <c r="G39" s="22">
        <f t="shared" ca="1" si="4"/>
        <v>4.3502534589395132E-2</v>
      </c>
      <c r="H39" s="22">
        <f t="shared" ca="1" si="5"/>
        <v>4.3390433961364237E-2</v>
      </c>
      <c r="J39" s="31">
        <f t="shared" ca="1" si="1"/>
        <v>4.8809926067522109E-2</v>
      </c>
      <c r="L39" s="1">
        <v>26</v>
      </c>
      <c r="M39" s="1">
        <f t="shared" ca="1" si="2"/>
        <v>26</v>
      </c>
      <c r="N39" s="27">
        <f t="shared" ca="1" si="3"/>
        <v>4.8809926067522109E-2</v>
      </c>
    </row>
    <row r="40" spans="1:14" ht="15.75" customHeight="1">
      <c r="A40" s="3">
        <f>MAX($A$13:A39)+1</f>
        <v>27</v>
      </c>
      <c r="B40" s="30">
        <v>2012</v>
      </c>
      <c r="C40" s="5"/>
      <c r="D40" s="24">
        <f>'Exhibit MPG-11 Gas'!D40</f>
        <v>9.9400000000000002E-2</v>
      </c>
      <c r="E40" s="23">
        <f ca="1">'Annual Yields (WP)'!K38</f>
        <v>4.1308564221010043E-2</v>
      </c>
      <c r="F40" s="22">
        <f t="shared" ca="1" si="0"/>
        <v>5.809143577898996E-2</v>
      </c>
      <c r="G40" s="22">
        <f t="shared" ca="1" si="4"/>
        <v>4.682748841185979E-2</v>
      </c>
      <c r="H40" s="22">
        <f t="shared" ca="1" si="5"/>
        <v>4.5542077539263232E-2</v>
      </c>
      <c r="J40" s="31">
        <f t="shared" ca="1" si="1"/>
        <v>5.2040292520516979E-2</v>
      </c>
      <c r="L40" s="1">
        <v>27</v>
      </c>
      <c r="M40" s="1">
        <f t="shared" ca="1" si="2"/>
        <v>32</v>
      </c>
      <c r="N40" s="27">
        <f t="shared" ca="1" si="3"/>
        <v>5.809143577898996E-2</v>
      </c>
    </row>
    <row r="41" spans="1:14" ht="15.75" customHeight="1">
      <c r="A41" s="3">
        <f>MAX($A$13:A40)+1</f>
        <v>28</v>
      </c>
      <c r="B41" s="30">
        <v>2013</v>
      </c>
      <c r="C41" s="5"/>
      <c r="D41" s="24">
        <f>'Exhibit MPG-11 Gas'!D41</f>
        <v>9.6799999999999997E-2</v>
      </c>
      <c r="E41" s="23">
        <f ca="1">'Annual Yields (WP)'!K39</f>
        <v>4.4759707479483019E-2</v>
      </c>
      <c r="F41" s="22">
        <f t="shared" ca="1" si="0"/>
        <v>5.2040292520516979E-2</v>
      </c>
      <c r="G41" s="22">
        <f t="shared" ca="1" si="4"/>
        <v>4.9512213582629847E-2</v>
      </c>
      <c r="H41" s="22">
        <f t="shared" ca="1" si="5"/>
        <v>4.6336940124648264E-2</v>
      </c>
      <c r="J41" s="31">
        <f t="shared" ca="1" si="1"/>
        <v>5.3789062825046814E-2</v>
      </c>
      <c r="L41" s="1">
        <v>28</v>
      </c>
      <c r="M41" s="1">
        <f t="shared" ca="1" si="2"/>
        <v>27</v>
      </c>
      <c r="N41" s="27">
        <f t="shared" ca="1" si="3"/>
        <v>5.2040292520516979E-2</v>
      </c>
    </row>
    <row r="42" spans="1:14" ht="15.75" customHeight="1">
      <c r="A42" s="3">
        <f>MAX($A$13:A41)+1</f>
        <v>29</v>
      </c>
      <c r="B42" s="30">
        <v>2014</v>
      </c>
      <c r="C42" s="5"/>
      <c r="D42" s="24">
        <f>'Exhibit MPG-11 Gas'!D42</f>
        <v>9.7799999999999998E-2</v>
      </c>
      <c r="E42" s="23">
        <f ca="1">'Annual Yields (WP)'!K40</f>
        <v>4.2774094021446961E-2</v>
      </c>
      <c r="F42" s="22">
        <f t="shared" ca="1" si="0"/>
        <v>5.5025905978553037E-2</v>
      </c>
      <c r="G42" s="22">
        <f t="shared" ca="1" si="4"/>
        <v>5.2155728111673794E-2</v>
      </c>
      <c r="H42" s="22">
        <f t="shared" ca="1" si="5"/>
        <v>4.7409530722503569E-2</v>
      </c>
      <c r="J42" s="31">
        <f t="shared" ca="1" si="1"/>
        <v>5.4846032410571885E-2</v>
      </c>
      <c r="L42" s="1">
        <v>29</v>
      </c>
      <c r="M42" s="1">
        <f t="shared" ca="1" si="2"/>
        <v>30</v>
      </c>
      <c r="N42" s="27">
        <f t="shared" ca="1" si="3"/>
        <v>5.5025905978553037E-2</v>
      </c>
    </row>
    <row r="43" spans="1:14" ht="15.75" customHeight="1">
      <c r="A43" s="3">
        <f>MAX($A$13:A42)+1</f>
        <v>30</v>
      </c>
      <c r="B43" s="30">
        <v>2015</v>
      </c>
      <c r="C43" s="5"/>
      <c r="D43" s="24">
        <f>'Exhibit MPG-11 Gas'!D43</f>
        <v>9.6000000000000002E-2</v>
      </c>
      <c r="E43" s="23">
        <f ca="1">'Annual Yields (WP)'!K41</f>
        <v>4.1153967589428117E-2</v>
      </c>
      <c r="F43" s="22">
        <f t="shared" ca="1" si="0"/>
        <v>5.4846032410571885E-2</v>
      </c>
      <c r="G43" s="22">
        <f t="shared" ca="1" si="4"/>
        <v>5.3762718551230791E-2</v>
      </c>
      <c r="H43" s="22">
        <f t="shared" ca="1" si="5"/>
        <v>4.8083300630227428E-2</v>
      </c>
      <c r="J43" s="28">
        <f t="shared" ca="1" si="1"/>
        <v>5.5025905978553037E-2</v>
      </c>
      <c r="L43" s="1">
        <v>30</v>
      </c>
      <c r="M43" s="1">
        <f t="shared" ca="1" si="2"/>
        <v>29</v>
      </c>
      <c r="N43" s="27">
        <f t="shared" ca="1" si="3"/>
        <v>5.4846032410571885E-2</v>
      </c>
    </row>
    <row r="44" spans="1:14" ht="15.75" customHeight="1">
      <c r="A44" s="3">
        <f>MAX($A$13:A43)+1</f>
        <v>31</v>
      </c>
      <c r="B44" s="30">
        <v>2016</v>
      </c>
      <c r="C44" s="5"/>
      <c r="D44" s="24">
        <f>'Exhibit MPG-11 Gas'!D44</f>
        <v>9.5000000000000001E-2</v>
      </c>
      <c r="E44" s="23">
        <f ca="1">'Annual Yields (WP)'!K42</f>
        <v>3.930199127182251E-2</v>
      </c>
      <c r="F44" s="22">
        <f t="shared" ca="1" si="0"/>
        <v>5.5698008728177491E-2</v>
      </c>
      <c r="G44" s="22">
        <f t="shared" ca="1" si="4"/>
        <v>5.5140335083361872E-2</v>
      </c>
      <c r="H44" s="22">
        <f t="shared" ca="1" si="5"/>
        <v>4.9321434836378505E-2</v>
      </c>
      <c r="J44" s="28">
        <f t="shared" ca="1" si="1"/>
        <v>5.5698008728177491E-2</v>
      </c>
      <c r="L44" s="1">
        <v>31</v>
      </c>
      <c r="M44" s="1">
        <f t="shared" ca="1" si="2"/>
        <v>31</v>
      </c>
      <c r="N44" s="27">
        <f t="shared" ca="1" si="3"/>
        <v>5.5698008728177491E-2</v>
      </c>
    </row>
    <row r="45" spans="1:14" ht="15.75" customHeight="1">
      <c r="A45" s="3">
        <f>MAX($A$13:A44)+1</f>
        <v>32</v>
      </c>
      <c r="B45" s="30">
        <v>2017</v>
      </c>
      <c r="C45" s="5">
        <v>3</v>
      </c>
      <c r="D45" s="24">
        <f>'Exhibit MPG-11 Gas'!D45</f>
        <v>9.5000000000000001E-2</v>
      </c>
      <c r="E45" s="23">
        <f ca="1">'Annual Yields (WP)'!K43</f>
        <v>4.1210937174953187E-2</v>
      </c>
      <c r="F45" s="22">
        <f ca="1">D45-E45</f>
        <v>5.3789062825046814E-2</v>
      </c>
      <c r="G45" s="22">
        <f ca="1">AVERAGE(F41:F45)</f>
        <v>5.4279860492573238E-2</v>
      </c>
      <c r="H45" s="22">
        <f ca="1">AVERAGE(F36:F45)</f>
        <v>5.0553674452216521E-2</v>
      </c>
      <c r="J45" s="28">
        <f t="shared" ca="1" si="1"/>
        <v>5.809143577898996E-2</v>
      </c>
      <c r="L45" s="1">
        <v>32</v>
      </c>
      <c r="M45" s="1">
        <f ca="1">RANK(F45,$F$14:$F$45,1)</f>
        <v>28</v>
      </c>
      <c r="N45" s="27">
        <f ca="1">F45</f>
        <v>5.3789062825046814E-2</v>
      </c>
    </row>
    <row r="46" spans="1:14" ht="14.25">
      <c r="B46" s="51" t="s">
        <v>5</v>
      </c>
      <c r="C46" s="25" t="s">
        <v>5</v>
      </c>
      <c r="D46" s="24"/>
      <c r="E46" s="23"/>
      <c r="F46" s="22"/>
      <c r="G46" s="22"/>
      <c r="H46" s="22"/>
    </row>
    <row r="47" spans="1:14" ht="14.25">
      <c r="A47" s="3">
        <f>MAX($A$13:A46)+1</f>
        <v>33</v>
      </c>
      <c r="B47" s="21" t="s">
        <v>4</v>
      </c>
      <c r="C47" s="20"/>
      <c r="D47" s="16">
        <f>AVERAGE(D14:D46)</f>
        <v>0.11017500000000002</v>
      </c>
      <c r="E47" s="16">
        <f ca="1">AVERAGE(E14:E46)</f>
        <v>6.9902237150349017E-2</v>
      </c>
      <c r="F47" s="16">
        <f ca="1">AVERAGE(F14:F46)</f>
        <v>4.0272762849650992E-2</v>
      </c>
      <c r="G47" s="16">
        <f ca="1">AVERAGE(G$14:G$46)</f>
        <v>3.9885527197569583E-2</v>
      </c>
      <c r="H47" s="16">
        <f ca="1">AVERAGE(H$14:H$46)</f>
        <v>3.9509536244400588E-2</v>
      </c>
    </row>
    <row r="48" spans="1:14" ht="14.25">
      <c r="A48" s="3">
        <f>MAX($A$13:A47)+1</f>
        <v>34</v>
      </c>
      <c r="B48" s="18" t="s">
        <v>3</v>
      </c>
      <c r="C48" s="17"/>
      <c r="D48" s="16"/>
      <c r="E48" s="16"/>
      <c r="F48" s="16"/>
      <c r="G48" s="16">
        <f ca="1">MIN(G$14:G$46)</f>
        <v>2.8040000000000009E-2</v>
      </c>
      <c r="H48" s="16">
        <f ca="1">MIN(H$14:H$46)</f>
        <v>3.1120000000000002E-2</v>
      </c>
    </row>
    <row r="49" spans="1:14" ht="14.25">
      <c r="A49" s="3">
        <f>MAX($A$13:A48)+1</f>
        <v>35</v>
      </c>
      <c r="B49" s="18" t="s">
        <v>2</v>
      </c>
      <c r="C49" s="17"/>
      <c r="D49" s="16"/>
      <c r="E49" s="16"/>
      <c r="F49" s="16"/>
      <c r="G49" s="16">
        <f ca="1">MAX(G$14:G$46)</f>
        <v>5.5140335083361872E-2</v>
      </c>
      <c r="H49" s="16">
        <f ca="1">MAX(H$14:H$46)</f>
        <v>5.0553674452216521E-2</v>
      </c>
    </row>
    <row r="50" spans="1:14" ht="14.25">
      <c r="B50" s="15"/>
      <c r="C50" s="14"/>
      <c r="D50" s="13"/>
      <c r="F50" s="13"/>
      <c r="G50" s="13"/>
      <c r="H50" s="13"/>
      <c r="I50" s="13"/>
    </row>
    <row r="51" spans="1:14">
      <c r="B51" s="15"/>
      <c r="C51" s="15"/>
      <c r="D51" s="13"/>
      <c r="F51" s="13"/>
      <c r="G51" s="13"/>
      <c r="H51" s="13"/>
      <c r="I51" s="13"/>
    </row>
    <row r="52" spans="1:14">
      <c r="A52" s="12"/>
      <c r="B52" s="50"/>
      <c r="C52" s="50"/>
    </row>
    <row r="53" spans="1:14">
      <c r="A53" s="10" t="s">
        <v>1</v>
      </c>
      <c r="B53" s="10"/>
      <c r="C53" s="10"/>
    </row>
    <row r="54" spans="1:14" ht="14.25">
      <c r="A54" s="9" t="s">
        <v>142</v>
      </c>
      <c r="B54" s="9"/>
      <c r="C54" s="9"/>
    </row>
    <row r="55" spans="1:14" ht="14.25">
      <c r="A55" s="8" t="s">
        <v>141</v>
      </c>
      <c r="B55" s="9"/>
      <c r="C55" s="9"/>
    </row>
    <row r="56" spans="1:14" ht="14.25">
      <c r="A56" s="5" t="s">
        <v>139</v>
      </c>
      <c r="B56" s="6"/>
      <c r="C56" s="6"/>
      <c r="D56" s="7"/>
      <c r="E56" s="49"/>
      <c r="F56" s="7"/>
      <c r="G56" s="7"/>
      <c r="H56" s="7"/>
    </row>
    <row r="57" spans="1:14">
      <c r="A57" s="6" t="s">
        <v>143</v>
      </c>
      <c r="B57" s="6"/>
      <c r="C57" s="6"/>
      <c r="N57" s="48"/>
    </row>
    <row r="58" spans="1:14" ht="14.25">
      <c r="A58" s="6" t="s">
        <v>134</v>
      </c>
      <c r="B58" s="32"/>
      <c r="C58" s="32"/>
    </row>
    <row r="59" spans="1:14" ht="14.25">
      <c r="A59" s="5" t="s">
        <v>133</v>
      </c>
    </row>
    <row r="62" spans="1:14" ht="14.25">
      <c r="B62" s="47"/>
      <c r="C62" s="47"/>
    </row>
    <row r="63" spans="1:14">
      <c r="B63" s="46"/>
      <c r="C63" s="46"/>
    </row>
    <row r="64" spans="1:14">
      <c r="B64" s="46"/>
      <c r="C64" s="46"/>
    </row>
  </sheetData>
  <mergeCells count="3">
    <mergeCell ref="A1:H1"/>
    <mergeCell ref="A5:H5"/>
    <mergeCell ref="B11:C11"/>
  </mergeCells>
  <printOptions horizontalCentered="1"/>
  <pageMargins left="0.7" right="0.7" top="1" bottom="0.75" header="0.55000000000000004" footer="0.51"/>
  <pageSetup scale="73" orientation="portrait" r:id="rId1"/>
  <headerFooter>
    <oddHeader>&amp;R&amp;12&amp;A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R83"/>
  <sheetViews>
    <sheetView zoomScale="80" zoomScaleNormal="80" zoomScaleSheetLayoutView="80" zoomScalePageLayoutView="80" workbookViewId="0"/>
  </sheetViews>
  <sheetFormatPr defaultColWidth="9" defaultRowHeight="12.75"/>
  <cols>
    <col min="1" max="1" width="4.625" style="55" bestFit="1" customWidth="1"/>
    <col min="2" max="2" width="7.875" style="55" customWidth="1"/>
    <col min="3" max="3" width="1.5" style="55" bestFit="1" customWidth="1"/>
    <col min="4" max="4" width="10.625" style="55" bestFit="1" customWidth="1"/>
    <col min="5" max="5" width="7.375" style="55" customWidth="1"/>
    <col min="6" max="6" width="7.875" style="55" bestFit="1" customWidth="1"/>
    <col min="7" max="8" width="11.375" style="55" customWidth="1"/>
    <col min="9" max="9" width="1.25" style="55" customWidth="1"/>
    <col min="10" max="10" width="6.625" style="31" customWidth="1"/>
    <col min="11" max="11" width="7.25" style="31" bestFit="1" customWidth="1"/>
    <col min="12" max="12" width="11.375" style="31" customWidth="1"/>
    <col min="13" max="13" width="11.375" style="55" customWidth="1"/>
    <col min="14" max="14" width="1.25" style="55" customWidth="1"/>
    <col min="15" max="16" width="11.375" style="54" customWidth="1"/>
    <col min="17" max="16384" width="9" style="54"/>
  </cols>
  <sheetData>
    <row r="2" spans="1:18" ht="27.75">
      <c r="A2" s="222" t="str">
        <f>Utility</f>
        <v>Avista Corporation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4" spans="1:18">
      <c r="B4" s="55" t="s">
        <v>47</v>
      </c>
    </row>
    <row r="6" spans="1:18" ht="20.25">
      <c r="A6" s="223" t="s">
        <v>46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10" spans="1:18" s="64" customFormat="1" ht="14.25" customHeight="1">
      <c r="A10" s="66" t="s">
        <v>5</v>
      </c>
      <c r="B10" s="66" t="s">
        <v>5</v>
      </c>
      <c r="C10" s="66" t="s">
        <v>5</v>
      </c>
      <c r="D10" s="66" t="s">
        <v>5</v>
      </c>
      <c r="E10" s="219" t="s">
        <v>45</v>
      </c>
      <c r="F10" s="219"/>
      <c r="G10" s="219"/>
      <c r="H10" s="219"/>
      <c r="I10" s="58"/>
      <c r="J10" s="220" t="s">
        <v>44</v>
      </c>
      <c r="K10" s="220"/>
      <c r="L10" s="220"/>
      <c r="M10" s="220"/>
      <c r="N10" s="38"/>
      <c r="O10" s="221" t="s">
        <v>43</v>
      </c>
      <c r="P10" s="221"/>
      <c r="Q10" s="74" t="s">
        <v>5</v>
      </c>
      <c r="R10" s="64" t="s">
        <v>5</v>
      </c>
    </row>
    <row r="11" spans="1:18" s="67" customFormat="1" ht="27">
      <c r="A11" s="73" t="s">
        <v>10</v>
      </c>
      <c r="B11" s="72" t="s">
        <v>9</v>
      </c>
      <c r="C11" s="72" t="s">
        <v>5</v>
      </c>
      <c r="D11" s="68" t="s">
        <v>42</v>
      </c>
      <c r="E11" s="71" t="s">
        <v>41</v>
      </c>
      <c r="F11" s="71" t="s">
        <v>40</v>
      </c>
      <c r="G11" s="70" t="s">
        <v>39</v>
      </c>
      <c r="H11" s="70" t="s">
        <v>35</v>
      </c>
      <c r="I11" s="70"/>
      <c r="J11" s="37" t="s">
        <v>38</v>
      </c>
      <c r="K11" s="37" t="s">
        <v>37</v>
      </c>
      <c r="L11" s="70" t="s">
        <v>36</v>
      </c>
      <c r="M11" s="70" t="s">
        <v>35</v>
      </c>
      <c r="N11" s="70"/>
      <c r="O11" s="69" t="s">
        <v>34</v>
      </c>
      <c r="P11" s="68" t="s">
        <v>33</v>
      </c>
      <c r="Q11" s="68" t="s">
        <v>5</v>
      </c>
      <c r="R11" s="67" t="s">
        <v>5</v>
      </c>
    </row>
    <row r="12" spans="1:18" s="64" customFormat="1">
      <c r="A12" s="66" t="s">
        <v>5</v>
      </c>
      <c r="B12" s="66" t="s">
        <v>5</v>
      </c>
      <c r="C12" s="66" t="s">
        <v>5</v>
      </c>
      <c r="D12" s="65">
        <v>-1</v>
      </c>
      <c r="E12" s="65">
        <v>-2</v>
      </c>
      <c r="F12" s="65">
        <v>-3</v>
      </c>
      <c r="G12" s="65">
        <v>-4</v>
      </c>
      <c r="H12" s="65">
        <v>-5</v>
      </c>
      <c r="I12" s="65" t="s">
        <v>5</v>
      </c>
      <c r="J12" s="65">
        <v>-6</v>
      </c>
      <c r="K12" s="65">
        <v>-7</v>
      </c>
      <c r="L12" s="65">
        <v>-8</v>
      </c>
      <c r="M12" s="65">
        <v>-9</v>
      </c>
      <c r="N12" s="65" t="s">
        <v>5</v>
      </c>
      <c r="O12" s="65">
        <v>-10</v>
      </c>
      <c r="P12" s="65">
        <v>-11</v>
      </c>
      <c r="Q12" s="64" t="s">
        <v>5</v>
      </c>
      <c r="R12" s="64" t="s">
        <v>5</v>
      </c>
    </row>
    <row r="14" spans="1:18">
      <c r="A14" s="55">
        <f>MAX(A$13:A13)+1</f>
        <v>1</v>
      </c>
      <c r="B14" s="62">
        <v>1980</v>
      </c>
      <c r="D14" s="59">
        <f>'Annual Yields (WP)'!B6</f>
        <v>0.11298333333333332</v>
      </c>
      <c r="E14" s="59">
        <f>'Annual Yields (WP)'!K6</f>
        <v>0.13339999999999999</v>
      </c>
      <c r="F14" s="59">
        <f>'Annual Yields (WP)'!N6</f>
        <v>0.13950000000000001</v>
      </c>
      <c r="G14" s="59">
        <f t="shared" ref="G14:G50" si="0">E14-D14</f>
        <v>2.0416666666666666E-2</v>
      </c>
      <c r="H14" s="59">
        <f t="shared" ref="H14:H50" si="1">F14-D14</f>
        <v>2.6516666666666688E-2</v>
      </c>
      <c r="I14" s="59"/>
      <c r="J14" s="59">
        <f>'Annual Yields (WP)'!E6</f>
        <v>0.11938333333333333</v>
      </c>
      <c r="K14" s="59">
        <f>'Annual Yields (WP)'!H6</f>
        <v>0.13668333333333335</v>
      </c>
      <c r="L14" s="31">
        <f t="shared" ref="L14:L50" si="2">J14-D14</f>
        <v>6.4000000000000029E-3</v>
      </c>
      <c r="M14" s="59">
        <f t="shared" ref="M14:M50" si="3">K14-D14</f>
        <v>2.3700000000000027E-2</v>
      </c>
      <c r="N14" s="59"/>
      <c r="O14" s="59">
        <f t="shared" ref="O14:O50" si="4">F14-K14</f>
        <v>2.8166666666666618E-3</v>
      </c>
      <c r="P14" s="59">
        <f t="shared" ref="P14:P50" si="5">+E14-J14</f>
        <v>1.4016666666666663E-2</v>
      </c>
      <c r="Q14" s="59"/>
      <c r="R14" s="63" t="s">
        <v>32</v>
      </c>
    </row>
    <row r="15" spans="1:18">
      <c r="A15" s="55">
        <f>MAX(A$13:A14)+1</f>
        <v>2</v>
      </c>
      <c r="B15" s="62">
        <f t="shared" ref="B15:B45" si="6">+B14+1</f>
        <v>1981</v>
      </c>
      <c r="D15" s="59">
        <f>'Annual Yields (WP)'!B7</f>
        <v>0.13441666666666668</v>
      </c>
      <c r="E15" s="59">
        <f>'Annual Yields (WP)'!K7</f>
        <v>0.1595</v>
      </c>
      <c r="F15" s="59">
        <f>'Annual Yields (WP)'!N7</f>
        <v>0.16600000000000001</v>
      </c>
      <c r="G15" s="59">
        <f t="shared" si="0"/>
        <v>2.5083333333333319E-2</v>
      </c>
      <c r="H15" s="59">
        <f t="shared" si="1"/>
        <v>3.1583333333333324E-2</v>
      </c>
      <c r="I15" s="59"/>
      <c r="J15" s="59">
        <f>'Annual Yields (WP)'!E7</f>
        <v>0.14170833333333333</v>
      </c>
      <c r="K15" s="59">
        <f>'Annual Yields (WP)'!H7</f>
        <v>0.16044166666666668</v>
      </c>
      <c r="L15" s="31">
        <f t="shared" si="2"/>
        <v>7.2916666666666408E-3</v>
      </c>
      <c r="M15" s="59">
        <f t="shared" si="3"/>
        <v>2.6024999999999993E-2</v>
      </c>
      <c r="N15" s="59"/>
      <c r="O15" s="59">
        <f t="shared" si="4"/>
        <v>5.5583333333333318E-3</v>
      </c>
      <c r="P15" s="59">
        <f t="shared" si="5"/>
        <v>1.7791666666666678E-2</v>
      </c>
      <c r="Q15" s="59"/>
      <c r="R15" s="63" t="s">
        <v>31</v>
      </c>
    </row>
    <row r="16" spans="1:18">
      <c r="A16" s="55">
        <f>MAX(A$13:A15)+1</f>
        <v>3</v>
      </c>
      <c r="B16" s="62">
        <f t="shared" si="6"/>
        <v>1982</v>
      </c>
      <c r="D16" s="59">
        <f>'Annual Yields (WP)'!B8</f>
        <v>0.12761666666666663</v>
      </c>
      <c r="E16" s="59">
        <f>'Annual Yields (WP)'!K8</f>
        <v>0.15859999999999999</v>
      </c>
      <c r="F16" s="59">
        <f>'Annual Yields (WP)'!N8</f>
        <v>0.16450000000000001</v>
      </c>
      <c r="G16" s="59">
        <f t="shared" si="0"/>
        <v>3.0983333333333363E-2</v>
      </c>
      <c r="H16" s="59">
        <f t="shared" si="1"/>
        <v>3.6883333333333379E-2</v>
      </c>
      <c r="I16" s="59"/>
      <c r="J16" s="59">
        <f>'Annual Yields (WP)'!E8</f>
        <v>0.137875</v>
      </c>
      <c r="K16" s="59">
        <f>'Annual Yields (WP)'!H8</f>
        <v>0.16113333333333332</v>
      </c>
      <c r="L16" s="31">
        <f t="shared" si="2"/>
        <v>1.0258333333333369E-2</v>
      </c>
      <c r="M16" s="59">
        <f t="shared" si="3"/>
        <v>3.3516666666666695E-2</v>
      </c>
      <c r="N16" s="59"/>
      <c r="O16" s="59">
        <f t="shared" si="4"/>
        <v>3.3666666666666845E-3</v>
      </c>
      <c r="P16" s="59">
        <f t="shared" si="5"/>
        <v>2.0724999999999993E-2</v>
      </c>
      <c r="Q16" s="59"/>
      <c r="R16" s="63" t="s">
        <v>30</v>
      </c>
    </row>
    <row r="17" spans="1:18">
      <c r="A17" s="55">
        <f>MAX(A$13:A16)+1</f>
        <v>4</v>
      </c>
      <c r="B17" s="62">
        <f t="shared" si="6"/>
        <v>1983</v>
      </c>
      <c r="D17" s="59">
        <f>'Annual Yields (WP)'!B9</f>
        <v>0.1117833333333333</v>
      </c>
      <c r="E17" s="59">
        <f>'Annual Yields (WP)'!K9</f>
        <v>0.1366</v>
      </c>
      <c r="F17" s="59">
        <f>'Annual Yields (WP)'!N9</f>
        <v>0.14199999999999999</v>
      </c>
      <c r="G17" s="59">
        <f t="shared" si="0"/>
        <v>2.4816666666666695E-2</v>
      </c>
      <c r="H17" s="59">
        <f t="shared" si="1"/>
        <v>3.0216666666666683E-2</v>
      </c>
      <c r="I17" s="59"/>
      <c r="J17" s="59">
        <f>'Annual Yields (WP)'!E9</f>
        <v>0.12041666666666666</v>
      </c>
      <c r="K17" s="59">
        <f>'Annual Yields (WP)'!H9</f>
        <v>0.13554166666666664</v>
      </c>
      <c r="L17" s="31">
        <f t="shared" si="2"/>
        <v>8.633333333333354E-3</v>
      </c>
      <c r="M17" s="59">
        <f t="shared" si="3"/>
        <v>2.375833333333334E-2</v>
      </c>
      <c r="N17" s="59"/>
      <c r="O17" s="59">
        <f t="shared" si="4"/>
        <v>6.4583333333333437E-3</v>
      </c>
      <c r="P17" s="59">
        <f t="shared" si="5"/>
        <v>1.6183333333333341E-2</v>
      </c>
      <c r="Q17" s="59"/>
      <c r="R17" s="63" t="s">
        <v>29</v>
      </c>
    </row>
    <row r="18" spans="1:18">
      <c r="A18" s="55">
        <f>MAX(A$13:A17)+1</f>
        <v>5</v>
      </c>
      <c r="B18" s="62">
        <f t="shared" si="6"/>
        <v>1984</v>
      </c>
      <c r="D18" s="59">
        <f>'Annual Yields (WP)'!B10</f>
        <v>0.12391666666666666</v>
      </c>
      <c r="E18" s="59">
        <f>'Annual Yields (WP)'!K10</f>
        <v>0.14030000000000001</v>
      </c>
      <c r="F18" s="59">
        <f>'Annual Yields (WP)'!N10</f>
        <v>0.14530000000000001</v>
      </c>
      <c r="G18" s="59">
        <f t="shared" si="0"/>
        <v>1.6383333333333347E-2</v>
      </c>
      <c r="H18" s="59">
        <f t="shared" si="1"/>
        <v>2.1383333333333351E-2</v>
      </c>
      <c r="I18" s="59"/>
      <c r="J18" s="59">
        <f>'Annual Yields (WP)'!E10</f>
        <v>0.12709166666666669</v>
      </c>
      <c r="K18" s="59">
        <f>'Annual Yields (WP)'!H10</f>
        <v>0.1419</v>
      </c>
      <c r="L18" s="31">
        <f t="shared" si="2"/>
        <v>3.175000000000025E-3</v>
      </c>
      <c r="M18" s="59">
        <f t="shared" si="3"/>
        <v>1.7983333333333337E-2</v>
      </c>
      <c r="N18" s="59"/>
      <c r="O18" s="59">
        <f t="shared" si="4"/>
        <v>3.4000000000000141E-3</v>
      </c>
      <c r="P18" s="59">
        <f t="shared" si="5"/>
        <v>1.3208333333333322E-2</v>
      </c>
      <c r="Q18" s="59"/>
    </row>
    <row r="19" spans="1:18">
      <c r="A19" s="55">
        <f>MAX(A$13:A18)+1</f>
        <v>6</v>
      </c>
      <c r="B19" s="62">
        <f t="shared" si="6"/>
        <v>1985</v>
      </c>
      <c r="D19" s="59">
        <f>'Annual Yields (WP)'!B11</f>
        <v>0.10789166666666668</v>
      </c>
      <c r="E19" s="59">
        <f>'Annual Yields (WP)'!K11</f>
        <v>0.12470000000000001</v>
      </c>
      <c r="F19" s="59">
        <f>'Annual Yields (WP)'!N11</f>
        <v>0.12959999999999999</v>
      </c>
      <c r="G19" s="59">
        <f t="shared" si="0"/>
        <v>1.6808333333333328E-2</v>
      </c>
      <c r="H19" s="59">
        <f t="shared" si="1"/>
        <v>2.1708333333333316E-2</v>
      </c>
      <c r="I19" s="59"/>
      <c r="J19" s="59">
        <f>'Annual Yields (WP)'!E11</f>
        <v>0.11373333333333334</v>
      </c>
      <c r="K19" s="59">
        <f>'Annual Yields (WP)'!H11</f>
        <v>0.12715000000000001</v>
      </c>
      <c r="L19" s="31">
        <f t="shared" si="2"/>
        <v>5.8416666666666617E-3</v>
      </c>
      <c r="M19" s="59">
        <f t="shared" si="3"/>
        <v>1.9258333333333336E-2</v>
      </c>
      <c r="N19" s="59"/>
      <c r="O19" s="59">
        <f t="shared" si="4"/>
        <v>2.44999999999998E-3</v>
      </c>
      <c r="P19" s="59">
        <f t="shared" si="5"/>
        <v>1.0966666666666666E-2</v>
      </c>
      <c r="Q19" s="59"/>
    </row>
    <row r="20" spans="1:18">
      <c r="A20" s="55">
        <f>MAX(A$13:A19)+1</f>
        <v>7</v>
      </c>
      <c r="B20" s="62">
        <f t="shared" si="6"/>
        <v>1986</v>
      </c>
      <c r="D20" s="59">
        <f>'Annual Yields (WP)'!B12</f>
        <v>7.7983333333333335E-2</v>
      </c>
      <c r="E20" s="59">
        <f>'Annual Yields (WP)'!K12</f>
        <v>9.5799999999999996E-2</v>
      </c>
      <c r="F20" s="59">
        <f>'Annual Yields (WP)'!N12</f>
        <v>0.1</v>
      </c>
      <c r="G20" s="59">
        <f t="shared" si="0"/>
        <v>1.7816666666666661E-2</v>
      </c>
      <c r="H20" s="59">
        <f t="shared" si="1"/>
        <v>2.201666666666667E-2</v>
      </c>
      <c r="I20" s="59"/>
      <c r="J20" s="59">
        <f>'Annual Yields (WP)'!E12</f>
        <v>9.0208333333333335E-2</v>
      </c>
      <c r="K20" s="59">
        <f>'Annual Yields (WP)'!H12</f>
        <v>0.10390833333333331</v>
      </c>
      <c r="L20" s="31">
        <f t="shared" si="2"/>
        <v>1.2225E-2</v>
      </c>
      <c r="M20" s="59">
        <f t="shared" si="3"/>
        <v>2.5924999999999976E-2</v>
      </c>
      <c r="N20" s="59"/>
      <c r="O20" s="59">
        <f t="shared" si="4"/>
        <v>-3.9083333333333053E-3</v>
      </c>
      <c r="P20" s="59">
        <f t="shared" si="5"/>
        <v>5.5916666666666615E-3</v>
      </c>
      <c r="Q20" s="59"/>
    </row>
    <row r="21" spans="1:18">
      <c r="A21" s="55">
        <f>MAX(A$13:A20)+1</f>
        <v>8</v>
      </c>
      <c r="B21" s="62">
        <f t="shared" si="6"/>
        <v>1987</v>
      </c>
      <c r="D21" s="59">
        <f>'Annual Yields (WP)'!B13</f>
        <v>8.5800000000000001E-2</v>
      </c>
      <c r="E21" s="59">
        <f>'Annual Yields (WP)'!K13</f>
        <v>0.10100000000000001</v>
      </c>
      <c r="F21" s="59">
        <f>'Annual Yields (WP)'!N13</f>
        <v>0.1053</v>
      </c>
      <c r="G21" s="59">
        <f t="shared" si="0"/>
        <v>1.5200000000000005E-2</v>
      </c>
      <c r="H21" s="59">
        <f t="shared" si="1"/>
        <v>1.9500000000000003E-2</v>
      </c>
      <c r="I21" s="59"/>
      <c r="J21" s="59">
        <f>'Annual Yields (WP)'!E13</f>
        <v>9.3758333333333332E-2</v>
      </c>
      <c r="K21" s="59">
        <f>'Annual Yields (WP)'!H13</f>
        <v>0.10575833333333333</v>
      </c>
      <c r="L21" s="31">
        <f t="shared" si="2"/>
        <v>7.9583333333333311E-3</v>
      </c>
      <c r="M21" s="59">
        <f t="shared" si="3"/>
        <v>1.9958333333333328E-2</v>
      </c>
      <c r="N21" s="59"/>
      <c r="O21" s="59">
        <f t="shared" si="4"/>
        <v>-4.5833333333332449E-4</v>
      </c>
      <c r="P21" s="59">
        <f t="shared" si="5"/>
        <v>7.241666666666674E-3</v>
      </c>
      <c r="Q21" s="59"/>
    </row>
    <row r="22" spans="1:18">
      <c r="A22" s="55">
        <f>MAX(A$13:A21)+1</f>
        <v>9</v>
      </c>
      <c r="B22" s="62">
        <f t="shared" si="6"/>
        <v>1988</v>
      </c>
      <c r="D22" s="59">
        <f>'Annual Yields (WP)'!B14</f>
        <v>8.9591666666666681E-2</v>
      </c>
      <c r="E22" s="59">
        <f>'Annual Yields (WP)'!K14</f>
        <v>0.10489999999999999</v>
      </c>
      <c r="F22" s="59">
        <f>'Annual Yields (WP)'!N14</f>
        <v>0.11</v>
      </c>
      <c r="G22" s="59">
        <f t="shared" si="0"/>
        <v>1.5308333333333313E-2</v>
      </c>
      <c r="H22" s="59">
        <f t="shared" si="1"/>
        <v>2.040833333333332E-2</v>
      </c>
      <c r="I22" s="59"/>
      <c r="J22" s="59">
        <f>'Annual Yields (WP)'!E14</f>
        <v>9.7100000000000006E-2</v>
      </c>
      <c r="K22" s="59">
        <f>'Annual Yields (WP)'!H14</f>
        <v>0.10830000000000001</v>
      </c>
      <c r="L22" s="31">
        <f t="shared" si="2"/>
        <v>7.5083333333333252E-3</v>
      </c>
      <c r="M22" s="59">
        <f t="shared" si="3"/>
        <v>1.8708333333333327E-2</v>
      </c>
      <c r="N22" s="59"/>
      <c r="O22" s="59">
        <f t="shared" si="4"/>
        <v>1.6999999999999932E-3</v>
      </c>
      <c r="P22" s="59">
        <f t="shared" si="5"/>
        <v>7.7999999999999875E-3</v>
      </c>
      <c r="Q22" s="59"/>
    </row>
    <row r="23" spans="1:18">
      <c r="A23" s="55">
        <f>MAX(A$13:A22)+1</f>
        <v>10</v>
      </c>
      <c r="B23" s="62">
        <f t="shared" si="6"/>
        <v>1989</v>
      </c>
      <c r="D23" s="59">
        <f>'Annual Yields (WP)'!B15</f>
        <v>8.4491666666666645E-2</v>
      </c>
      <c r="E23" s="59">
        <f>'Annual Yields (WP)'!K15</f>
        <v>9.7699999999999995E-2</v>
      </c>
      <c r="F23" s="59">
        <f>'Annual Yields (WP)'!N15</f>
        <v>9.9699999999999997E-2</v>
      </c>
      <c r="G23" s="59">
        <f t="shared" si="0"/>
        <v>1.320833333333335E-2</v>
      </c>
      <c r="H23" s="59">
        <f t="shared" si="1"/>
        <v>1.5208333333333351E-2</v>
      </c>
      <c r="I23" s="59"/>
      <c r="J23" s="59">
        <f>'Annual Yields (WP)'!E15</f>
        <v>9.2574999999999977E-2</v>
      </c>
      <c r="K23" s="59">
        <f>'Annual Yields (WP)'!H15</f>
        <v>0.10177500000000002</v>
      </c>
      <c r="L23" s="31">
        <f t="shared" si="2"/>
        <v>8.0833333333333313E-3</v>
      </c>
      <c r="M23" s="59">
        <f t="shared" si="3"/>
        <v>1.7283333333333373E-2</v>
      </c>
      <c r="N23" s="59"/>
      <c r="O23" s="59">
        <f t="shared" si="4"/>
        <v>-2.0750000000000213E-3</v>
      </c>
      <c r="P23" s="59">
        <f t="shared" si="5"/>
        <v>5.1250000000000184E-3</v>
      </c>
      <c r="Q23" s="59"/>
    </row>
    <row r="24" spans="1:18">
      <c r="A24" s="55">
        <f>MAX(A$13:A23)+1</f>
        <v>11</v>
      </c>
      <c r="B24" s="62">
        <f t="shared" si="6"/>
        <v>1990</v>
      </c>
      <c r="D24" s="59">
        <f>'Annual Yields (WP)'!B16</f>
        <v>8.6083333333333331E-2</v>
      </c>
      <c r="E24" s="59">
        <f>'Annual Yields (WP)'!K16</f>
        <v>9.8599999999999993E-2</v>
      </c>
      <c r="F24" s="59">
        <f>'Annual Yields (WP)'!N16</f>
        <v>0.10059999999999999</v>
      </c>
      <c r="G24" s="59">
        <f t="shared" si="0"/>
        <v>1.2516666666666662E-2</v>
      </c>
      <c r="H24" s="59">
        <f t="shared" si="1"/>
        <v>1.4516666666666664E-2</v>
      </c>
      <c r="I24" s="59"/>
      <c r="J24" s="59">
        <f>'Annual Yields (WP)'!E16</f>
        <v>9.321666666666667E-2</v>
      </c>
      <c r="K24" s="59">
        <f>'Annual Yields (WP)'!H16</f>
        <v>0.10355000000000002</v>
      </c>
      <c r="L24" s="31">
        <f t="shared" si="2"/>
        <v>7.1333333333333387E-3</v>
      </c>
      <c r="M24" s="59">
        <f t="shared" si="3"/>
        <v>1.7466666666666686E-2</v>
      </c>
      <c r="N24" s="59"/>
      <c r="O24" s="59">
        <f t="shared" si="4"/>
        <v>-2.950000000000022E-3</v>
      </c>
      <c r="P24" s="59">
        <f t="shared" si="5"/>
        <v>5.3833333333333233E-3</v>
      </c>
      <c r="Q24" s="59"/>
    </row>
    <row r="25" spans="1:18">
      <c r="A25" s="55">
        <f>MAX(A$13:A24)+1</f>
        <v>12</v>
      </c>
      <c r="B25" s="62">
        <f t="shared" si="6"/>
        <v>1991</v>
      </c>
      <c r="D25" s="59">
        <f>'Annual Yields (WP)'!B17</f>
        <v>8.1358333333333324E-2</v>
      </c>
      <c r="E25" s="59">
        <f>'Annual Yields (WP)'!K17</f>
        <v>9.3600000000000003E-2</v>
      </c>
      <c r="F25" s="59">
        <f>'Annual Yields (WP)'!N17</f>
        <v>9.5500000000000002E-2</v>
      </c>
      <c r="G25" s="59">
        <f t="shared" si="0"/>
        <v>1.2241666666666678E-2</v>
      </c>
      <c r="H25" s="59">
        <f t="shared" si="1"/>
        <v>1.4141666666666677E-2</v>
      </c>
      <c r="I25" s="59"/>
      <c r="J25" s="59">
        <f>'Annual Yields (WP)'!E17</f>
        <v>8.7691666666666668E-2</v>
      </c>
      <c r="K25" s="59">
        <f>'Annual Yields (WP)'!H17</f>
        <v>9.8016666666666655E-2</v>
      </c>
      <c r="L25" s="31">
        <f t="shared" si="2"/>
        <v>6.3333333333333436E-3</v>
      </c>
      <c r="M25" s="59">
        <f t="shared" si="3"/>
        <v>1.6658333333333331E-2</v>
      </c>
      <c r="N25" s="59"/>
      <c r="O25" s="59">
        <f t="shared" si="4"/>
        <v>-2.5166666666666532E-3</v>
      </c>
      <c r="P25" s="59">
        <f t="shared" si="5"/>
        <v>5.9083333333333349E-3</v>
      </c>
      <c r="Q25" s="59"/>
    </row>
    <row r="26" spans="1:18">
      <c r="A26" s="55">
        <f>MAX(A$13:A25)+1</f>
        <v>13</v>
      </c>
      <c r="B26" s="62">
        <f t="shared" si="6"/>
        <v>1992</v>
      </c>
      <c r="D26" s="59">
        <f>'Annual Yields (WP)'!B18</f>
        <v>7.6666666666666661E-2</v>
      </c>
      <c r="E26" s="59">
        <f>'Annual Yields (WP)'!K18</f>
        <v>8.6900000000000005E-2</v>
      </c>
      <c r="F26" s="59">
        <f>'Annual Yields (WP)'!N18</f>
        <v>8.8599999999999998E-2</v>
      </c>
      <c r="G26" s="59">
        <f t="shared" si="0"/>
        <v>1.0233333333333344E-2</v>
      </c>
      <c r="H26" s="59">
        <f t="shared" si="1"/>
        <v>1.1933333333333337E-2</v>
      </c>
      <c r="I26" s="59"/>
      <c r="J26" s="59">
        <f>'Annual Yields (WP)'!E18</f>
        <v>8.1399999999999986E-2</v>
      </c>
      <c r="K26" s="59">
        <f>'Annual Yields (WP)'!H18</f>
        <v>8.9766666666666675E-2</v>
      </c>
      <c r="L26" s="31">
        <f t="shared" si="2"/>
        <v>4.7333333333333255E-3</v>
      </c>
      <c r="M26" s="59">
        <f t="shared" si="3"/>
        <v>1.3100000000000014E-2</v>
      </c>
      <c r="N26" s="59"/>
      <c r="O26" s="59">
        <f t="shared" si="4"/>
        <v>-1.166666666666677E-3</v>
      </c>
      <c r="P26" s="59">
        <f t="shared" si="5"/>
        <v>5.5000000000000188E-3</v>
      </c>
      <c r="Q26" s="59"/>
    </row>
    <row r="27" spans="1:18">
      <c r="A27" s="55">
        <f>MAX(A$13:A26)+1</f>
        <v>14</v>
      </c>
      <c r="B27" s="62">
        <f t="shared" si="6"/>
        <v>1993</v>
      </c>
      <c r="D27" s="59">
        <f>'Annual Yields (WP)'!B19</f>
        <v>6.5983333333333324E-2</v>
      </c>
      <c r="E27" s="59">
        <f>'Annual Yields (WP)'!K19</f>
        <v>7.5899999999999995E-2</v>
      </c>
      <c r="F27" s="59">
        <f>'Annual Yields (WP)'!N19</f>
        <v>7.9100000000000004E-2</v>
      </c>
      <c r="G27" s="59">
        <f t="shared" si="0"/>
        <v>9.9166666666666708E-3</v>
      </c>
      <c r="H27" s="59">
        <f t="shared" si="1"/>
        <v>1.3116666666666679E-2</v>
      </c>
      <c r="I27" s="59"/>
      <c r="J27" s="59">
        <f>'Annual Yields (WP)'!E19</f>
        <v>7.2191666666666668E-2</v>
      </c>
      <c r="K27" s="59">
        <f>'Annual Yields (WP)'!H19</f>
        <v>7.9299999999999995E-2</v>
      </c>
      <c r="L27" s="31">
        <f t="shared" si="2"/>
        <v>6.2083333333333435E-3</v>
      </c>
      <c r="M27" s="59">
        <f t="shared" si="3"/>
        <v>1.3316666666666671E-2</v>
      </c>
      <c r="N27" s="59"/>
      <c r="O27" s="59">
        <f t="shared" si="4"/>
        <v>-1.9999999999999185E-4</v>
      </c>
      <c r="P27" s="59">
        <f t="shared" si="5"/>
        <v>3.7083333333333274E-3</v>
      </c>
      <c r="Q27" s="59"/>
    </row>
    <row r="28" spans="1:18">
      <c r="A28" s="55">
        <f>MAX(A$13:A27)+1</f>
        <v>15</v>
      </c>
      <c r="B28" s="62">
        <f t="shared" si="6"/>
        <v>1994</v>
      </c>
      <c r="D28" s="59">
        <f>'Annual Yields (WP)'!B20</f>
        <v>7.3700000000000002E-2</v>
      </c>
      <c r="E28" s="59">
        <f>'Annual Yields (WP)'!K20</f>
        <v>8.3099999999999993E-2</v>
      </c>
      <c r="F28" s="59">
        <f>'Annual Yields (WP)'!N20</f>
        <v>8.6300000000000002E-2</v>
      </c>
      <c r="G28" s="59">
        <f t="shared" si="0"/>
        <v>9.3999999999999917E-3</v>
      </c>
      <c r="H28" s="59">
        <f t="shared" si="1"/>
        <v>1.26E-2</v>
      </c>
      <c r="I28" s="59"/>
      <c r="J28" s="59">
        <f>'Annual Yields (WP)'!E20</f>
        <v>7.9625000000000001E-2</v>
      </c>
      <c r="K28" s="59">
        <f>'Annual Yields (WP)'!H20</f>
        <v>8.6224999999999996E-2</v>
      </c>
      <c r="L28" s="31">
        <f t="shared" si="2"/>
        <v>5.9249999999999997E-3</v>
      </c>
      <c r="M28" s="59">
        <f t="shared" si="3"/>
        <v>1.2524999999999994E-2</v>
      </c>
      <c r="N28" s="59"/>
      <c r="O28" s="59">
        <f t="shared" si="4"/>
        <v>7.5000000000005618E-5</v>
      </c>
      <c r="P28" s="59">
        <f t="shared" si="5"/>
        <v>3.474999999999992E-3</v>
      </c>
      <c r="Q28" s="59"/>
    </row>
    <row r="29" spans="1:18">
      <c r="A29" s="55">
        <f>MAX(A$13:A28)+1</f>
        <v>16</v>
      </c>
      <c r="B29" s="62">
        <f t="shared" si="6"/>
        <v>1995</v>
      </c>
      <c r="D29" s="59">
        <f>'Annual Yields (WP)'!B21</f>
        <v>6.8841666666666676E-2</v>
      </c>
      <c r="E29" s="59">
        <f>'Annual Yields (WP)'!K21</f>
        <v>7.8899999999999998E-2</v>
      </c>
      <c r="F29" s="59">
        <f>'Annual Yields (WP)'!N21</f>
        <v>8.2900000000000001E-2</v>
      </c>
      <c r="G29" s="59">
        <f t="shared" si="0"/>
        <v>1.0058333333333322E-2</v>
      </c>
      <c r="H29" s="59">
        <f t="shared" si="1"/>
        <v>1.4058333333333325E-2</v>
      </c>
      <c r="I29" s="59"/>
      <c r="J29" s="59">
        <f>'Annual Yields (WP)'!E21</f>
        <v>7.5900000000000009E-2</v>
      </c>
      <c r="K29" s="59">
        <f>'Annual Yields (WP)'!H21</f>
        <v>8.2008333333333322E-2</v>
      </c>
      <c r="L29" s="31">
        <f t="shared" si="2"/>
        <v>7.0583333333333331E-3</v>
      </c>
      <c r="M29" s="59">
        <f t="shared" si="3"/>
        <v>1.3166666666666646E-2</v>
      </c>
      <c r="N29" s="59"/>
      <c r="O29" s="59">
        <f t="shared" si="4"/>
        <v>8.9166666666667949E-4</v>
      </c>
      <c r="P29" s="59">
        <f t="shared" si="5"/>
        <v>2.9999999999999888E-3</v>
      </c>
      <c r="Q29" s="59"/>
    </row>
    <row r="30" spans="1:18">
      <c r="A30" s="55">
        <f>MAX(A$13:A29)+1</f>
        <v>17</v>
      </c>
      <c r="B30" s="62">
        <f t="shared" si="6"/>
        <v>1996</v>
      </c>
      <c r="D30" s="59">
        <f>'Annual Yields (WP)'!B22</f>
        <v>6.700833333333335E-2</v>
      </c>
      <c r="E30" s="59">
        <f>'Annual Yields (WP)'!K22</f>
        <v>7.7499999999999999E-2</v>
      </c>
      <c r="F30" s="59">
        <f>'Annual Yields (WP)'!N22</f>
        <v>8.1699999999999995E-2</v>
      </c>
      <c r="G30" s="59">
        <f t="shared" si="0"/>
        <v>1.0491666666666649E-2</v>
      </c>
      <c r="H30" s="59">
        <f t="shared" si="1"/>
        <v>1.4691666666666645E-2</v>
      </c>
      <c r="I30" s="59"/>
      <c r="J30" s="59">
        <f>'Annual Yields (WP)'!E22</f>
        <v>7.3699999999999988E-2</v>
      </c>
      <c r="K30" s="59">
        <f>'Annual Yields (WP)'!H22</f>
        <v>8.0541666666666664E-2</v>
      </c>
      <c r="L30" s="31">
        <f t="shared" si="2"/>
        <v>6.6916666666666375E-3</v>
      </c>
      <c r="M30" s="59">
        <f t="shared" si="3"/>
        <v>1.3533333333333314E-2</v>
      </c>
      <c r="N30" s="59"/>
      <c r="O30" s="59">
        <f t="shared" si="4"/>
        <v>1.1583333333333307E-3</v>
      </c>
      <c r="P30" s="59">
        <f t="shared" si="5"/>
        <v>3.8000000000000117E-3</v>
      </c>
      <c r="Q30" s="59"/>
    </row>
    <row r="31" spans="1:18">
      <c r="A31" s="55">
        <f>MAX(A$13:A30)+1</f>
        <v>18</v>
      </c>
      <c r="B31" s="62">
        <f t="shared" si="6"/>
        <v>1997</v>
      </c>
      <c r="D31" s="59">
        <f>'Annual Yields (WP)'!B23</f>
        <v>6.6058333333333344E-2</v>
      </c>
      <c r="E31" s="59">
        <f>'Annual Yields (WP)'!K23</f>
        <v>7.5999999999999998E-2</v>
      </c>
      <c r="F31" s="59">
        <f>'Annual Yields (WP)'!N23</f>
        <v>7.9500000000000001E-2</v>
      </c>
      <c r="G31" s="59">
        <f t="shared" si="0"/>
        <v>9.9416666666666542E-3</v>
      </c>
      <c r="H31" s="59">
        <f t="shared" si="1"/>
        <v>1.3441666666666657E-2</v>
      </c>
      <c r="I31" s="59"/>
      <c r="J31" s="59">
        <f>'Annual Yields (WP)'!E23</f>
        <v>7.2616666666666677E-2</v>
      </c>
      <c r="K31" s="59">
        <f>'Annual Yields (WP)'!H23</f>
        <v>7.8625E-2</v>
      </c>
      <c r="L31" s="31">
        <f t="shared" si="2"/>
        <v>6.5583333333333327E-3</v>
      </c>
      <c r="M31" s="59">
        <f t="shared" si="3"/>
        <v>1.2566666666666657E-2</v>
      </c>
      <c r="N31" s="59"/>
      <c r="O31" s="59">
        <f t="shared" si="4"/>
        <v>8.7500000000000078E-4</v>
      </c>
      <c r="P31" s="59">
        <f t="shared" si="5"/>
        <v>3.3833333333333215E-3</v>
      </c>
      <c r="Q31" s="59"/>
    </row>
    <row r="32" spans="1:18">
      <c r="A32" s="55">
        <f>MAX(A$13:A31)+1</f>
        <v>19</v>
      </c>
      <c r="B32" s="62">
        <f t="shared" si="6"/>
        <v>1998</v>
      </c>
      <c r="D32" s="59">
        <f>'Annual Yields (WP)'!B24</f>
        <v>5.5783333333333331E-2</v>
      </c>
      <c r="E32" s="59">
        <f>'Annual Yields (WP)'!K24</f>
        <v>7.0400000000000004E-2</v>
      </c>
      <c r="F32" s="59">
        <f>'Annual Yields (WP)'!N24</f>
        <v>7.2599999999999998E-2</v>
      </c>
      <c r="G32" s="59">
        <f t="shared" si="0"/>
        <v>1.4616666666666674E-2</v>
      </c>
      <c r="H32" s="59">
        <f t="shared" si="1"/>
        <v>1.6816666666666667E-2</v>
      </c>
      <c r="I32" s="59"/>
      <c r="J32" s="59">
        <f>'Annual Yields (WP)'!E24</f>
        <v>6.5316666666666676E-2</v>
      </c>
      <c r="K32" s="59">
        <f>'Annual Yields (WP)'!H24</f>
        <v>7.2208333333333333E-2</v>
      </c>
      <c r="L32" s="31">
        <f t="shared" si="2"/>
        <v>9.533333333333345E-3</v>
      </c>
      <c r="M32" s="59">
        <f t="shared" si="3"/>
        <v>1.6425000000000002E-2</v>
      </c>
      <c r="N32" s="59"/>
      <c r="O32" s="59">
        <f t="shared" si="4"/>
        <v>3.9166666666666516E-4</v>
      </c>
      <c r="P32" s="59">
        <f t="shared" si="5"/>
        <v>5.0833333333333286E-3</v>
      </c>
      <c r="Q32" s="59"/>
    </row>
    <row r="33" spans="1:17">
      <c r="A33" s="55">
        <f>MAX(A$13:A32)+1</f>
        <v>20</v>
      </c>
      <c r="B33" s="62">
        <f t="shared" si="6"/>
        <v>1999</v>
      </c>
      <c r="D33" s="59">
        <f>'Annual Yields (WP)'!B25</f>
        <v>5.8658333333333333E-2</v>
      </c>
      <c r="E33" s="59">
        <f>'Annual Yields (WP)'!K25</f>
        <v>7.6200000000000004E-2</v>
      </c>
      <c r="F33" s="59">
        <f>'Annual Yields (WP)'!N25</f>
        <v>7.8799999999999995E-2</v>
      </c>
      <c r="G33" s="59">
        <f t="shared" si="0"/>
        <v>1.7541666666666671E-2</v>
      </c>
      <c r="H33" s="59">
        <f t="shared" si="1"/>
        <v>2.0141666666666662E-2</v>
      </c>
      <c r="I33" s="59"/>
      <c r="J33" s="59">
        <f>'Annual Yields (WP)'!E25</f>
        <v>7.0416666666666669E-2</v>
      </c>
      <c r="K33" s="59">
        <f>'Annual Yields (WP)'!H25</f>
        <v>7.8708333333333325E-2</v>
      </c>
      <c r="L33" s="31">
        <f t="shared" si="2"/>
        <v>1.1758333333333336E-2</v>
      </c>
      <c r="M33" s="59">
        <f t="shared" si="3"/>
        <v>2.0049999999999991E-2</v>
      </c>
      <c r="N33" s="59"/>
      <c r="O33" s="59">
        <f t="shared" si="4"/>
        <v>9.1666666666670449E-5</v>
      </c>
      <c r="P33" s="59">
        <f t="shared" si="5"/>
        <v>5.7833333333333348E-3</v>
      </c>
      <c r="Q33" s="59"/>
    </row>
    <row r="34" spans="1:17">
      <c r="A34" s="55">
        <f>MAX(A$13:A33)+1</f>
        <v>21</v>
      </c>
      <c r="B34" s="62">
        <f t="shared" si="6"/>
        <v>2000</v>
      </c>
      <c r="D34" s="59">
        <f>'Annual Yields (WP)'!B26</f>
        <v>5.9425000000000006E-2</v>
      </c>
      <c r="E34" s="59">
        <f>'Annual Yields (WP)'!K26</f>
        <v>8.2441666666666663E-2</v>
      </c>
      <c r="F34" s="59">
        <f>'Annual Yields (WP)'!N26</f>
        <v>8.3591666666666647E-2</v>
      </c>
      <c r="G34" s="59">
        <f t="shared" si="0"/>
        <v>2.3016666666666658E-2</v>
      </c>
      <c r="H34" s="59">
        <f t="shared" si="1"/>
        <v>2.4166666666666642E-2</v>
      </c>
      <c r="I34" s="59"/>
      <c r="J34" s="59">
        <f>'Annual Yields (WP)'!E26</f>
        <v>7.6225000000000001E-2</v>
      </c>
      <c r="K34" s="59">
        <f>'Annual Yields (WP)'!H26</f>
        <v>8.364166666666667E-2</v>
      </c>
      <c r="L34" s="31">
        <f t="shared" si="2"/>
        <v>1.6799999999999995E-2</v>
      </c>
      <c r="M34" s="59">
        <f t="shared" si="3"/>
        <v>2.4216666666666664E-2</v>
      </c>
      <c r="N34" s="59"/>
      <c r="O34" s="59">
        <f t="shared" si="4"/>
        <v>-5.0000000000022249E-5</v>
      </c>
      <c r="P34" s="59">
        <f t="shared" si="5"/>
        <v>6.216666666666662E-3</v>
      </c>
      <c r="Q34" s="59"/>
    </row>
    <row r="35" spans="1:17">
      <c r="A35" s="55">
        <f>MAX(A$13:A34)+1</f>
        <v>22</v>
      </c>
      <c r="B35" s="62">
        <f t="shared" si="6"/>
        <v>2001</v>
      </c>
      <c r="D35" s="59">
        <f>'Annual Yields (WP)'!B27</f>
        <v>5.4933333333333334E-2</v>
      </c>
      <c r="E35" s="59">
        <f ca="1">'Annual Yields (WP)'!K27</f>
        <v>7.7625E-2</v>
      </c>
      <c r="F35" s="59">
        <f>'Annual Yields (WP)'!N27</f>
        <v>8.0283333333333345E-2</v>
      </c>
      <c r="G35" s="59">
        <f t="shared" ca="1" si="0"/>
        <v>2.2691666666666666E-2</v>
      </c>
      <c r="H35" s="59">
        <f t="shared" si="1"/>
        <v>2.5350000000000011E-2</v>
      </c>
      <c r="I35" s="59"/>
      <c r="J35" s="59">
        <f>'Annual Yields (WP)'!E27</f>
        <v>7.0825000000000013E-2</v>
      </c>
      <c r="K35" s="59">
        <f>'Annual Yields (WP)'!H27</f>
        <v>7.9475000000000004E-2</v>
      </c>
      <c r="L35" s="31">
        <f t="shared" si="2"/>
        <v>1.5891666666666679E-2</v>
      </c>
      <c r="M35" s="59">
        <f t="shared" si="3"/>
        <v>2.454166666666667E-2</v>
      </c>
      <c r="N35" s="59"/>
      <c r="O35" s="59">
        <f t="shared" si="4"/>
        <v>8.0833333333334145E-4</v>
      </c>
      <c r="P35" s="59">
        <f t="shared" ca="1" si="5"/>
        <v>6.7999999999999866E-3</v>
      </c>
      <c r="Q35" s="59"/>
    </row>
    <row r="36" spans="1:17">
      <c r="A36" s="55">
        <f>MAX(A$13:A35)+1</f>
        <v>23</v>
      </c>
      <c r="B36" s="62">
        <f t="shared" si="6"/>
        <v>2002</v>
      </c>
      <c r="D36" s="59">
        <f>'Annual Yields (WP)'!B28</f>
        <v>5.4300000000000008E-2</v>
      </c>
      <c r="E36" s="59">
        <f ca="1">'Annual Yields (WP)'!K28</f>
        <v>7.3724999999999999E-2</v>
      </c>
      <c r="F36" s="59">
        <f>'Annual Yields (WP)'!N28</f>
        <v>8.0233333333333337E-2</v>
      </c>
      <c r="G36" s="59">
        <f t="shared" ca="1" si="0"/>
        <v>1.9424999999999991E-2</v>
      </c>
      <c r="H36" s="59">
        <f t="shared" si="1"/>
        <v>2.5933333333333329E-2</v>
      </c>
      <c r="I36" s="59"/>
      <c r="J36" s="59">
        <f>'Annual Yields (WP)'!E28</f>
        <v>6.4916666666666678E-2</v>
      </c>
      <c r="K36" s="59">
        <f>'Annual Yields (WP)'!H28</f>
        <v>7.8016666666666665E-2</v>
      </c>
      <c r="L36" s="31">
        <f t="shared" si="2"/>
        <v>1.061666666666667E-2</v>
      </c>
      <c r="M36" s="59">
        <f t="shared" si="3"/>
        <v>2.3716666666666657E-2</v>
      </c>
      <c r="N36" s="59"/>
      <c r="O36" s="59">
        <f t="shared" si="4"/>
        <v>2.2166666666666723E-3</v>
      </c>
      <c r="P36" s="59">
        <f t="shared" ca="1" si="5"/>
        <v>8.8083333333333208E-3</v>
      </c>
      <c r="Q36" s="59"/>
    </row>
    <row r="37" spans="1:17">
      <c r="A37" s="55">
        <f>MAX(A$13:A36)+1</f>
        <v>24</v>
      </c>
      <c r="B37" s="62">
        <f t="shared" si="6"/>
        <v>2003</v>
      </c>
      <c r="D37" s="59">
        <f>'Annual Yields (WP)'!B29</f>
        <v>4.9575000000000001E-2</v>
      </c>
      <c r="E37" s="59">
        <f ca="1">'Annual Yields (WP)'!K29</f>
        <v>6.580833333333333E-2</v>
      </c>
      <c r="F37" s="59">
        <f>'Annual Yields (WP)'!N29</f>
        <v>6.8425E-2</v>
      </c>
      <c r="G37" s="59">
        <f t="shared" ca="1" si="0"/>
        <v>1.6233333333333329E-2</v>
      </c>
      <c r="H37" s="59">
        <f t="shared" si="1"/>
        <v>1.8849999999999999E-2</v>
      </c>
      <c r="I37" s="59"/>
      <c r="J37" s="59">
        <f>'Annual Yields (WP)'!E29</f>
        <v>5.6666666666666671E-2</v>
      </c>
      <c r="K37" s="59">
        <f>'Annual Yields (WP)'!H29</f>
        <v>6.7658333333333334E-2</v>
      </c>
      <c r="L37" s="31">
        <f t="shared" si="2"/>
        <v>7.0916666666666697E-3</v>
      </c>
      <c r="M37" s="59">
        <f t="shared" si="3"/>
        <v>1.8083333333333333E-2</v>
      </c>
      <c r="N37" s="59"/>
      <c r="O37" s="59">
        <f t="shared" si="4"/>
        <v>7.666666666666655E-4</v>
      </c>
      <c r="P37" s="59">
        <f t="shared" ca="1" si="5"/>
        <v>9.1416666666666591E-3</v>
      </c>
      <c r="Q37" s="59"/>
    </row>
    <row r="38" spans="1:17">
      <c r="A38" s="55">
        <f>MAX(A$13:A37)+1</f>
        <v>25</v>
      </c>
      <c r="B38" s="62">
        <f t="shared" si="6"/>
        <v>2004</v>
      </c>
      <c r="D38" s="59">
        <f>'Annual Yields (WP)'!B30</f>
        <v>5.046666666666666E-2</v>
      </c>
      <c r="E38" s="59">
        <f ca="1">'Annual Yields (WP)'!K30</f>
        <v>6.1599999999999995E-2</v>
      </c>
      <c r="F38" s="59">
        <f>'Annual Yields (WP)'!N30</f>
        <v>6.3949999999999993E-2</v>
      </c>
      <c r="G38" s="59">
        <f t="shared" ca="1" si="0"/>
        <v>1.1133333333333335E-2</v>
      </c>
      <c r="H38" s="59">
        <f t="shared" si="1"/>
        <v>1.3483333333333333E-2</v>
      </c>
      <c r="I38" s="59"/>
      <c r="J38" s="59">
        <f>'Annual Yields (WP)'!E30</f>
        <v>5.6283333333333331E-2</v>
      </c>
      <c r="K38" s="59">
        <f>'Annual Yields (WP)'!H30</f>
        <v>6.3933333333333328E-2</v>
      </c>
      <c r="L38" s="31">
        <f t="shared" si="2"/>
        <v>5.8166666666666714E-3</v>
      </c>
      <c r="M38" s="59">
        <f t="shared" si="3"/>
        <v>1.3466666666666668E-2</v>
      </c>
      <c r="N38" s="59"/>
      <c r="O38" s="59">
        <f t="shared" si="4"/>
        <v>1.6666666666664831E-5</v>
      </c>
      <c r="P38" s="59">
        <f t="shared" ca="1" si="5"/>
        <v>5.316666666666664E-3</v>
      </c>
      <c r="Q38" s="59"/>
    </row>
    <row r="39" spans="1:17">
      <c r="A39" s="55">
        <f>MAX(A$13:A38)+1</f>
        <v>26</v>
      </c>
      <c r="B39" s="62">
        <f t="shared" si="6"/>
        <v>2005</v>
      </c>
      <c r="D39" s="59">
        <f>'Annual Yields (WP)'!B31</f>
        <v>4.6458333333333331E-2</v>
      </c>
      <c r="E39" s="59">
        <f ca="1">'Annual Yields (WP)'!K31</f>
        <v>5.6491666666666662E-2</v>
      </c>
      <c r="F39" s="59">
        <f>'Annual Yields (WP)'!N31</f>
        <v>5.9249999999999997E-2</v>
      </c>
      <c r="G39" s="59">
        <f t="shared" ca="1" si="0"/>
        <v>1.0033333333333332E-2</v>
      </c>
      <c r="H39" s="59">
        <f t="shared" si="1"/>
        <v>1.2791666666666666E-2</v>
      </c>
      <c r="I39" s="59"/>
      <c r="J39" s="59">
        <f>'Annual Yields (WP)'!E31</f>
        <v>5.2350000000000001E-2</v>
      </c>
      <c r="K39" s="59">
        <f>'Annual Yields (WP)'!H31</f>
        <v>6.064166666666667E-2</v>
      </c>
      <c r="L39" s="31">
        <f t="shared" si="2"/>
        <v>5.89166666666667E-3</v>
      </c>
      <c r="M39" s="59">
        <f t="shared" si="3"/>
        <v>1.4183333333333339E-2</v>
      </c>
      <c r="N39" s="59"/>
      <c r="O39" s="59">
        <f t="shared" si="4"/>
        <v>-1.391666666666673E-3</v>
      </c>
      <c r="P39" s="59">
        <f t="shared" ca="1" si="5"/>
        <v>4.1416666666666616E-3</v>
      </c>
      <c r="Q39" s="59"/>
    </row>
    <row r="40" spans="1:17" ht="13.9" customHeight="1">
      <c r="A40" s="55">
        <f>MAX(A$13:A39)+1</f>
        <v>27</v>
      </c>
      <c r="B40" s="62">
        <f t="shared" si="6"/>
        <v>2006</v>
      </c>
      <c r="D40" s="59">
        <f>'Annual Yields (WP)'!B32</f>
        <v>4.8981818181818175E-2</v>
      </c>
      <c r="E40" s="59">
        <f ca="1">'Annual Yields (WP)'!K32</f>
        <v>6.0683333333333332E-2</v>
      </c>
      <c r="F40" s="59">
        <f>'Annual Yields (WP)'!N32</f>
        <v>6.3166666666666663E-2</v>
      </c>
      <c r="G40" s="59">
        <f t="shared" ca="1" si="0"/>
        <v>1.1701515151515157E-2</v>
      </c>
      <c r="H40" s="59">
        <f t="shared" si="1"/>
        <v>1.4184848484848488E-2</v>
      </c>
      <c r="I40" s="59"/>
      <c r="J40" s="59">
        <f>'Annual Yields (WP)'!E32</f>
        <v>5.5875000000000008E-2</v>
      </c>
      <c r="K40" s="59">
        <f>'Annual Yields (WP)'!H32</f>
        <v>6.4791666666666678E-2</v>
      </c>
      <c r="L40" s="31">
        <f t="shared" si="2"/>
        <v>6.893181818181833E-3</v>
      </c>
      <c r="M40" s="59">
        <f t="shared" si="3"/>
        <v>1.5809848484848503E-2</v>
      </c>
      <c r="N40" s="59"/>
      <c r="O40" s="59">
        <f t="shared" si="4"/>
        <v>-1.6250000000000153E-3</v>
      </c>
      <c r="P40" s="59">
        <f t="shared" ca="1" si="5"/>
        <v>4.8083333333333242E-3</v>
      </c>
      <c r="Q40" s="59"/>
    </row>
    <row r="41" spans="1:17" ht="13.9" customHeight="1">
      <c r="A41" s="55">
        <f>MAX(A$13:A40)+1</f>
        <v>28</v>
      </c>
      <c r="B41" s="62">
        <f t="shared" si="6"/>
        <v>2007</v>
      </c>
      <c r="D41" s="59">
        <f>'Annual Yields (WP)'!B33</f>
        <v>4.8341666666666672E-2</v>
      </c>
      <c r="E41" s="59">
        <f ca="1">'Annual Yields (WP)'!K33</f>
        <v>6.0733333333333334E-2</v>
      </c>
      <c r="F41" s="59">
        <f>'Annual Yields (WP)'!N33</f>
        <v>6.3300000000000009E-2</v>
      </c>
      <c r="G41" s="59">
        <f t="shared" ca="1" si="0"/>
        <v>1.2391666666666662E-2</v>
      </c>
      <c r="H41" s="59">
        <f t="shared" si="1"/>
        <v>1.4958333333333337E-2</v>
      </c>
      <c r="I41" s="59"/>
      <c r="J41" s="59">
        <f>'Annual Yields (WP)'!E33</f>
        <v>5.5558333333333342E-2</v>
      </c>
      <c r="K41" s="59">
        <f>'Annual Yields (WP)'!H33</f>
        <v>6.4825000000000008E-2</v>
      </c>
      <c r="L41" s="31">
        <f t="shared" si="2"/>
        <v>7.2166666666666698E-3</v>
      </c>
      <c r="M41" s="59">
        <f t="shared" si="3"/>
        <v>1.6483333333333336E-2</v>
      </c>
      <c r="N41" s="59"/>
      <c r="O41" s="59">
        <f t="shared" si="4"/>
        <v>-1.5249999999999986E-3</v>
      </c>
      <c r="P41" s="59">
        <f t="shared" ca="1" si="5"/>
        <v>5.1749999999999921E-3</v>
      </c>
      <c r="Q41" s="59"/>
    </row>
    <row r="42" spans="1:17" ht="13.9" customHeight="1">
      <c r="A42" s="55">
        <f>MAX(A$13:A41)+1</f>
        <v>29</v>
      </c>
      <c r="B42" s="62">
        <f t="shared" si="6"/>
        <v>2008</v>
      </c>
      <c r="D42" s="59">
        <f>'Annual Yields (WP)'!B34</f>
        <v>4.2791666666666665E-2</v>
      </c>
      <c r="E42" s="59">
        <f ca="1">'Annual Yields (WP)'!K34</f>
        <v>6.5283333333333332E-2</v>
      </c>
      <c r="F42" s="59">
        <f>'Annual Yields (WP)'!N34</f>
        <v>7.2458333333333333E-2</v>
      </c>
      <c r="G42" s="59">
        <f t="shared" ca="1" si="0"/>
        <v>2.2491666666666667E-2</v>
      </c>
      <c r="H42" s="59">
        <f t="shared" si="1"/>
        <v>2.9666666666666668E-2</v>
      </c>
      <c r="I42" s="59"/>
      <c r="J42" s="59">
        <f>'Annual Yields (WP)'!E34</f>
        <v>5.6316666666666675E-2</v>
      </c>
      <c r="K42" s="59">
        <f>'Annual Yields (WP)'!H34</f>
        <v>7.4466666666666681E-2</v>
      </c>
      <c r="L42" s="31">
        <f t="shared" si="2"/>
        <v>1.3525000000000009E-2</v>
      </c>
      <c r="M42" s="59">
        <f t="shared" si="3"/>
        <v>3.1675000000000016E-2</v>
      </c>
      <c r="N42" s="59"/>
      <c r="O42" s="59">
        <f t="shared" si="4"/>
        <v>-2.0083333333333481E-3</v>
      </c>
      <c r="P42" s="59">
        <f t="shared" ca="1" si="5"/>
        <v>8.9666666666666575E-3</v>
      </c>
      <c r="Q42" s="59"/>
    </row>
    <row r="43" spans="1:17" ht="13.9" customHeight="1">
      <c r="A43" s="55">
        <f>MAX(A$13:A42)+1</f>
        <v>30</v>
      </c>
      <c r="B43" s="62">
        <f t="shared" si="6"/>
        <v>2009</v>
      </c>
      <c r="D43" s="59">
        <f>'Annual Yields (WP)'!B35</f>
        <v>4.0691666666666668E-2</v>
      </c>
      <c r="E43" s="59">
        <f ca="1">'Annual Yields (WP)'!K35</f>
        <v>6.0391666666666656E-2</v>
      </c>
      <c r="F43" s="59">
        <f>'Annual Yields (WP)'!N35</f>
        <v>7.0550000000000002E-2</v>
      </c>
      <c r="G43" s="59">
        <f t="shared" ca="1" si="0"/>
        <v>1.9699999999999988E-2</v>
      </c>
      <c r="H43" s="59">
        <f t="shared" si="1"/>
        <v>2.9858333333333334E-2</v>
      </c>
      <c r="I43" s="59"/>
      <c r="J43" s="59">
        <f>'Annual Yields (WP)'!E35</f>
        <v>5.3133333333333331E-2</v>
      </c>
      <c r="K43" s="59">
        <f>'Annual Yields (WP)'!H35</f>
        <v>7.2958333333333333E-2</v>
      </c>
      <c r="L43" s="31">
        <f t="shared" si="2"/>
        <v>1.2441666666666663E-2</v>
      </c>
      <c r="M43" s="59">
        <f t="shared" si="3"/>
        <v>3.2266666666666666E-2</v>
      </c>
      <c r="N43" s="59"/>
      <c r="O43" s="59">
        <f t="shared" si="4"/>
        <v>-2.4083333333333318E-3</v>
      </c>
      <c r="P43" s="59">
        <f t="shared" ca="1" si="5"/>
        <v>7.258333333333325E-3</v>
      </c>
      <c r="Q43" s="59"/>
    </row>
    <row r="44" spans="1:17" ht="13.9" customHeight="1">
      <c r="A44" s="55">
        <f>MAX(A$13:A43)+1</f>
        <v>31</v>
      </c>
      <c r="B44" s="62">
        <f t="shared" si="6"/>
        <v>2010</v>
      </c>
      <c r="D44" s="59">
        <f>'Annual Yields (WP)'!B36</f>
        <v>4.2508333333333335E-2</v>
      </c>
      <c r="E44" s="59">
        <f ca="1">'Annual Yields (WP)'!K36</f>
        <v>5.4688919787213131E-2</v>
      </c>
      <c r="F44" s="59">
        <f ca="1">'Annual Yields (WP)'!N36</f>
        <v>5.9645065912329841E-2</v>
      </c>
      <c r="G44" s="59">
        <f t="shared" ca="1" si="0"/>
        <v>1.2180586453879795E-2</v>
      </c>
      <c r="H44" s="59">
        <f t="shared" ca="1" si="1"/>
        <v>1.7136732578996505E-2</v>
      </c>
      <c r="I44" s="59"/>
      <c r="J44" s="59">
        <f ca="1">'Annual Yields (WP)'!E36</f>
        <v>4.9486141886579203E-2</v>
      </c>
      <c r="K44" s="59">
        <f ca="1">'Annual Yields (WP)'!H36</f>
        <v>6.0422650928792565E-2</v>
      </c>
      <c r="L44" s="31">
        <f t="shared" ca="1" si="2"/>
        <v>6.9778085532458678E-3</v>
      </c>
      <c r="M44" s="59">
        <f t="shared" ca="1" si="3"/>
        <v>1.791431759545923E-2</v>
      </c>
      <c r="N44" s="59"/>
      <c r="O44" s="59">
        <f t="shared" ca="1" si="4"/>
        <v>-7.7758501646272432E-4</v>
      </c>
      <c r="P44" s="59">
        <f t="shared" ca="1" si="5"/>
        <v>5.2027779006339273E-3</v>
      </c>
      <c r="Q44" s="59"/>
    </row>
    <row r="45" spans="1:17" ht="13.9" customHeight="1">
      <c r="A45" s="55">
        <f>MAX(A$13:A44)+1</f>
        <v>32</v>
      </c>
      <c r="B45" s="62">
        <f t="shared" si="6"/>
        <v>2011</v>
      </c>
      <c r="D45" s="59">
        <f>'Annual Yields (WP)'!B37</f>
        <v>3.9108333333333335E-2</v>
      </c>
      <c r="E45" s="59">
        <f ca="1">'Annual Yields (WP)'!K37</f>
        <v>5.0390073932477887E-2</v>
      </c>
      <c r="F45" s="59">
        <f ca="1">'Annual Yields (WP)'!N37</f>
        <v>5.5661813972092772E-2</v>
      </c>
      <c r="G45" s="59">
        <f t="shared" ca="1" si="0"/>
        <v>1.1281740599144552E-2</v>
      </c>
      <c r="H45" s="59">
        <f t="shared" ca="1" si="1"/>
        <v>1.6553480638759437E-2</v>
      </c>
      <c r="I45" s="59"/>
      <c r="J45" s="59">
        <f ca="1">'Annual Yields (WP)'!E37</f>
        <v>4.6399211789152482E-2</v>
      </c>
      <c r="K45" s="59">
        <f ca="1">'Annual Yields (WP)'!H37</f>
        <v>5.6664149059954531E-2</v>
      </c>
      <c r="L45" s="31">
        <f t="shared" ca="1" si="2"/>
        <v>7.290878455819147E-3</v>
      </c>
      <c r="M45" s="59">
        <f t="shared" ca="1" si="3"/>
        <v>1.7555815726621196E-2</v>
      </c>
      <c r="N45" s="59"/>
      <c r="O45" s="59">
        <f t="shared" ca="1" si="4"/>
        <v>-1.0023350878617596E-3</v>
      </c>
      <c r="P45" s="59">
        <f t="shared" ca="1" si="5"/>
        <v>3.9908621433254049E-3</v>
      </c>
      <c r="Q45" s="59"/>
    </row>
    <row r="46" spans="1:17" s="60" customFormat="1" ht="13.9" customHeight="1">
      <c r="A46" s="55">
        <f>MAX(A$13:A45)+1</f>
        <v>33</v>
      </c>
      <c r="B46" s="62">
        <v>2012</v>
      </c>
      <c r="C46" s="61"/>
      <c r="D46" s="59">
        <f>'Annual Yields (WP)'!B38</f>
        <v>2.9208333333333333E-2</v>
      </c>
      <c r="E46" s="59">
        <f ca="1">'Annual Yields (WP)'!K38</f>
        <v>4.1308564221010043E-2</v>
      </c>
      <c r="F46" s="59">
        <f ca="1">'Annual Yields (WP)'!N38</f>
        <v>4.8256893848182547E-2</v>
      </c>
      <c r="G46" s="59">
        <f t="shared" ca="1" si="0"/>
        <v>1.210023088767671E-2</v>
      </c>
      <c r="H46" s="59">
        <f t="shared" ca="1" si="1"/>
        <v>1.9048560514849214E-2</v>
      </c>
      <c r="I46" s="59"/>
      <c r="J46" s="59">
        <f ca="1">'Annual Yields (WP)'!E38</f>
        <v>3.6731737227054556E-2</v>
      </c>
      <c r="K46" s="59">
        <f ca="1">'Annual Yields (WP)'!H38</f>
        <v>4.9376048782085936E-2</v>
      </c>
      <c r="L46" s="31">
        <f t="shared" ca="1" si="2"/>
        <v>7.5234038937212235E-3</v>
      </c>
      <c r="M46" s="59">
        <f t="shared" ca="1" si="3"/>
        <v>2.0167715448752604E-2</v>
      </c>
      <c r="N46" s="59"/>
      <c r="O46" s="59">
        <f t="shared" ca="1" si="4"/>
        <v>-1.1191549339033893E-3</v>
      </c>
      <c r="P46" s="59">
        <f t="shared" ca="1" si="5"/>
        <v>4.5768269939554865E-3</v>
      </c>
      <c r="Q46" s="59"/>
    </row>
    <row r="47" spans="1:17" s="60" customFormat="1" ht="13.9" customHeight="1">
      <c r="A47" s="55">
        <f>MAX(A$13:A46)+1</f>
        <v>34</v>
      </c>
      <c r="B47" s="62">
        <v>2013</v>
      </c>
      <c r="C47" s="61"/>
      <c r="D47" s="59">
        <f>'Annual Yields (WP)'!B39</f>
        <v>3.4483333333333331E-2</v>
      </c>
      <c r="E47" s="59">
        <f ca="1">'Annual Yields (WP)'!K39</f>
        <v>4.4759707479483019E-2</v>
      </c>
      <c r="F47" s="59">
        <f ca="1">'Annual Yields (WP)'!N39</f>
        <v>4.9821343577303334E-2</v>
      </c>
      <c r="G47" s="59">
        <f t="shared" ca="1" si="0"/>
        <v>1.0276374146149687E-2</v>
      </c>
      <c r="H47" s="59">
        <f t="shared" ca="1" si="1"/>
        <v>1.5338010243970003E-2</v>
      </c>
      <c r="I47" s="59"/>
      <c r="J47" s="59">
        <f ca="1">'Annual Yields (WP)'!E39</f>
        <v>4.2353457172342616E-2</v>
      </c>
      <c r="K47" s="59">
        <f ca="1">'Annual Yields (WP)'!H39</f>
        <v>5.1015290565987158E-2</v>
      </c>
      <c r="L47" s="31">
        <f t="shared" ca="1" si="2"/>
        <v>7.8701238390092854E-3</v>
      </c>
      <c r="M47" s="59">
        <f t="shared" ca="1" si="3"/>
        <v>1.6531957232653827E-2</v>
      </c>
      <c r="N47" s="59"/>
      <c r="O47" s="59">
        <f t="shared" ca="1" si="4"/>
        <v>-1.1939469886838236E-3</v>
      </c>
      <c r="P47" s="59">
        <f t="shared" ca="1" si="5"/>
        <v>2.4062503071404021E-3</v>
      </c>
      <c r="Q47" s="59"/>
    </row>
    <row r="48" spans="1:17" s="60" customFormat="1" ht="13.9" customHeight="1">
      <c r="A48" s="55">
        <f>MAX(A$13:A47)+1</f>
        <v>35</v>
      </c>
      <c r="B48" s="62">
        <v>2014</v>
      </c>
      <c r="C48" s="61"/>
      <c r="D48" s="59">
        <f>'Annual Yields (WP)'!B40</f>
        <v>3.3399999999999999E-2</v>
      </c>
      <c r="E48" s="59">
        <f ca="1">'Annual Yields (WP)'!K40</f>
        <v>4.2774094021446961E-2</v>
      </c>
      <c r="F48" s="59">
        <f ca="1">'Annual Yields (WP)'!N40</f>
        <v>4.7983787029963504E-2</v>
      </c>
      <c r="G48" s="59">
        <f t="shared" ca="1" si="0"/>
        <v>9.3740940214469617E-3</v>
      </c>
      <c r="H48" s="59">
        <f t="shared" ca="1" si="1"/>
        <v>1.4583787029963505E-2</v>
      </c>
      <c r="I48" s="59"/>
      <c r="J48" s="59">
        <f ca="1">'Annual Yields (WP)'!E40</f>
        <v>4.1623565805109931E-2</v>
      </c>
      <c r="K48" s="59">
        <f ca="1">'Annual Yields (WP)'!H40</f>
        <v>4.8554684166595939E-2</v>
      </c>
      <c r="L48" s="31">
        <f t="shared" ca="1" si="2"/>
        <v>8.2235658051099322E-3</v>
      </c>
      <c r="M48" s="59">
        <f t="shared" ca="1" si="3"/>
        <v>1.515468416659594E-2</v>
      </c>
      <c r="N48" s="59"/>
      <c r="O48" s="59">
        <f t="shared" ca="1" si="4"/>
        <v>-5.708971366324353E-4</v>
      </c>
      <c r="P48" s="59">
        <f t="shared" ca="1" si="5"/>
        <v>1.1505282163370295E-3</v>
      </c>
      <c r="Q48" s="59"/>
    </row>
    <row r="49" spans="1:17" s="60" customFormat="1" ht="13.9" customHeight="1">
      <c r="A49" s="55">
        <f>MAX(A$13:A48)+1</f>
        <v>36</v>
      </c>
      <c r="B49" s="62">
        <v>2015</v>
      </c>
      <c r="C49" s="61"/>
      <c r="D49" s="59">
        <f>'Annual Yields (WP)'!B41</f>
        <v>2.8408333333333331E-2</v>
      </c>
      <c r="E49" s="59">
        <f ca="1">'Annual Yields (WP)'!K41</f>
        <v>4.1153967589428117E-2</v>
      </c>
      <c r="F49" s="59">
        <f ca="1">'Annual Yields (WP)'!N41</f>
        <v>5.0280741690083786E-2</v>
      </c>
      <c r="G49" s="59">
        <f t="shared" ca="1" si="0"/>
        <v>1.2745634256094786E-2</v>
      </c>
      <c r="H49" s="59">
        <f t="shared" ca="1" si="1"/>
        <v>2.1872408356750455E-2</v>
      </c>
      <c r="I49" s="59"/>
      <c r="J49" s="59">
        <f ca="1">'Annual Yields (WP)'!E41</f>
        <v>3.8865561979443554E-2</v>
      </c>
      <c r="K49" s="59">
        <f ca="1">'Annual Yields (WP)'!H41</f>
        <v>4.9983818036252244E-2</v>
      </c>
      <c r="L49" s="31">
        <f t="shared" ca="1" si="2"/>
        <v>1.0457228646110223E-2</v>
      </c>
      <c r="M49" s="59">
        <f t="shared" ca="1" si="3"/>
        <v>2.1575484702918913E-2</v>
      </c>
      <c r="N49" s="59"/>
      <c r="O49" s="59">
        <f t="shared" ca="1" si="4"/>
        <v>2.9692365383154201E-4</v>
      </c>
      <c r="P49" s="59">
        <f t="shared" ca="1" si="5"/>
        <v>2.2884056099845632E-3</v>
      </c>
      <c r="Q49" s="59"/>
    </row>
    <row r="50" spans="1:17" s="60" customFormat="1" ht="13.9" customHeight="1">
      <c r="A50" s="55">
        <f>MAX(A$13:A49)+1</f>
        <v>37</v>
      </c>
      <c r="B50" s="62">
        <v>2016</v>
      </c>
      <c r="C50" s="61"/>
      <c r="D50" s="59">
        <f>'Annual Yields (WP)'!B42</f>
        <v>2.5975000000000002E-2</v>
      </c>
      <c r="E50" s="59">
        <f ca="1">'Annual Yields (WP)'!K42</f>
        <v>3.930199127182251E-2</v>
      </c>
      <c r="F50" s="59">
        <f ca="1">'Annual Yields (WP)'!N42</f>
        <v>4.6746381356058131E-2</v>
      </c>
      <c r="G50" s="59">
        <f t="shared" ca="1" si="0"/>
        <v>1.3326991271822509E-2</v>
      </c>
      <c r="H50" s="59">
        <f t="shared" ca="1" si="1"/>
        <v>2.0771381356058129E-2</v>
      </c>
      <c r="I50" s="59"/>
      <c r="J50" s="59">
        <f ca="1">'Annual Yields (WP)'!E42</f>
        <v>3.6641758732305067E-2</v>
      </c>
      <c r="K50" s="59">
        <f ca="1">'Annual Yields (WP)'!H42</f>
        <v>4.7145330800651163E-2</v>
      </c>
      <c r="L50" s="31">
        <f t="shared" ca="1" si="2"/>
        <v>1.0666758732305066E-2</v>
      </c>
      <c r="M50" s="59">
        <f t="shared" ca="1" si="3"/>
        <v>2.1170330800651161E-2</v>
      </c>
      <c r="N50" s="59"/>
      <c r="O50" s="59">
        <f t="shared" ca="1" si="4"/>
        <v>-3.9894944459303167E-4</v>
      </c>
      <c r="P50" s="59">
        <f t="shared" ca="1" si="5"/>
        <v>2.6602325395174431E-3</v>
      </c>
      <c r="Q50" s="59"/>
    </row>
    <row r="51" spans="1:17" s="60" customFormat="1" ht="13.9" customHeight="1">
      <c r="A51" s="55">
        <f>MAX(A$13:A50)+1</f>
        <v>38</v>
      </c>
      <c r="B51" s="62">
        <v>2017</v>
      </c>
      <c r="C51" s="61">
        <v>4</v>
      </c>
      <c r="D51" s="59">
        <f>'Annual Yields (WP)'!B43</f>
        <v>2.9716666666666666E-2</v>
      </c>
      <c r="E51" s="59">
        <f ca="1">'Annual Yields (WP)'!K43</f>
        <v>4.1210937174953187E-2</v>
      </c>
      <c r="F51" s="59">
        <f ca="1">'Annual Yields (WP)'!N43</f>
        <v>4.5237943970598438E-2</v>
      </c>
      <c r="G51" s="59">
        <f ca="1">E51-D51</f>
        <v>1.1494270508286521E-2</v>
      </c>
      <c r="H51" s="59">
        <f ca="1">F51-D51</f>
        <v>1.5521277303931772E-2</v>
      </c>
      <c r="I51" s="59"/>
      <c r="J51" s="59">
        <f ca="1">'Annual Yields (WP)'!E43</f>
        <v>3.8793194126620904E-2</v>
      </c>
      <c r="K51" s="59">
        <f ca="1">'Annual Yields (WP)'!H43</f>
        <v>4.5782798869703906E-2</v>
      </c>
      <c r="L51" s="31">
        <f ca="1">J51-D51</f>
        <v>9.0765274599542388E-3</v>
      </c>
      <c r="M51" s="59">
        <f ca="1">K51-D51</f>
        <v>1.606613220303724E-2</v>
      </c>
      <c r="N51" s="59"/>
      <c r="O51" s="59">
        <f ca="1">F51-K51</f>
        <v>-5.4485489910546803E-4</v>
      </c>
      <c r="P51" s="59">
        <f ca="1">+E51-J51</f>
        <v>2.4177430483322826E-3</v>
      </c>
      <c r="Q51" s="59"/>
    </row>
    <row r="52" spans="1:17" ht="13.9" customHeight="1">
      <c r="D52" s="59"/>
      <c r="E52" s="31"/>
    </row>
    <row r="53" spans="1:17" ht="13.9" customHeight="1">
      <c r="A53" s="55">
        <f>MAX(A$13:A52)+1</f>
        <v>39</v>
      </c>
      <c r="B53" s="58" t="s">
        <v>4</v>
      </c>
      <c r="C53" s="58"/>
      <c r="D53" s="57">
        <f>AVERAGE(D14:D52)</f>
        <v>6.6194477671451327E-2</v>
      </c>
      <c r="E53" s="57">
        <f ca="1">AVERAGE(E14:E52)</f>
        <v>8.1315041810820221E-2</v>
      </c>
      <c r="F53" s="57">
        <f ca="1">AVERAGE(F14:F52)</f>
        <v>8.5693218544472233E-2</v>
      </c>
      <c r="G53" s="57">
        <f ca="1">AVERAGE(G14:G52)</f>
        <v>1.5120564139368858E-2</v>
      </c>
      <c r="H53" s="57">
        <f ca="1">AVERAGE(H14:H52)</f>
        <v>1.9498740873020903E-2</v>
      </c>
      <c r="I53" s="57"/>
      <c r="J53" s="57">
        <f ca="1">AVERAGE(J14:J52)</f>
        <v>7.460446391364757E-2</v>
      </c>
      <c r="K53" s="57">
        <f ca="1">AVERAGE(K14:K52)</f>
        <v>8.5549862400263785E-2</v>
      </c>
      <c r="L53" s="57">
        <f ca="1">AVERAGE(L14:L52)</f>
        <v>8.4099862421962331E-3</v>
      </c>
      <c r="M53" s="57">
        <f ca="1">AVERAGE(M14:M52)</f>
        <v>1.935538472881242E-2</v>
      </c>
      <c r="N53" s="57"/>
      <c r="O53" s="57">
        <f ca="1">AVERAGE(O14:O52)</f>
        <v>1.4335614420847977E-4</v>
      </c>
      <c r="P53" s="57">
        <f ca="1">AVERAGE(P14:P52)</f>
        <v>6.7105778971726267E-3</v>
      </c>
      <c r="Q53" s="57"/>
    </row>
    <row r="76" spans="1:14">
      <c r="A76" s="54"/>
      <c r="B76" s="56" t="s">
        <v>28</v>
      </c>
      <c r="C76" s="56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4.25">
      <c r="A77" s="54"/>
      <c r="B77" s="5" t="s">
        <v>27</v>
      </c>
      <c r="C77" s="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4.25">
      <c r="A78" s="54"/>
      <c r="B78" s="5" t="s">
        <v>26</v>
      </c>
      <c r="C78" s="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>
      <c r="A79" s="54"/>
      <c r="B79" s="6" t="s">
        <v>25</v>
      </c>
      <c r="C79" s="6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>
      <c r="A80" s="54"/>
      <c r="B80" s="6" t="s">
        <v>127</v>
      </c>
      <c r="C80" s="6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4.25">
      <c r="A81" s="54"/>
      <c r="B81" s="6" t="s">
        <v>24</v>
      </c>
      <c r="C81" s="6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>
      <c r="A82" s="54"/>
      <c r="B82" s="6" t="s">
        <v>128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4.25">
      <c r="B83" s="6" t="s">
        <v>149</v>
      </c>
    </row>
  </sheetData>
  <mergeCells count="5">
    <mergeCell ref="E10:H10"/>
    <mergeCell ref="J10:M10"/>
    <mergeCell ref="O10:P10"/>
    <mergeCell ref="A2:P2"/>
    <mergeCell ref="A6:P6"/>
  </mergeCells>
  <conditionalFormatting sqref="G14:G51">
    <cfRule type="expression" dxfId="1" priority="2">
      <formula>IF(G14&gt;L14,0,1)</formula>
    </cfRule>
  </conditionalFormatting>
  <conditionalFormatting sqref="L14:L51">
    <cfRule type="expression" dxfId="0" priority="1">
      <formula>IF(G14&gt;L14,0,1)</formula>
    </cfRule>
  </conditionalFormatting>
  <printOptions horizontalCentered="1"/>
  <pageMargins left="0.7" right="0.7" top="1" bottom="0.75" header="0.55000000000000004" footer="0.51"/>
  <pageSetup scale="62" orientation="portrait" r:id="rId1"/>
  <headerFooter>
    <oddHeader>&amp;R&amp;16&amp;A
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I49"/>
  <sheetViews>
    <sheetView zoomScale="80" zoomScaleNormal="80" zoomScaleSheetLayoutView="80" zoomScalePageLayoutView="80" workbookViewId="0"/>
  </sheetViews>
  <sheetFormatPr defaultColWidth="9" defaultRowHeight="14.25"/>
  <cols>
    <col min="1" max="1" width="10.75" style="75" customWidth="1"/>
    <col min="2" max="2" width="15.875" style="75" customWidth="1"/>
    <col min="3" max="5" width="17.625" style="75" customWidth="1"/>
    <col min="6" max="16384" width="9" style="75"/>
  </cols>
  <sheetData>
    <row r="2" spans="1:9" ht="27" customHeight="1">
      <c r="A2" s="224" t="str">
        <f>Utility</f>
        <v>Avista Corporation</v>
      </c>
      <c r="B2" s="224"/>
      <c r="C2" s="224"/>
      <c r="D2" s="224"/>
      <c r="E2" s="224"/>
    </row>
    <row r="3" spans="1:9">
      <c r="A3" s="82"/>
      <c r="B3" s="100"/>
      <c r="C3" s="100"/>
    </row>
    <row r="4" spans="1:9">
      <c r="A4" s="82"/>
      <c r="B4" s="100"/>
      <c r="C4" s="100"/>
    </row>
    <row r="5" spans="1:9">
      <c r="A5" s="82"/>
      <c r="B5" s="100"/>
      <c r="C5" s="100"/>
    </row>
    <row r="6" spans="1:9" ht="20.25">
      <c r="A6" s="225" t="s">
        <v>57</v>
      </c>
      <c r="B6" s="225"/>
      <c r="C6" s="225"/>
      <c r="D6" s="225"/>
      <c r="E6" s="225"/>
    </row>
    <row r="7" spans="1:9">
      <c r="A7" s="82"/>
      <c r="B7" s="100"/>
      <c r="C7" s="100"/>
    </row>
    <row r="8" spans="1:9">
      <c r="A8" s="82"/>
      <c r="B8" s="100"/>
      <c r="C8" s="100"/>
    </row>
    <row r="9" spans="1:9">
      <c r="A9" s="82"/>
      <c r="B9" s="92"/>
      <c r="C9" s="92"/>
      <c r="D9" s="92"/>
      <c r="E9" s="92"/>
    </row>
    <row r="10" spans="1:9" ht="15">
      <c r="A10" s="99"/>
      <c r="B10" s="98"/>
      <c r="C10" s="98" t="s">
        <v>56</v>
      </c>
      <c r="D10" s="97" t="s">
        <v>21</v>
      </c>
      <c r="E10" s="97" t="s">
        <v>55</v>
      </c>
    </row>
    <row r="11" spans="1:9" ht="17.25">
      <c r="A11" s="94" t="s">
        <v>10</v>
      </c>
      <c r="B11" s="93" t="s">
        <v>54</v>
      </c>
      <c r="C11" s="96" t="s">
        <v>53</v>
      </c>
      <c r="D11" s="96" t="s">
        <v>52</v>
      </c>
      <c r="E11" s="96" t="s">
        <v>52</v>
      </c>
    </row>
    <row r="12" spans="1:9" ht="15">
      <c r="A12" s="94"/>
      <c r="B12" s="93"/>
      <c r="C12" s="95">
        <v>-1</v>
      </c>
      <c r="D12" s="95">
        <v>-2</v>
      </c>
      <c r="E12" s="95">
        <v>-3</v>
      </c>
    </row>
    <row r="13" spans="1:9" ht="15">
      <c r="A13" s="94"/>
      <c r="B13" s="93"/>
      <c r="C13" s="93"/>
      <c r="D13" s="92"/>
      <c r="E13" s="92"/>
    </row>
    <row r="14" spans="1:9" s="91" customFormat="1" ht="15.75" customHeight="1">
      <c r="A14" s="84">
        <f>MAX($A$13:A13)+1</f>
        <v>1</v>
      </c>
      <c r="B14" s="88">
        <f>+'Yields Table (WP)'!A6</f>
        <v>43000</v>
      </c>
      <c r="C14" s="90">
        <f ca="1">+'Yields Table (WP)'!B6</f>
        <v>2.7999999999999997E-2</v>
      </c>
      <c r="D14" s="89">
        <f>'Yields Table (WP)'!K6</f>
        <v>3.8800000000000001E-2</v>
      </c>
      <c r="E14" s="89">
        <f>'Yields Table (WP)'!L6</f>
        <v>4.2500000000000003E-2</v>
      </c>
      <c r="F14" s="91" t="s">
        <v>5</v>
      </c>
      <c r="G14" s="91" t="s">
        <v>5</v>
      </c>
      <c r="H14" s="91" t="s">
        <v>5</v>
      </c>
      <c r="I14" s="91" t="s">
        <v>5</v>
      </c>
    </row>
    <row r="15" spans="1:9" ht="15.75" customHeight="1">
      <c r="A15" s="84">
        <f>MAX($A$13:A14)+1</f>
        <v>2</v>
      </c>
      <c r="B15" s="88">
        <f>+'Yields Table (WP)'!A7</f>
        <v>42993</v>
      </c>
      <c r="C15" s="90">
        <f ca="1">+'Yields Table (WP)'!B7</f>
        <v>2.7699999999999999E-2</v>
      </c>
      <c r="D15" s="89">
        <f>'Yields Table (WP)'!K7</f>
        <v>3.8600000000000002E-2</v>
      </c>
      <c r="E15" s="89">
        <f>'Yields Table (WP)'!L7</f>
        <v>4.2299999999999997E-2</v>
      </c>
    </row>
    <row r="16" spans="1:9" ht="15.75" customHeight="1">
      <c r="A16" s="84">
        <f>MAX($A$13:A15)+1</f>
        <v>3</v>
      </c>
      <c r="B16" s="88">
        <f>+'Yields Table (WP)'!A8</f>
        <v>42986</v>
      </c>
      <c r="C16" s="90">
        <f ca="1">+'Yields Table (WP)'!B8</f>
        <v>2.6699999999999998E-2</v>
      </c>
      <c r="D16" s="89">
        <f>'Yields Table (WP)'!K8</f>
        <v>3.78E-2</v>
      </c>
      <c r="E16" s="89">
        <f>'Yields Table (WP)'!L8</f>
        <v>4.1500000000000002E-2</v>
      </c>
    </row>
    <row r="17" spans="1:9" ht="15.75" customHeight="1">
      <c r="A17" s="84">
        <f>MAX($A$13:A16)+1</f>
        <v>4</v>
      </c>
      <c r="B17" s="88">
        <f>+'Yields Table (WP)'!A9</f>
        <v>42979</v>
      </c>
      <c r="C17" s="90">
        <f ca="1">+'Yields Table (WP)'!B9</f>
        <v>2.7699999999999999E-2</v>
      </c>
      <c r="D17" s="89">
        <f>'Yields Table (WP)'!K9</f>
        <v>3.85E-2</v>
      </c>
      <c r="E17" s="89">
        <f>'Yields Table (WP)'!L9</f>
        <v>4.2299999999999997E-2</v>
      </c>
    </row>
    <row r="18" spans="1:9" ht="15.75" customHeight="1">
      <c r="A18" s="84">
        <f>MAX($A$13:A17)+1</f>
        <v>5</v>
      </c>
      <c r="B18" s="88">
        <f>+'Yields Table (WP)'!A10</f>
        <v>42972</v>
      </c>
      <c r="C18" s="90">
        <f ca="1">+'Yields Table (WP)'!B10</f>
        <v>2.75E-2</v>
      </c>
      <c r="D18" s="89">
        <f>'Yields Table (WP)'!K10</f>
        <v>3.8300000000000001E-2</v>
      </c>
      <c r="E18" s="89">
        <f>'Yields Table (WP)'!L10</f>
        <v>4.2000000000000003E-2</v>
      </c>
    </row>
    <row r="19" spans="1:9" ht="15.75" customHeight="1">
      <c r="A19" s="84">
        <f>MAX($A$13:A18)+1</f>
        <v>6</v>
      </c>
      <c r="B19" s="88">
        <f>+'Yields Table (WP)'!A11</f>
        <v>42965</v>
      </c>
      <c r="C19" s="90">
        <f ca="1">+'Yields Table (WP)'!B11</f>
        <v>2.7799999999999998E-2</v>
      </c>
      <c r="D19" s="89">
        <f>'Yields Table (WP)'!K11</f>
        <v>3.85E-2</v>
      </c>
      <c r="E19" s="89">
        <f>'Yields Table (WP)'!L11</f>
        <v>4.2200000000000001E-2</v>
      </c>
    </row>
    <row r="20" spans="1:9" ht="15.75" customHeight="1">
      <c r="A20" s="84">
        <f>MAX($A$13:A19)+1</f>
        <v>7</v>
      </c>
      <c r="B20" s="88">
        <f>+'Yields Table (WP)'!A12</f>
        <v>42958</v>
      </c>
      <c r="C20" s="90">
        <f ca="1">+'Yields Table (WP)'!B12</f>
        <v>2.7900000000000001E-2</v>
      </c>
      <c r="D20" s="89">
        <f>'Yields Table (WP)'!K12</f>
        <v>3.8600000000000002E-2</v>
      </c>
      <c r="E20" s="89">
        <f>'Yields Table (WP)'!L12</f>
        <v>4.2200000000000001E-2</v>
      </c>
    </row>
    <row r="21" spans="1:9" ht="15.75" customHeight="1">
      <c r="A21" s="84">
        <f>MAX($A$13:A20)+1</f>
        <v>8</v>
      </c>
      <c r="B21" s="88">
        <f>+'Yields Table (WP)'!A13</f>
        <v>42951</v>
      </c>
      <c r="C21" s="90">
        <f ca="1">+'Yields Table (WP)'!B13</f>
        <v>2.8399999999999998E-2</v>
      </c>
      <c r="D21" s="89">
        <f>'Yields Table (WP)'!K13</f>
        <v>3.9E-2</v>
      </c>
      <c r="E21" s="89">
        <f>'Yields Table (WP)'!L13</f>
        <v>4.2700000000000002E-2</v>
      </c>
    </row>
    <row r="22" spans="1:9" ht="15.75" customHeight="1">
      <c r="A22" s="84">
        <f>MAX($A$13:A21)+1</f>
        <v>9</v>
      </c>
      <c r="B22" s="88">
        <f>+'Yields Table (WP)'!A14</f>
        <v>42944</v>
      </c>
      <c r="C22" s="90">
        <f ca="1">+'Yields Table (WP)'!B14</f>
        <v>2.8900000000000002E-2</v>
      </c>
      <c r="D22" s="89">
        <f>'Yields Table (WP)'!K14</f>
        <v>3.9699999999999999E-2</v>
      </c>
      <c r="E22" s="89">
        <f>'Yields Table (WP)'!L14</f>
        <v>4.3200000000000002E-2</v>
      </c>
    </row>
    <row r="23" spans="1:9" ht="15.75" customHeight="1">
      <c r="A23" s="84">
        <f>MAX($A$13:A22)+1</f>
        <v>10</v>
      </c>
      <c r="B23" s="88">
        <f>+'Yields Table (WP)'!A15</f>
        <v>42937</v>
      </c>
      <c r="C23" s="90">
        <f ca="1">+'Yields Table (WP)'!B15</f>
        <v>2.81E-2</v>
      </c>
      <c r="D23" s="89">
        <f>'Yields Table (WP)'!K15</f>
        <v>3.9100000000000003E-2</v>
      </c>
      <c r="E23" s="89">
        <f>'Yields Table (WP)'!L15</f>
        <v>4.2700000000000002E-2</v>
      </c>
    </row>
    <row r="24" spans="1:9" ht="15.75" customHeight="1">
      <c r="A24" s="84">
        <f>MAX($A$13:A23)+1</f>
        <v>11</v>
      </c>
      <c r="B24" s="88">
        <f>+'Yields Table (WP)'!A16</f>
        <v>42930</v>
      </c>
      <c r="C24" s="90">
        <f ca="1">+'Yields Table (WP)'!B16</f>
        <v>2.9100000000000001E-2</v>
      </c>
      <c r="D24" s="89">
        <f>'Yields Table (WP)'!K16</f>
        <v>4.02E-2</v>
      </c>
      <c r="E24" s="89">
        <f>'Yields Table (WP)'!L16</f>
        <v>4.3999999999999997E-2</v>
      </c>
    </row>
    <row r="25" spans="1:9" ht="15.75" customHeight="1">
      <c r="A25" s="84">
        <f>MAX($A$13:A24)+1</f>
        <v>12</v>
      </c>
      <c r="B25" s="88">
        <f>+'Yields Table (WP)'!A17</f>
        <v>42923</v>
      </c>
      <c r="C25" s="90">
        <f ca="1">+'Yields Table (WP)'!B17</f>
        <v>2.9300000000000003E-2</v>
      </c>
      <c r="D25" s="89">
        <f>'Yields Table (WP)'!K17</f>
        <v>4.0599999999999997E-2</v>
      </c>
      <c r="E25" s="89">
        <f>'Yields Table (WP)'!L17</f>
        <v>4.4400000000000002E-2</v>
      </c>
    </row>
    <row r="26" spans="1:9" ht="15.75" customHeight="1">
      <c r="A26" s="84">
        <f>MAX($A$13:A25)+1</f>
        <v>13</v>
      </c>
      <c r="B26" s="88">
        <f>+'Yields Table (WP)'!A18</f>
        <v>42916</v>
      </c>
      <c r="C26" s="90">
        <f ca="1">+'Yields Table (WP)'!B18</f>
        <v>2.8399999999999998E-2</v>
      </c>
      <c r="D26" s="89">
        <f>'Yields Table (WP)'!K18</f>
        <v>3.9800000000000002E-2</v>
      </c>
      <c r="E26" s="89">
        <f>'Yields Table (WP)'!L18</f>
        <v>4.36E-2</v>
      </c>
    </row>
    <row r="27" spans="1:9" ht="15.75" customHeight="1">
      <c r="A27" s="84"/>
      <c r="B27" s="88"/>
      <c r="C27" s="87"/>
    </row>
    <row r="28" spans="1:9" ht="15.75" customHeight="1">
      <c r="A28" s="84">
        <f>MAX($A$13:A27)+1</f>
        <v>14</v>
      </c>
      <c r="B28" s="85" t="s">
        <v>51</v>
      </c>
      <c r="C28" s="79">
        <f ca="1">AVERAGE(C14:C26)</f>
        <v>2.8115384615384615E-2</v>
      </c>
      <c r="D28" s="79">
        <f>AVERAGE(D14:D26)</f>
        <v>3.9038461538461543E-2</v>
      </c>
      <c r="E28" s="79">
        <f>AVERAGE(E14:E26)</f>
        <v>4.2738461538461545E-2</v>
      </c>
      <c r="G28" s="86"/>
      <c r="H28" s="86"/>
      <c r="I28" s="86"/>
    </row>
    <row r="29" spans="1:9" ht="15.75" customHeight="1">
      <c r="A29" s="84">
        <f>MAX($A$13:A28)+1</f>
        <v>15</v>
      </c>
      <c r="B29" s="85" t="s">
        <v>50</v>
      </c>
      <c r="C29" s="79"/>
      <c r="D29" s="79">
        <f ca="1">ROUND(D28,4)-ROUND(C28,4)</f>
        <v>1.09E-2</v>
      </c>
      <c r="E29" s="79">
        <f ca="1">ROUND(E28,4)-ROUND(C28,4)</f>
        <v>1.4600000000000002E-2</v>
      </c>
      <c r="H29" s="79"/>
      <c r="I29" s="79"/>
    </row>
    <row r="30" spans="1:9" ht="15.75" customHeight="1">
      <c r="A30" s="84"/>
      <c r="B30" s="85"/>
      <c r="C30" s="79"/>
      <c r="D30" s="79"/>
      <c r="E30" s="79"/>
    </row>
    <row r="31" spans="1:9" ht="15.75" customHeight="1">
      <c r="A31" s="84"/>
      <c r="B31" s="83"/>
      <c r="C31" s="83"/>
      <c r="D31" s="79"/>
      <c r="E31" s="79"/>
    </row>
    <row r="32" spans="1:9" ht="15">
      <c r="A32" s="82"/>
      <c r="B32" s="81"/>
      <c r="C32" s="80"/>
      <c r="D32" s="79"/>
      <c r="E32" s="79"/>
    </row>
    <row r="33" spans="2:3">
      <c r="B33" s="78" t="s">
        <v>28</v>
      </c>
      <c r="C33" s="78"/>
    </row>
    <row r="34" spans="2:3" ht="16.5">
      <c r="B34" s="77" t="s">
        <v>49</v>
      </c>
      <c r="C34" s="77"/>
    </row>
    <row r="35" spans="2:3" ht="16.5">
      <c r="B35" s="77" t="s">
        <v>48</v>
      </c>
    </row>
    <row r="49" spans="1:1" ht="16.5">
      <c r="A49" s="76"/>
    </row>
  </sheetData>
  <mergeCells count="2">
    <mergeCell ref="A2:E2"/>
    <mergeCell ref="A6:E6"/>
  </mergeCells>
  <printOptions horizontalCentered="1"/>
  <pageMargins left="0.7" right="0.7" top="1" bottom="0.75" header="0.55000000000000004" footer="0.51"/>
  <pageSetup orientation="portrait" r:id="rId1"/>
  <headerFooter>
    <oddHeader>&amp;RExhibit MPG-19
Page 1 of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M36"/>
  <sheetViews>
    <sheetView workbookViewId="0"/>
  </sheetViews>
  <sheetFormatPr defaultRowHeight="14.25"/>
  <cols>
    <col min="11" max="11" width="15.75" customWidth="1"/>
  </cols>
  <sheetData>
    <row r="2" spans="1:13" ht="27.75">
      <c r="A2" s="226" t="str">
        <f>Utility</f>
        <v>Avista Corporation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01"/>
    </row>
    <row r="5" spans="1:13" ht="20.25">
      <c r="A5" s="227" t="s">
        <v>130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28" spans="1:1" ht="15.6" customHeight="1"/>
    <row r="32" spans="1:1">
      <c r="A32" t="s">
        <v>61</v>
      </c>
    </row>
    <row r="33" spans="1:1">
      <c r="A33" t="s">
        <v>28</v>
      </c>
    </row>
    <row r="34" spans="1:1">
      <c r="A34" t="s">
        <v>60</v>
      </c>
    </row>
    <row r="35" spans="1:1">
      <c r="A35" t="s">
        <v>59</v>
      </c>
    </row>
    <row r="36" spans="1:1">
      <c r="A36" t="s">
        <v>58</v>
      </c>
    </row>
  </sheetData>
  <mergeCells count="2">
    <mergeCell ref="A2:L2"/>
    <mergeCell ref="A5:L5"/>
  </mergeCells>
  <printOptions horizontalCentered="1"/>
  <pageMargins left="0.7" right="0.7" top="1" bottom="0.75" header="0.55000000000000004" footer="0.3"/>
  <pageSetup scale="96" orientation="landscape" r:id="rId1"/>
  <headerFooter>
    <oddHeader>&amp;RExhibit MPG-19
Page 2 of 3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2:M36"/>
  <sheetViews>
    <sheetView zoomScaleNormal="100" workbookViewId="0"/>
  </sheetViews>
  <sheetFormatPr defaultRowHeight="14.25"/>
  <cols>
    <col min="11" max="11" width="15.75" customWidth="1"/>
  </cols>
  <sheetData>
    <row r="2" spans="1:13" ht="27.75">
      <c r="A2" s="226" t="str">
        <f>Utility</f>
        <v>Avista Corporation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01"/>
    </row>
    <row r="5" spans="1:13" ht="20.25">
      <c r="A5" s="227" t="s">
        <v>131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28" spans="1:1" ht="15.6" customHeight="1"/>
    <row r="32" spans="1:1">
      <c r="A32" t="s">
        <v>61</v>
      </c>
    </row>
    <row r="33" spans="1:1">
      <c r="A33" t="s">
        <v>28</v>
      </c>
    </row>
    <row r="34" spans="1:1">
      <c r="A34" t="s">
        <v>60</v>
      </c>
    </row>
    <row r="35" spans="1:1">
      <c r="A35" t="s">
        <v>59</v>
      </c>
    </row>
    <row r="36" spans="1:1">
      <c r="A36" t="s">
        <v>58</v>
      </c>
    </row>
  </sheetData>
  <mergeCells count="2">
    <mergeCell ref="A2:L2"/>
    <mergeCell ref="A5:L5"/>
  </mergeCells>
  <printOptions horizontalCentered="1"/>
  <pageMargins left="0.7" right="0.7" top="1" bottom="0.75" header="0.55000000000000004" footer="0.3"/>
  <pageSetup scale="96" orientation="landscape" r:id="rId1"/>
  <headerFooter>
    <oddHeader>&amp;RExhibit MPG-19
Page 3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F69EBEF-C5A7-465D-A638-7E82F4B7E58A}"/>
</file>

<file path=customXml/itemProps2.xml><?xml version="1.0" encoding="utf-8"?>
<ds:datastoreItem xmlns:ds="http://schemas.openxmlformats.org/officeDocument/2006/customXml" ds:itemID="{D2313C27-8093-49FB-9901-778182B2D303}"/>
</file>

<file path=customXml/itemProps3.xml><?xml version="1.0" encoding="utf-8"?>
<ds:datastoreItem xmlns:ds="http://schemas.openxmlformats.org/officeDocument/2006/customXml" ds:itemID="{63C91FBF-95F5-4505-B706-F630544EE6FA}"/>
</file>

<file path=customXml/itemProps4.xml><?xml version="1.0" encoding="utf-8"?>
<ds:datastoreItem xmlns:ds="http://schemas.openxmlformats.org/officeDocument/2006/customXml" ds:itemID="{E09CEF1E-C22B-41B2-9849-93D1F8241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Exhibit MPG-15</vt:lpstr>
      <vt:lpstr>Exhibit MPG-16</vt:lpstr>
      <vt:lpstr>Exhibit MPG-17</vt:lpstr>
      <vt:lpstr>Exhibit MPG-11 Gas</vt:lpstr>
      <vt:lpstr>Exhibit MPG-12 Gas</vt:lpstr>
      <vt:lpstr>Exhibit MPG-18</vt:lpstr>
      <vt:lpstr>Exhibit MPG-19a</vt:lpstr>
      <vt:lpstr>Exhibit MPG-19b</vt:lpstr>
      <vt:lpstr>Exhibit MPG-19c</vt:lpstr>
      <vt:lpstr>Yields (WP)</vt:lpstr>
      <vt:lpstr>Moodys Yields(WP)</vt:lpstr>
      <vt:lpstr>Yields Table (WP)</vt:lpstr>
      <vt:lpstr>Monthly Yields (WP)</vt:lpstr>
      <vt:lpstr>Annual Yields (WP)</vt:lpstr>
      <vt:lpstr>Bond Yields (WP)</vt:lpstr>
      <vt:lpstr>Elec. Authorized Returns Graph</vt:lpstr>
      <vt:lpstr>Gas Authorized Returns Graph</vt:lpstr>
      <vt:lpstr>Authorized Returns G &amp; E</vt:lpstr>
      <vt:lpstr>'Authorized Returns G &amp; E'!Print_Area</vt:lpstr>
      <vt:lpstr>'Bond Yields (WP)'!Print_Area</vt:lpstr>
      <vt:lpstr>'Elec. Authorized Returns Graph'!Print_Area</vt:lpstr>
      <vt:lpstr>'Exhibit MPG-11 Gas'!Print_Area</vt:lpstr>
      <vt:lpstr>'Exhibit MPG-12 Gas'!Print_Area</vt:lpstr>
      <vt:lpstr>'Exhibit MPG-15'!Print_Area</vt:lpstr>
      <vt:lpstr>'Exhibit MPG-16'!Print_Area</vt:lpstr>
      <vt:lpstr>'Exhibit MPG-17'!Print_Area</vt:lpstr>
      <vt:lpstr>'Exhibit MPG-18'!Print_Area</vt:lpstr>
      <vt:lpstr>'Exhibit MPG-19a'!Print_Area</vt:lpstr>
      <vt:lpstr>'Exhibit MPG-19b'!Print_Area</vt:lpstr>
      <vt:lpstr>'Exhibit MPG-19c'!Print_Area</vt:lpstr>
      <vt:lpstr>'Gas Authorized Returns Graph'!Print_Area</vt:lpstr>
      <vt:lpstr>'Monthly Yields (WP)'!Print_Area</vt:lpstr>
      <vt:lpstr>'Monthly Yields (WP)'!Print_Titles</vt:lpstr>
      <vt:lpstr>Utility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Berron</dc:creator>
  <cp:lastModifiedBy>Monet Covington</cp:lastModifiedBy>
  <cp:lastPrinted>2017-10-23T21:00:48Z</cp:lastPrinted>
  <dcterms:created xsi:type="dcterms:W3CDTF">2017-03-30T21:09:42Z</dcterms:created>
  <dcterms:modified xsi:type="dcterms:W3CDTF">2017-10-25T14:15:27Z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{67E9A815-93D7-4F38-BB83-9284D977513C}</vt:lpwstr>
  </property>
  <property fmtid="{D5CDD505-2E9C-101B-9397-08002B2CF9AE}" pid="3" name="ContentTypeId">
    <vt:lpwstr>0x0101006E56B4D1795A2E4DB2F0B01679ED314A004293D7BF2DB2434CBA4573E3DBB11230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