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4120" windowHeight="13500" activeTab="3"/>
  </bookViews>
  <sheets>
    <sheet name="Settlement p15 Rate Spread" sheetId="2" r:id="rId1"/>
    <sheet name="Settlement p16 Prfrma Proposed" sheetId="3" r:id="rId2"/>
    <sheet name="Settle p17-19 Street Lght Rates" sheetId="4" r:id="rId3"/>
    <sheet name="Settlement p. 20 Typical Res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C">'[1]Sched 46'!#REF!</definedName>
    <definedName name="\M">'[1]Sched 46'!#REF!</definedName>
    <definedName name="\P">'[1]Sched 46'!#REF!</definedName>
    <definedName name="__123Graph_ECURRENT" hidden="1">[2]ConsolidatingPL!#REF!</definedName>
    <definedName name="_1_94_12_94">[3]DT_A_DOL93!#REF!</definedName>
    <definedName name="_1_95_12_95">[3]DT_A_DOL93!#REF!</definedName>
    <definedName name="_1_96_12_96">[3]DT_A_DOL93!#REF!</definedName>
    <definedName name="_1_97_12_97">[3]DT_A_DOL93!#REF!</definedName>
    <definedName name="_1_98_12_98">[3]DT_A_DOL93!#REF!</definedName>
    <definedName name="_DAT1">'[4]SAP 18230021'!#REF!</definedName>
    <definedName name="_DAT11">#REF!</definedName>
    <definedName name="_DAT2">#REF!</definedName>
    <definedName name="_DAT3">#REF!</definedName>
    <definedName name="_DAT4">#REF!</definedName>
    <definedName name="_DAT5">#REF!</definedName>
    <definedName name="_DAT9">'[4]SAP 18230021'!#REF!</definedName>
    <definedName name="_Fill">[5]model!#REF!</definedName>
    <definedName name="_mwh2">#REF!</definedName>
    <definedName name="_Order1" hidden="1">255</definedName>
    <definedName name="_Order2" hidden="1">255</definedName>
    <definedName name="_PC1">[6]CLASSIFIERS!$A$7:$IV$7</definedName>
    <definedName name="_PC2">[6]CLASSIFIERS!$A$10:$IV$10</definedName>
    <definedName name="_PC3">[6]CLASSIFIERS!$A$12:$IV$12</definedName>
    <definedName name="_PC4">[6]CLASSIFIERS!$A$13:$IV$13</definedName>
    <definedName name="_RES2005">#REF!</definedName>
    <definedName name="_SEC24">[6]EXTERNAL!$A$112:$IV$114</definedName>
    <definedName name="_Sep03">[7]BS!$AB$7:$AB$3420</definedName>
    <definedName name="_www1" hidden="1">{#N/A,#N/A,FALSE,"schA"}</definedName>
    <definedName name="a">[8]model!$A$6</definedName>
    <definedName name="AccessDatabase" hidden="1">"I:\COMTREL\FINICLE\TradeSummary.mdb"</definedName>
    <definedName name="Acq1Plant">'[9]Acquisition Inputs'!$C$8</definedName>
    <definedName name="Acq2Plant">'[9]Acquisition Inputs'!$C$70</definedName>
    <definedName name="ADJPTDCE.T">[6]INTERNAL!$A$31:$IV$33</definedName>
    <definedName name="afudcrate">#REF!</definedName>
    <definedName name="afudctaxbasis">#REF!</definedName>
    <definedName name="all_total">'[1]Sched 46'!#REF!</definedName>
    <definedName name="ANCIL">[6]EXTERNAL!$A$163:$IV$165</definedName>
    <definedName name="apeek">#REF!</definedName>
    <definedName name="Assume_Percent_Change">#REF!</definedName>
    <definedName name="augcf">#REF!</definedName>
    <definedName name="augcost">#REF!</definedName>
    <definedName name="Aurora_Prices">"Monthly Price Summary'!$C$4:$H$63"</definedName>
    <definedName name="b" localSheetId="3" hidden="1">{#N/A,#N/A,FALSE,"Coversheet";#N/A,#N/A,FALSE,"QA"}</definedName>
    <definedName name="b" hidden="1">{#N/A,#N/A,FALSE,"Coversheet";#N/A,#N/A,FALSE,"QA"}</definedName>
    <definedName name="BADDEBT">[5]model!#REF!</definedName>
    <definedName name="BD">#REF!</definedName>
    <definedName name="BEP">#REF!</definedName>
    <definedName name="BEx3O85IKWARA6NCJOLRBRJFMEWW" hidden="1">[10]ZZCOOM_M03_Q004!#REF!</definedName>
    <definedName name="BEx5MLQZM68YQSKARVWTTPINFQ2C" hidden="1">[10]ZZCOOM_M03_Q004!#REF!</definedName>
    <definedName name="BExERWCEBKQRYWRQLYJ4UCMMKTHG" hidden="1">[10]ZZCOOM_M03_Q004!#REF!</definedName>
    <definedName name="BExMBYPQDG9AYDQ5E8IECVFREPO6" hidden="1">[10]ZZCOOM_M03_Q004!#REF!</definedName>
    <definedName name="BExQ9ZLYHWABXAA9NJDW8ZS0UQ9P" hidden="1">[10]ZZCOOM_M03_Q004!#REF!</definedName>
    <definedName name="BExTUY9WNSJ91GV8CP0SKJTEIV82" hidden="1">[10]ZZCOOM_M03_Q004!#REF!</definedName>
    <definedName name="BOOK_LIFE">'[11]Lvl FCR'!$G$10</definedName>
    <definedName name="BottomRight">#REF!</definedName>
    <definedName name="bpatoggle">#REF!</definedName>
    <definedName name="BPAX">[6]EXTERNAL!$A$121:$IV$123</definedName>
    <definedName name="BRI">#REF!</definedName>
    <definedName name="Button_1">"TradeSummary_Ken_Finicle_List"</definedName>
    <definedName name="C_">'[1]Sched 46'!#REF!</definedName>
    <definedName name="CAE.T">[6]INTERNAL!$A$34:$IV$36</definedName>
    <definedName name="CAES1.T">[6]INTERNAL!$A$37:$IV$39</definedName>
    <definedName name="Capacity">#REF!</definedName>
    <definedName name="capfact">#REF!</definedName>
    <definedName name="CASE">[12]INPUTS!$C$8</definedName>
    <definedName name="CaseDescription">'[9]Dispatch Cases'!$C$11</definedName>
    <definedName name="CBWorkbookPriority" hidden="1">-2060790043</definedName>
    <definedName name="CCGT_HeatRate">[9]Assumptions!$H$23</definedName>
    <definedName name="CCGTPrice">[9]Assumptions!$H$22</definedName>
    <definedName name="cep_test">'[13]External Allocators'!#REF!</definedName>
    <definedName name="cerarvm">#REF!</definedName>
    <definedName name="CL_RT">#REF!</definedName>
    <definedName name="CL_RT2">'[14]Transp Data'!$A$6:$C$81</definedName>
    <definedName name="Classification">'[15]Unbundled Costs'!#REF!</definedName>
    <definedName name="clawback">#REF!</definedName>
    <definedName name="close">#REF!</definedName>
    <definedName name="cod">#REF!</definedName>
    <definedName name="COLHOUSE">[5]model!#REF!</definedName>
    <definedName name="COLXFER">[5]model!#REF!</definedName>
    <definedName name="COMMON_ADMIN_ALLOCATED">#REF!</definedName>
    <definedName name="COMPINSR">#REF!</definedName>
    <definedName name="CONSERV">#REF!</definedName>
    <definedName name="constructcont">#REF!</definedName>
    <definedName name="Construction_OH">'[16]Virtual 49 Back-Up'!$E$54</definedName>
    <definedName name="Consv_Rdr_Rt">[17]Sch_120!#REF!</definedName>
    <definedName name="ContractDate">'[18]Dispatch Cases'!#REF!</definedName>
    <definedName name="Conv_Factor">[17]Sch_120!#REF!</definedName>
    <definedName name="ConversionFactor">[9]Assumptions!$I$65</definedName>
    <definedName name="CONVFACT">[5]model!#REF!</definedName>
    <definedName name="costofequit">#REF!</definedName>
    <definedName name="CPI">#REF!</definedName>
    <definedName name="cspe_wkly_vect_input">#REF!</definedName>
    <definedName name="CurrQtr">'[19]Inc Stmt'!$AJ$222</definedName>
    <definedName name="CUS">[6]CLASSIFIERS!$A$6:$IV$6</definedName>
    <definedName name="CUST_1">[6]EXTERNAL!$A$22:$IV$24</definedName>
    <definedName name="CUST_4">[6]EXTERNAL!$A$25:$IV$27</definedName>
    <definedName name="CUST_5">[6]EXTERNAL!$A$28:$IV$30</definedName>
    <definedName name="CUST_6">[6]EXTERNAL!$A$31:$IV$33</definedName>
    <definedName name="CUSTDEP">#REF!</definedName>
    <definedName name="D108.05.T">[6]INTERNAL!$A$22:$IV$24</definedName>
    <definedName name="D108.10.T">[6]INTERNAL!$A$25:$IV$27</definedName>
    <definedName name="D361.T">[6]INTERNAL!$A$4:$IV$6</definedName>
    <definedName name="D362.T">[6]INTERNAL!$A$7:$IV$9</definedName>
    <definedName name="D364.T">[6]INTERNAL!$A$10:$IV$12</definedName>
    <definedName name="D366.T">[6]INTERNAL!$A$13:$IV$15</definedName>
    <definedName name="D368.T">[6]INTERNAL!$A$16:$IV$18</definedName>
    <definedName name="D370.T">[6]INTERNAL!$A$19:$IV$21</definedName>
    <definedName name="D372.T">[6]INTERNAL!$A$28:$IV$30</definedName>
    <definedName name="Data">#REF!</definedName>
    <definedName name="Data.Avg">'[19]Avg Amts'!$A$5:$BP$34</definedName>
    <definedName name="Data.Qtrs.Avg">'[19]Avg Amts'!$A$5:$IV$5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veisroyescal">#REF!</definedName>
    <definedName name="daviesroyprice">#REF!</definedName>
    <definedName name="dc_461">'[1]Sched 46'!#REF!</definedName>
    <definedName name="dc_462">'[1]Sched 46'!#REF!</definedName>
    <definedName name="dc_49">'[1]Sched 46'!#REF!</definedName>
    <definedName name="dc_491">'[1]Sched 46'!#REF!</definedName>
    <definedName name="dc_492">'[1]Sched 46'!#REF!</definedName>
    <definedName name="debtforce">#REF!</definedName>
    <definedName name="DebtPerc">[9]Assumptions!$I$58</definedName>
    <definedName name="Degree_Days">#REF!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hidden="1">{#N/A,#N/A,FALSE,"Coversheet";#N/A,#N/A,FALSE,"QA"}</definedName>
    <definedName name="DEM">[6]CLASSIFIERS!$A$4:$IV$4</definedName>
    <definedName name="DEM_1">[6]EXTERNAL!$A$7:$IV$9</definedName>
    <definedName name="DEM_12CP">[6]EXTERNAL!$A$118:$IV$120</definedName>
    <definedName name="DEM_12NCP_P">[6]EXTERNAL!$A$187:$IV$189</definedName>
    <definedName name="DEM_12NCP_S">[6]EXTERNAL!$A$190:$IV$192</definedName>
    <definedName name="DEM_12NCP1">[6]EXTERNAL!$A$139:$IV$141</definedName>
    <definedName name="DEM_12NCP2">[6]EXTERNAL!$A$130:$IV$132</definedName>
    <definedName name="DEM_1A">[6]EXTERNAL!$A$115:$IV$117</definedName>
    <definedName name="DEM_2A">[6]EXTERNAL!$A$148:$IV$150</definedName>
    <definedName name="DEM_3A">[6]EXTERNAL!$A$199:$IV$201</definedName>
    <definedName name="DEM_3B">[6]EXTERNAL!$A$196:$IV$198</definedName>
    <definedName name="DEMAND">'[1]Sched 46'!#REF!</definedName>
    <definedName name="Demands">#REF!</definedName>
    <definedName name="DEPRECIATION">#REF!</definedName>
    <definedName name="DES1.T">[6]INTERNAL!$A$40:$IV$42</definedName>
    <definedName name="DES2.T">[6]INTERNAL!$A$43:$IV$45</definedName>
    <definedName name="devfee">#REF!</definedName>
    <definedName name="DF_HeatRate">[9]Assumptions!$L$23</definedName>
    <definedName name="DFIT" hidden="1">{#N/A,#N/A,FALSE,"Coversheet";#N/A,#N/A,FALSE,"QA"}</definedName>
    <definedName name="DIR_40">[6]EXTERNAL!$A$193:$IV$195</definedName>
    <definedName name="DIR_449">[6]EXTERNAL!$A$127:$IV$129</definedName>
    <definedName name="DIR_449_ENERGY">[6]EXTERNAL!$A$160:$IV$162</definedName>
    <definedName name="DIR_449_HV">[6]EXTERNAL!$A$157:$IV$159</definedName>
    <definedName name="DIR_449_OATT">[6]EXTERNAL!$A$166:$IV$168</definedName>
    <definedName name="DIR_RESALE">[6]EXTERNAL!$A$124:$IV$126</definedName>
    <definedName name="DIR_RESALE_LARGE">[6]EXTERNAL!$A$154:$IV$156</definedName>
    <definedName name="DIR_RESALE_SMALL">[6]EXTERNAL!$A$151:$IV$153</definedName>
    <definedName name="DIR108.09">[6]EXTERNAL!$A$106:$IV$108</definedName>
    <definedName name="DIR235.00">[6]EXTERNAL!$A$85:$IV$87</definedName>
    <definedName name="DIR360.01">[6]EXTERNAL!$A$37:$IV$39</definedName>
    <definedName name="DIR361.01">[6]EXTERNAL!$A$40:$IV$42</definedName>
    <definedName name="DIR362.01">[6]EXTERNAL!$A$43:$IV$45</definedName>
    <definedName name="DIR364.01">[6]EXTERNAL!$A$46:$IV$48</definedName>
    <definedName name="DIR366.01">[6]EXTERNAL!$A$49:$IV$51</definedName>
    <definedName name="DIR368.03">[6]EXTERNAL!$A$55:$IV$57</definedName>
    <definedName name="DIR368.03C">[6]EXTERNAL!$A$52:$IV$54</definedName>
    <definedName name="DIR372.00">[6]EXTERNAL!$A$58:$IV$60</definedName>
    <definedName name="DIR373.00">[6]EXTERNAL!$A$61:$IV$63</definedName>
    <definedName name="DIR450.01">[6]EXTERNAL!$A$10:$IV$12</definedName>
    <definedName name="DIR450.02">[6]EXTERNAL!$A$184:$IV$186</definedName>
    <definedName name="DIR451.02">[6]EXTERNAL!$A$70:$IV$72</definedName>
    <definedName name="DIR451.03">[6]EXTERNAL!$A$136:$IV$138</definedName>
    <definedName name="DIR451.05">[6]EXTERNAL!$A$76:$IV$78</definedName>
    <definedName name="DIR451.06">[6]EXTERNAL!$A$109:$IV$111</definedName>
    <definedName name="DIR451.07">[6]EXTERNAL!$A$133:$IV$135</definedName>
    <definedName name="DIR454.04">[6]EXTERNAL!$A$73:$IV$75</definedName>
    <definedName name="DIR556.01">[6]EXTERNAL!$A$175:$IV$177</definedName>
    <definedName name="DIR565.02">[6]EXTERNAL!$A$178:$IV$180</definedName>
    <definedName name="DIR908.01">[6]EXTERNAL!$A$172:$IV$174</definedName>
    <definedName name="DIR920.01">[6]EXTERNAL!$A$181:$IV$183</definedName>
    <definedName name="Disc">'[18]Debt Amortization'!#REF!</definedName>
    <definedName name="DOCKET">#REF!</definedName>
    <definedName name="DocketNumber">'[20]JHS-19'!$AR$2</definedName>
    <definedName name="DP.T">[6]INTERNAL!$A$46:$IV$48</definedName>
    <definedName name="DurPTC">#REF!</definedName>
    <definedName name="EBFIT.T">[6]INTERNAL!$A$88:$IV$90</definedName>
    <definedName name="ec_46s1">'[1]Sched 46'!#REF!</definedName>
    <definedName name="ec_46s2">'[1]Sched 46'!#REF!</definedName>
    <definedName name="ec_46w1">'[1]Sched 46'!#REF!</definedName>
    <definedName name="ec_46w2">'[1]Sched 46'!#REF!</definedName>
    <definedName name="ec_49s1">'[1]Sched 46'!#REF!</definedName>
    <definedName name="ec_49s2">'[1]Sched 46'!#REF!</definedName>
    <definedName name="ec_49w1">'[1]Sched 46'!#REF!</definedName>
    <definedName name="ec_49w2">'[1]Sched 46'!#REF!</definedName>
    <definedName name="EffTax">[6]INPUTS!$F$31</definedName>
    <definedName name="Electp1">#REF!</definedName>
    <definedName name="Electp2">#REF!</definedName>
    <definedName name="Electric_Prices">'[21]Monthly Price Summary'!$B$4:$E$27</definedName>
    <definedName name="ElecWC_LineItems">[7]BS!$AO$7:$AO$3420</definedName>
    <definedName name="ElRBLine">[7]BS!$AP$7:$AP$3141</definedName>
    <definedName name="EMPLBENE">#REF!</definedName>
    <definedName name="EndDate">[9]Assumptions!$C$11</definedName>
    <definedName name="endptcyr">#REF!</definedName>
    <definedName name="energy">'[1]Sched 46'!#REF!</definedName>
    <definedName name="ENERGY_1">[6]EXTERNAL!$A$4:$IV$6</definedName>
    <definedName name="ENERGY_2">[6]EXTERNAL!$A$145:$IV$147</definedName>
    <definedName name="enxco2005">#REF!</definedName>
    <definedName name="enxcoescal">#REF!</definedName>
    <definedName name="enxcoownperc">#REF!</definedName>
    <definedName name="epcfee">#REF!</definedName>
    <definedName name="EPIS.T">[6]INTERNAL!$A$49:$IV$51</definedName>
    <definedName name="equitperc">#REF!</definedName>
    <definedName name="estrateRES">#REF!</definedName>
    <definedName name="Expected_Life">#REF!</definedName>
    <definedName name="FACTORS">#REF!</definedName>
    <definedName name="FCR">'[16]Virtual 49 Back-Up'!$B$20</definedName>
    <definedName name="Fed_Cap_Tax">[22]Inputs!$E$112</definedName>
    <definedName name="FedTaxRate">[9]Assumptions!$C$33</definedName>
    <definedName name="FERCRATE">#REF!</definedName>
    <definedName name="FF">#REF!</definedName>
    <definedName name="FIELDCHRG">[5]model!#REF!</definedName>
    <definedName name="Final">#REF!</definedName>
    <definedName name="firstptcyr">#REF!</definedName>
    <definedName name="firstyearmonths">#REF!</definedName>
    <definedName name="FIT">#REF!</definedName>
    <definedName name="fixedtrans">#REF!</definedName>
    <definedName name="fpldebt">#REF!</definedName>
    <definedName name="FPLequit">#REF!</definedName>
    <definedName name="FTAX">[6]INPUTS!$F$30</definedName>
    <definedName name="Fuel">#REF!</definedName>
    <definedName name="GDPIP">#REF!</definedName>
    <definedName name="GeoDate">'[18]Dispatch Cases'!#REF!</definedName>
    <definedName name="GP.T">[6]INTERNAL!$A$52:$IV$54</definedName>
    <definedName name="gpdip">#REF!</definedName>
    <definedName name="graph">#REF!</definedName>
    <definedName name="HydroCap">#REF!</definedName>
    <definedName name="HydroGen">[18]Dispatch!#REF!</definedName>
    <definedName name="IBFIT.T">[6]INTERNAL!$A$85:$IV$87</definedName>
    <definedName name="IDCRATE">#REF!</definedName>
    <definedName name="INCSTMNT">#REF!</definedName>
    <definedName name="INCSTMT">#REF!</definedName>
    <definedName name="inflat">#REF!</definedName>
    <definedName name="inflatCERA">#REF!</definedName>
    <definedName name="INTRESEXCH">[23]Sheet1!$AG$1</definedName>
    <definedName name="INVPL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cf">#REF!</definedName>
    <definedName name="julcost">#REF!</definedName>
    <definedName name="Kwh_grc06_tye0905">#REF!</definedName>
    <definedName name="LATEPAY">[23]Sheet1!$E$3:$E$25</definedName>
    <definedName name="Lease_total">#REF!</definedName>
    <definedName name="LINE.T">[6]INTERNAL!$A$55:$IV$57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ine_OH">#REF!</definedName>
    <definedName name="LoadArray">'[24]Load Source Data'!$C$78:$X$89</definedName>
    <definedName name="LoadGrowthAdder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M">'[1]Sched 46'!#REF!</definedName>
    <definedName name="M9100F4">#REF!</definedName>
    <definedName name="M9100F4_v4">[25]M9100F4!$A$1:$V$99</definedName>
    <definedName name="manutaxfit">#REF!</definedName>
    <definedName name="mcnarycost">#REF!</definedName>
    <definedName name="mcnarytoggle">#REF!</definedName>
    <definedName name="MERGER_COST">[23]Sheet1!$AF$3:$AJ$28</definedName>
    <definedName name="METER">'[1]Sched 46'!#REF!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[18]Dispatch!#REF!</definedName>
    <definedName name="MT">#REF!</definedName>
    <definedName name="MTD_Format">[26]Mthly!$B$11:$D$11,[26]Mthly!$B$31:$D$31</definedName>
    <definedName name="MustRunGen">[18]Dispatch!#REF!</definedName>
    <definedName name="Mwh">#REF!</definedName>
    <definedName name="nameplate">#REF!</definedName>
    <definedName name="NCP_360">[6]EXTERNAL!$A$13:$IV$15</definedName>
    <definedName name="NCP_361">[6]EXTERNAL!$A$16:$IV$18</definedName>
    <definedName name="NCP_362">[6]EXTERNAL!$A$19:$IV$21</definedName>
    <definedName name="non_AURORA_lookup">#REF!</definedName>
    <definedName name="non_core_lookup">#REF!</definedName>
    <definedName name="nonrefundtrans">#REF!</definedName>
    <definedName name="novcf">#REF!</definedName>
    <definedName name="novcost">#REF!</definedName>
    <definedName name="NRG">[6]CLASSIFIERS!$A$5:$IV$5</definedName>
    <definedName name="numturbines">#REF!</definedName>
    <definedName name="numturbptc">#REF!</definedName>
    <definedName name="NWSales_MWH">[3]DT_A_AMW93!#REF!</definedName>
    <definedName name="O_M_Rate">'[16]Virtual 49 Back-Up'!$B$21</definedName>
    <definedName name="OBCLEASE">[23]Sheet1!$AF$4:$AI$23</definedName>
    <definedName name="octcf">#REF!</definedName>
    <definedName name="octcost">#REF!</definedName>
    <definedName name="OH">[6]CLASSIFIERS!$A$8:$IV$8</definedName>
    <definedName name="OH_NCP">[6]EXTERNAL!$A$79:$IV$81</definedName>
    <definedName name="OH_SVC">[6]EXTERNAL!$A$142:$IV$144</definedName>
    <definedName name="OH_TFMR">[6]EXTERNAL!$A$97:$IV$99</definedName>
    <definedName name="OH_TFMRC">[6]EXTERNAL!$A$94:$IV$96</definedName>
    <definedName name="OMtoggle">#REF!</definedName>
    <definedName name="OP_Mo_Year1">#REF!</definedName>
    <definedName name="OPCONT">#REF!</definedName>
    <definedName name="OPEXPPF">[27]model!#REF!</definedName>
    <definedName name="OPEXPRS">[5]model!#REF!</definedName>
    <definedName name="OthRCF">[12]INPUTS!$F$41</definedName>
    <definedName name="OthUnc">[6]INPUTS!$F$36</definedName>
    <definedName name="outlookdata">'[28]pivoted data'!$D$3:$Q$90</definedName>
    <definedName name="Page1">#REF!</definedName>
    <definedName name="Page2">#REF!</definedName>
    <definedName name="parasitic">#REF!</definedName>
    <definedName name="parasiticprice">#REF!</definedName>
    <definedName name="PEBBLE">[5]model!#REF!</definedName>
    <definedName name="percdebtcov">#REF!</definedName>
    <definedName name="Percent_debt">[22]Inputs!$E$129</definedName>
    <definedName name="PERCENTAGES_CALCULATED">#REF!</definedName>
    <definedName name="percpersonal">#REF!</definedName>
    <definedName name="percreal">#REF!</definedName>
    <definedName name="personalproptaxadjust">#REF!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OWER.T">[6]INTERNAL!$A$58:$IV$60</definedName>
    <definedName name="PP.T">[6]INTERNAL!$A$61:$IV$63</definedName>
    <definedName name="ppl_wkly_vect_input">#REF!</definedName>
    <definedName name="preferredreturn">#REF!</definedName>
    <definedName name="presentvaluedate">#REF!</definedName>
    <definedName name="pretaxdebt">#REF!</definedName>
    <definedName name="PreTaxDebtCost">[9]Assumptions!$I$56</definedName>
    <definedName name="pretaxequit">#REF!</definedName>
    <definedName name="PreTaxWACC">[9]Assumptions!$I$62</definedName>
    <definedName name="PriceCaseTable">#REF!</definedName>
    <definedName name="Prices_Aurora">'[21]Monthly Price Summary'!$C$4:$H$63</definedName>
    <definedName name="PRINT">'[1]Sched 46'!#REF!</definedName>
    <definedName name="_xlnm.Print_Area" localSheetId="2">'Settle p17-19 Street Lght Rates'!$A$1:$M$141</definedName>
    <definedName name="_xlnm.Print_Area" localSheetId="3">'Settlement p. 20 Typical Res'!$A$1:$F$47</definedName>
    <definedName name="_xlnm.Print_Area" localSheetId="0">'Settlement p15 Rate Spread'!$A$1:$L$39</definedName>
    <definedName name="_xlnm.Print_Area" localSheetId="1">'Settlement p16 Prfrma Proposed'!$A$1:$I$43</definedName>
    <definedName name="Print_Area1">#REF!</definedName>
    <definedName name="_xlnm.Print_Titles" localSheetId="2">'Settle p17-19 Street Lght Rates'!$1:$8</definedName>
    <definedName name="PRO_FORMA">#REF!</definedName>
    <definedName name="PRODADJ">[5]model!#REF!</definedName>
    <definedName name="Prodprop">#REF!</definedName>
    <definedName name="Production_Factor">#REF!</definedName>
    <definedName name="PROFORMA">[6]EXTERNAL!$A$67:$IV$69</definedName>
    <definedName name="PROFORMA_RETAIL">[6]EXTERNAL!$A$91:$IV$93</definedName>
    <definedName name="PROFORMA_RETAIL_TAX">[6]EXTERNAL!$A$169:$IV$171</definedName>
    <definedName name="ProformaPrint">[29]Bremerton!#REF!</definedName>
    <definedName name="ProposedPrint">[29]Bremerton!#REF!</definedName>
    <definedName name="PROPSALES">[5]model!#REF!</definedName>
    <definedName name="proptaxdiscfactor">#REF!</definedName>
    <definedName name="proptaxrate">#REF!</definedName>
    <definedName name="Prov_Cap_Tax">[22]Inputs!$E$111</definedName>
    <definedName name="PSEBPAshare">#REF!</definedName>
    <definedName name="pseownperc">#REF!</definedName>
    <definedName name="PSEWACC">#REF!</definedName>
    <definedName name="PSPL">#REF!</definedName>
    <definedName name="PTC">#REF!</definedName>
    <definedName name="ptceffective">#REF!</definedName>
    <definedName name="PTCescal">#REF!</definedName>
    <definedName name="ptcescalstart">#REF!</definedName>
    <definedName name="PTDGP.T">[6]INTERNAL!$A$64:$IV$66</definedName>
    <definedName name="PTDP.T">[6]INTERNAL!$A$67:$IV$69</definedName>
    <definedName name="PWRCSTPF">[5]model!#REF!</definedName>
    <definedName name="PWRCSTRS">#REF!</definedName>
    <definedName name="PWRCSTWP">[27]model!#REF!</definedName>
    <definedName name="PWRCSTWR">[5]model!#REF!</definedName>
    <definedName name="QA">[30]IPOA2002!#REF!</definedName>
    <definedName name="qqq" hidden="1">{#N/A,#N/A,FALSE,"schA"}</definedName>
    <definedName name="RATE">#REF!</definedName>
    <definedName name="RATE2">'[14]Transp Data'!$A$8:$I$112</definedName>
    <definedName name="RATEBASE">#REF!</definedName>
    <definedName name="RATEBASE_U95">#REF!</definedName>
    <definedName name="RATECASE">[5]model!#REF!</definedName>
    <definedName name="RB.T">[6]INTERNAL!$A$70:$IV$72</definedName>
    <definedName name="RdSch_CY">'[31]INPUT TAB'!#REF!</definedName>
    <definedName name="RdSch_PY">'[31]INPUT TAB'!#REF!</definedName>
    <definedName name="RdSch_PY2">'[31]INPUT TAB'!#REF!</definedName>
    <definedName name="Realization">#REF!</definedName>
    <definedName name="realproptaxadjust">#REF!</definedName>
    <definedName name="REC">#REF!</definedName>
    <definedName name="regasset">#REF!</definedName>
    <definedName name="resdebt">#REF!</definedName>
    <definedName name="resepcdevcost">#REF!</definedName>
    <definedName name="RESequit">#REF!</definedName>
    <definedName name="RESID">[6]EXTERNAL!$A$88:$IV$90</definedName>
    <definedName name="resource_lookup">'[32]#REF'!$B$3:$C$112</definedName>
    <definedName name="ResRCF">[12]INPUTS!$F$39</definedName>
    <definedName name="RESTATING">#REF!</definedName>
    <definedName name="Results">#REF!</definedName>
    <definedName name="ResUnc">[6]INPUTS!$F$34</definedName>
    <definedName name="retain">#REF!</definedName>
    <definedName name="RETIREPLAN">[5]model!#REF!</definedName>
    <definedName name="REVADJ">#REF!</definedName>
    <definedName name="REVFAC1.T">[6]INTERNAL!$A$73:$IV$75</definedName>
    <definedName name="REVREQ">#REF!</definedName>
    <definedName name="ROD">[6]INPUTS!$F$25</definedName>
    <definedName name="ROE">[5]model!#REF!</definedName>
    <definedName name="ROR">[12]INPUTS!$F$24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SALESRESALEP">[27]model!#REF!</definedName>
    <definedName name="SALESRESALER">[27]model!#REF!</definedName>
    <definedName name="salestax">#REF!</definedName>
    <definedName name="SAPBEXhrIndnt" hidden="1">"Wide"</definedName>
    <definedName name="SAPsysID" hidden="1">"708C5W7SBKP804JT78WJ0JNKI"</definedName>
    <definedName name="SAPwbID" hidden="1">"ARS"</definedName>
    <definedName name="SBRCF">[12]INPUTS!$F$40</definedName>
    <definedName name="SbUnc">[6]INPUTS!$F$35</definedName>
    <definedName name="schedtoggle">#REF!</definedName>
    <definedName name="SeatacPrint">[29]Bremerton!#REF!</definedName>
    <definedName name="SecSSW_MWH">[3]DT_A_AMW93!#REF!</definedName>
    <definedName name="Sep03AMA">[7]BS!$AN$7:$AN$3420</definedName>
    <definedName name="sepcf">#REF!</definedName>
    <definedName name="sepcost">#REF!</definedName>
    <definedName name="SKAGIT">[5]model!#REF!</definedName>
    <definedName name="SLFINSURANCE">#REF!</definedName>
    <definedName name="SolarDate">'[18]Dispatch Cases'!#REF!</definedName>
    <definedName name="STAFFREDUC">[27]model!#REF!</definedName>
    <definedName name="StartDate">[9]Assumptions!$C$9</definedName>
    <definedName name="stationserv">#REF!</definedName>
    <definedName name="STAX">[6]INPUTS!$F$29</definedName>
    <definedName name="STORM">#REF!</definedName>
    <definedName name="SUMMARY">#REF!</definedName>
    <definedName name="SummaryPrint">[29]Bremerton!#REF!</definedName>
    <definedName name="SUMMER">[29]Bremerton!#REF!</definedName>
    <definedName name="supentit_in_wkly_vect_input">#REF!</definedName>
    <definedName name="supentit_out_wkly_vect_input">#REF!</definedName>
    <definedName name="SW.T">[6]INTERNAL!$A$76:$IV$78</definedName>
    <definedName name="SWPTD.T">[6]INTERNAL!$A$79:$IV$81</definedName>
    <definedName name="SWSales_MWH">[3]DT_A_AMW93!#REF!</definedName>
    <definedName name="TAXCORPLIC">#REF!</definedName>
    <definedName name="TAXENERGYP">[5]model!#REF!</definedName>
    <definedName name="TAXENERGYR">[5]model!#REF!</definedName>
    <definedName name="TAXEXCISE">#REF!</definedName>
    <definedName name="TAXFICA">[5]model!#REF!</definedName>
    <definedName name="TAXFUT">[5]model!#REF!</definedName>
    <definedName name="TAXINCOME">#REF!</definedName>
    <definedName name="TAXMEDICARE">[5]model!#REF!</definedName>
    <definedName name="taxown">#REF!</definedName>
    <definedName name="TAXPFINT">[5]model!#REF!</definedName>
    <definedName name="TAXPROPERTY">#REF!</definedName>
    <definedName name="TAXSUT">[5]model!#REF!</definedName>
    <definedName name="TDP.T">[6]INTERNAL!$A$82:$IV$84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ADJ">[23]Sheet1!$A$4:$E$40</definedName>
    <definedName name="TenaskaShare">[18]Dispatch!#REF!</definedName>
    <definedName name="TEST0">#REF!</definedName>
    <definedName name="TESTHKEY">#REF!</definedName>
    <definedName name="TESTKEYS">#REF!</definedName>
    <definedName name="TESTVKEY">#REF!</definedName>
    <definedName name="TESTYEAR">#REF!</definedName>
    <definedName name="TFR">[6]CLASSIFIERS!$A$11:$IV$11</definedName>
    <definedName name="Therm_upload">#REF!</definedName>
    <definedName name="ThermalBookLife">[9]Assumptions!$C$25</definedName>
    <definedName name="thirdpartyIRR">#REF!</definedName>
    <definedName name="Title">[9]Assumptions!$A$1</definedName>
    <definedName name="today">#REF!</definedName>
    <definedName name="TopLeft">#REF!</definedName>
    <definedName name="totaldebt">#REF!</definedName>
    <definedName name="totalequit">#REF!</definedName>
    <definedName name="TP.T">[6]INTERNAL!$A$91:$IV$93</definedName>
    <definedName name="TRADING_NET">[3]DT_A_DOL93!#REF!</definedName>
    <definedName name="tran_revenue">#REF!</definedName>
    <definedName name="trans_constraint_y_n">#REF!</definedName>
    <definedName name="turbinesize">#REF!</definedName>
    <definedName name="twoyrswarranty">#REF!</definedName>
    <definedName name="UBakerAvail">#REF!</definedName>
    <definedName name="UG">[6]CLASSIFIERS!$A$9:$IV$9</definedName>
    <definedName name="UG_NCP">[6]EXTERNAL!$A$82:$IV$84</definedName>
    <definedName name="UG_TFMR">[6]EXTERNAL!$A$103:$IV$105</definedName>
    <definedName name="UG_TFMRC">[6]EXTERNAL!$A$100:$IV$102</definedName>
    <definedName name="UNBILLED">[6]EXTERNAL!$A$64:$IV$66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artrans">#REF!</definedName>
    <definedName name="VOMEsc">[9]Assumptions!$C$21</definedName>
    <definedName name="WACC">[9]Assumptions!$I$61</definedName>
    <definedName name="WAGES">[5]model!#REF!</definedName>
    <definedName name="warrantyOM">#REF!</definedName>
    <definedName name="whorn_db">#REF!</definedName>
    <definedName name="WindDate">'[18]Dispatch Cases'!#REF!</definedName>
    <definedName name="WINTER">[29]Bremerton!#REF!</definedName>
    <definedName name="WORKSHTS">'[1]Sched 46'!#REF!</definedName>
    <definedName name="WRKCAP">[5]model!#REF!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p_wkly_vect_input">#REF!</definedName>
    <definedName name="www" hidden="1">{#N/A,#N/A,FALSE,"schA"}</definedName>
    <definedName name="xxx">#REF!</definedName>
    <definedName name="Years_evaluated">'[33]Revison Inputs'!$B$6</definedName>
    <definedName name="YTD_Format">[26]YTD!$B$13:$D$13,[26]YTD!$B$32:$D$32</definedName>
    <definedName name="zilfpldebtperc">#REF!</definedName>
    <definedName name="zilkhaepcdevcost">#REF!</definedName>
    <definedName name="zilkhaownperc">#REF!</definedName>
  </definedNames>
  <calcPr calcId="145621"/>
</workbook>
</file>

<file path=xl/calcChain.xml><?xml version="1.0" encoding="utf-8"?>
<calcChain xmlns="http://schemas.openxmlformats.org/spreadsheetml/2006/main">
  <c r="I30" i="2" l="1"/>
  <c r="C10" i="5" l="1"/>
  <c r="E47" i="5"/>
  <c r="E46" i="5"/>
  <c r="E45" i="5"/>
  <c r="E44" i="5"/>
  <c r="E43" i="5"/>
  <c r="E42" i="5"/>
  <c r="E41" i="5"/>
  <c r="E40" i="5"/>
  <c r="E39" i="5"/>
  <c r="E38" i="5"/>
  <c r="E37" i="5"/>
  <c r="E36" i="5"/>
  <c r="E34" i="5"/>
  <c r="E33" i="5"/>
  <c r="E31" i="5"/>
  <c r="B11" i="5"/>
  <c r="C11" i="5" s="1"/>
  <c r="B12" i="5" l="1"/>
  <c r="B13" i="5" l="1"/>
  <c r="C12" i="5"/>
  <c r="B14" i="5" l="1"/>
  <c r="C13" i="5"/>
  <c r="B15" i="5" l="1"/>
  <c r="C14" i="5"/>
  <c r="B16" i="5" l="1"/>
  <c r="C15" i="5"/>
  <c r="B17" i="5" l="1"/>
  <c r="C16" i="5"/>
  <c r="B18" i="5" l="1"/>
  <c r="C17" i="5"/>
  <c r="B19" i="5" l="1"/>
  <c r="C18" i="5"/>
  <c r="B20" i="5" l="1"/>
  <c r="C19" i="5"/>
  <c r="B21" i="5" l="1"/>
  <c r="C20" i="5"/>
  <c r="B23" i="5"/>
  <c r="B25" i="5" s="1"/>
  <c r="C21" i="5" l="1"/>
  <c r="C23" i="5" s="1"/>
  <c r="C25" i="5" s="1"/>
  <c r="C27" i="5" l="1"/>
  <c r="A137" i="4"/>
  <c r="A138" i="4"/>
  <c r="A139" i="4"/>
  <c r="A140" i="4"/>
  <c r="A14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F7" i="3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G134" i="4"/>
  <c r="I134" i="4" s="1"/>
  <c r="G133" i="4"/>
  <c r="I133" i="4" s="1"/>
  <c r="G132" i="4"/>
  <c r="I132" i="4" s="1"/>
  <c r="G131" i="4"/>
  <c r="I131" i="4" s="1"/>
  <c r="G130" i="4"/>
  <c r="I130" i="4" s="1"/>
  <c r="G129" i="4"/>
  <c r="I129" i="4" s="1"/>
  <c r="G128" i="4"/>
  <c r="I128" i="4" s="1"/>
  <c r="G127" i="4"/>
  <c r="I127" i="4" s="1"/>
  <c r="G126" i="4"/>
  <c r="I126" i="4" s="1"/>
  <c r="G125" i="4"/>
  <c r="I125" i="4" s="1"/>
  <c r="G124" i="4"/>
  <c r="I124" i="4" s="1"/>
  <c r="G123" i="4"/>
  <c r="I123" i="4" s="1"/>
  <c r="G122" i="4"/>
  <c r="I122" i="4" s="1"/>
  <c r="G121" i="4"/>
  <c r="I121" i="4" s="1"/>
  <c r="G120" i="4"/>
  <c r="I120" i="4" s="1"/>
  <c r="G119" i="4"/>
  <c r="I119" i="4" s="1"/>
  <c r="G118" i="4"/>
  <c r="I118" i="4" s="1"/>
  <c r="G117" i="4"/>
  <c r="I117" i="4" s="1"/>
  <c r="G116" i="4"/>
  <c r="I116" i="4" s="1"/>
  <c r="G115" i="4"/>
  <c r="I115" i="4" s="1"/>
  <c r="G114" i="4"/>
  <c r="I114" i="4" s="1"/>
  <c r="G113" i="4"/>
  <c r="I113" i="4" s="1"/>
  <c r="G112" i="4"/>
  <c r="I112" i="4" s="1"/>
  <c r="G111" i="4"/>
  <c r="I111" i="4" s="1"/>
  <c r="G110" i="4"/>
  <c r="I110" i="4" s="1"/>
  <c r="G109" i="4"/>
  <c r="I109" i="4" s="1"/>
  <c r="G108" i="4"/>
  <c r="I108" i="4" s="1"/>
  <c r="G107" i="4"/>
  <c r="I107" i="4" s="1"/>
  <c r="G106" i="4"/>
  <c r="I106" i="4" s="1"/>
  <c r="G105" i="4"/>
  <c r="I105" i="4" s="1"/>
  <c r="G104" i="4"/>
  <c r="I104" i="4" s="1"/>
  <c r="G103" i="4"/>
  <c r="I103" i="4" s="1"/>
  <c r="G102" i="4"/>
  <c r="I102" i="4" s="1"/>
  <c r="G101" i="4"/>
  <c r="I101" i="4" s="1"/>
  <c r="G100" i="4"/>
  <c r="I100" i="4" s="1"/>
  <c r="G99" i="4"/>
  <c r="I99" i="4" s="1"/>
  <c r="G98" i="4"/>
  <c r="I98" i="4" s="1"/>
  <c r="G97" i="4"/>
  <c r="I97" i="4" s="1"/>
  <c r="G96" i="4"/>
  <c r="I96" i="4" s="1"/>
  <c r="G95" i="4"/>
  <c r="I95" i="4" s="1"/>
  <c r="G94" i="4"/>
  <c r="I94" i="4" s="1"/>
  <c r="G93" i="4"/>
  <c r="I93" i="4" s="1"/>
  <c r="G92" i="4"/>
  <c r="I92" i="4" s="1"/>
  <c r="G91" i="4"/>
  <c r="I91" i="4" s="1"/>
  <c r="G90" i="4"/>
  <c r="I90" i="4" s="1"/>
  <c r="G89" i="4"/>
  <c r="I89" i="4" s="1"/>
  <c r="G88" i="4"/>
  <c r="I88" i="4" s="1"/>
  <c r="G87" i="4"/>
  <c r="I87" i="4" s="1"/>
  <c r="G86" i="4"/>
  <c r="I86" i="4" s="1"/>
  <c r="G85" i="4"/>
  <c r="I85" i="4" s="1"/>
  <c r="G84" i="4"/>
  <c r="I84" i="4" s="1"/>
  <c r="G83" i="4"/>
  <c r="I83" i="4" s="1"/>
  <c r="G82" i="4"/>
  <c r="I82" i="4" s="1"/>
  <c r="G81" i="4"/>
  <c r="I81" i="4" s="1"/>
  <c r="G73" i="4"/>
  <c r="I73" i="4" s="1"/>
  <c r="G72" i="4"/>
  <c r="G80" i="4" s="1"/>
  <c r="G71" i="4"/>
  <c r="G79" i="4" s="1"/>
  <c r="G70" i="4"/>
  <c r="I70" i="4" s="1"/>
  <c r="I63" i="4"/>
  <c r="G62" i="4"/>
  <c r="I62" i="4" s="1"/>
  <c r="G61" i="4"/>
  <c r="G69" i="4" s="1"/>
  <c r="G60" i="4"/>
  <c r="G68" i="4" s="1"/>
  <c r="G59" i="4"/>
  <c r="G67" i="4" s="1"/>
  <c r="G58" i="4"/>
  <c r="G66" i="4" s="1"/>
  <c r="G57" i="4"/>
  <c r="G65" i="4" s="1"/>
  <c r="G56" i="4"/>
  <c r="I55" i="4"/>
  <c r="F55" i="4"/>
  <c r="I54" i="4"/>
  <c r="F54" i="4"/>
  <c r="I53" i="4"/>
  <c r="F53" i="4"/>
  <c r="I52" i="4"/>
  <c r="F52" i="4"/>
  <c r="I51" i="4"/>
  <c r="F51" i="4"/>
  <c r="I50" i="4"/>
  <c r="F50" i="4"/>
  <c r="I49" i="4"/>
  <c r="F49" i="4"/>
  <c r="I48" i="4"/>
  <c r="F48" i="4"/>
  <c r="I47" i="4"/>
  <c r="F47" i="4"/>
  <c r="G46" i="4"/>
  <c r="I46" i="4" s="1"/>
  <c r="E46" i="4"/>
  <c r="G45" i="4"/>
  <c r="I45" i="4" s="1"/>
  <c r="E45" i="4"/>
  <c r="G44" i="4"/>
  <c r="I44" i="4" s="1"/>
  <c r="E44" i="4"/>
  <c r="G43" i="4"/>
  <c r="I43" i="4" s="1"/>
  <c r="E43" i="4"/>
  <c r="G42" i="4"/>
  <c r="I42" i="4" s="1"/>
  <c r="E42" i="4"/>
  <c r="G41" i="4"/>
  <c r="I41" i="4" s="1"/>
  <c r="E41" i="4"/>
  <c r="I40" i="4"/>
  <c r="F40" i="4"/>
  <c r="I39" i="4"/>
  <c r="F39" i="4"/>
  <c r="I38" i="4"/>
  <c r="F38" i="4"/>
  <c r="I37" i="4"/>
  <c r="F37" i="4"/>
  <c r="I36" i="4"/>
  <c r="F36" i="4"/>
  <c r="I35" i="4"/>
  <c r="F35" i="4"/>
  <c r="I34" i="4"/>
  <c r="F34" i="4"/>
  <c r="I33" i="4"/>
  <c r="F33" i="4"/>
  <c r="I32" i="4"/>
  <c r="F32" i="4"/>
  <c r="I31" i="4"/>
  <c r="F31" i="4"/>
  <c r="I30" i="4"/>
  <c r="F30" i="4"/>
  <c r="I29" i="4"/>
  <c r="F29" i="4"/>
  <c r="I28" i="4"/>
  <c r="F28" i="4"/>
  <c r="I27" i="4"/>
  <c r="F27" i="4"/>
  <c r="I26" i="4"/>
  <c r="F26" i="4"/>
  <c r="I25" i="4"/>
  <c r="F25" i="4"/>
  <c r="I24" i="4"/>
  <c r="F24" i="4"/>
  <c r="I23" i="4"/>
  <c r="F23" i="4"/>
  <c r="I22" i="4"/>
  <c r="F22" i="4"/>
  <c r="I21" i="4"/>
  <c r="F21" i="4"/>
  <c r="I20" i="4"/>
  <c r="F20" i="4"/>
  <c r="I19" i="4"/>
  <c r="F19" i="4"/>
  <c r="I18" i="4"/>
  <c r="F18" i="4"/>
  <c r="I17" i="4"/>
  <c r="F17" i="4"/>
  <c r="I16" i="4"/>
  <c r="F16" i="4"/>
  <c r="I15" i="4"/>
  <c r="F15" i="4"/>
  <c r="I14" i="4"/>
  <c r="F14" i="4"/>
  <c r="I13" i="4"/>
  <c r="F13" i="4"/>
  <c r="I12" i="4"/>
  <c r="F12" i="4"/>
  <c r="I11" i="4"/>
  <c r="F11" i="4"/>
  <c r="A11" i="4"/>
  <c r="L136" i="4"/>
  <c r="I10" i="4"/>
  <c r="F10" i="4"/>
  <c r="A10" i="4"/>
  <c r="E24" i="3"/>
  <c r="E17" i="3"/>
  <c r="K32" i="2"/>
  <c r="K28" i="2"/>
  <c r="K26" i="2"/>
  <c r="K24" i="2"/>
  <c r="K23" i="2"/>
  <c r="K20" i="2"/>
  <c r="K17" i="2"/>
  <c r="K16" i="2"/>
  <c r="K15" i="2"/>
  <c r="K14" i="2"/>
  <c r="K13" i="2"/>
  <c r="K12" i="2"/>
  <c r="K11" i="2"/>
  <c r="K10" i="2"/>
  <c r="F30" i="2"/>
  <c r="K7" i="2"/>
  <c r="F57" i="4" l="1"/>
  <c r="I57" i="4"/>
  <c r="F59" i="4"/>
  <c r="I59" i="4"/>
  <c r="F61" i="4"/>
  <c r="I61" i="4"/>
  <c r="F71" i="4"/>
  <c r="I71" i="4"/>
  <c r="F73" i="4"/>
  <c r="A34" i="2"/>
  <c r="A35" i="2" s="1"/>
  <c r="D30" i="2"/>
  <c r="D35" i="2" s="1"/>
  <c r="K30" i="2"/>
  <c r="G22" i="3"/>
  <c r="H22" i="3" s="1"/>
  <c r="I22" i="3" s="1"/>
  <c r="F35" i="2"/>
  <c r="H21" i="2"/>
  <c r="H23" i="2"/>
  <c r="J23" i="2" s="1"/>
  <c r="L23" i="2" s="1"/>
  <c r="F28" i="3" s="1"/>
  <c r="G28" i="3" s="1"/>
  <c r="H11" i="2"/>
  <c r="J11" i="2" s="1"/>
  <c r="L11" i="2" s="1"/>
  <c r="F12" i="3" s="1"/>
  <c r="H13" i="2"/>
  <c r="J13" i="2" s="1"/>
  <c r="L13" i="2" s="1"/>
  <c r="F14" i="3" s="1"/>
  <c r="H15" i="2"/>
  <c r="J15" i="2" s="1"/>
  <c r="L15" i="2" s="1"/>
  <c r="F19" i="3" s="1"/>
  <c r="H16" i="2"/>
  <c r="J16" i="2" s="1"/>
  <c r="L16" i="2" s="1"/>
  <c r="F20" i="3" s="1"/>
  <c r="G20" i="3" s="1"/>
  <c r="H20" i="3" s="1"/>
  <c r="I20" i="3" s="1"/>
  <c r="H17" i="2"/>
  <c r="J17" i="2" s="1"/>
  <c r="L17" i="2" s="1"/>
  <c r="F21" i="3" s="1"/>
  <c r="G21" i="3" s="1"/>
  <c r="H21" i="3" s="1"/>
  <c r="I21" i="3" s="1"/>
  <c r="H24" i="2"/>
  <c r="J24" i="2" s="1"/>
  <c r="L24" i="2" s="1"/>
  <c r="H26" i="2"/>
  <c r="J26" i="2" s="1"/>
  <c r="H28" i="2"/>
  <c r="J28" i="2" s="1"/>
  <c r="L28" i="2" s="1"/>
  <c r="F38" i="3" s="1"/>
  <c r="G38" i="3" s="1"/>
  <c r="H38" i="3" s="1"/>
  <c r="I38" i="3" s="1"/>
  <c r="E36" i="3"/>
  <c r="E40" i="3" s="1"/>
  <c r="I79" i="4"/>
  <c r="F79" i="4"/>
  <c r="I80" i="4"/>
  <c r="F80" i="4"/>
  <c r="D24" i="3"/>
  <c r="G64" i="4"/>
  <c r="I56" i="4"/>
  <c r="F56" i="4"/>
  <c r="G74" i="4"/>
  <c r="I65" i="4"/>
  <c r="F65" i="4"/>
  <c r="G75" i="4"/>
  <c r="I66" i="4"/>
  <c r="F66" i="4"/>
  <c r="G76" i="4"/>
  <c r="I67" i="4"/>
  <c r="F67" i="4"/>
  <c r="G77" i="4"/>
  <c r="I68" i="4"/>
  <c r="F68" i="4"/>
  <c r="G78" i="4"/>
  <c r="I69" i="4"/>
  <c r="F69" i="4"/>
  <c r="E30" i="2"/>
  <c r="D17" i="3"/>
  <c r="D32" i="3"/>
  <c r="F41" i="4"/>
  <c r="F42" i="4"/>
  <c r="F43" i="4"/>
  <c r="F44" i="4"/>
  <c r="F45" i="4"/>
  <c r="F46" i="4"/>
  <c r="F58" i="4"/>
  <c r="I58" i="4"/>
  <c r="F60" i="4"/>
  <c r="I60" i="4"/>
  <c r="F62" i="4"/>
  <c r="F70" i="4"/>
  <c r="F72" i="4"/>
  <c r="I72" i="4"/>
  <c r="L26" i="2" l="1"/>
  <c r="M138" i="4"/>
  <c r="D36" i="3"/>
  <c r="D40" i="3" s="1"/>
  <c r="H20" i="2"/>
  <c r="J20" i="2" s="1"/>
  <c r="L20" i="2" s="1"/>
  <c r="F26" i="3" s="1"/>
  <c r="G26" i="3" s="1"/>
  <c r="H26" i="3" s="1"/>
  <c r="I26" i="3" s="1"/>
  <c r="H14" i="2"/>
  <c r="J14" i="2" s="1"/>
  <c r="L14" i="2" s="1"/>
  <c r="F15" i="3" s="1"/>
  <c r="G15" i="3" s="1"/>
  <c r="H15" i="3" s="1"/>
  <c r="I15" i="3" s="1"/>
  <c r="H12" i="2"/>
  <c r="J12" i="2" s="1"/>
  <c r="L12" i="2" s="1"/>
  <c r="F13" i="3" s="1"/>
  <c r="G13" i="3" s="1"/>
  <c r="H13" i="3" s="1"/>
  <c r="I13" i="3" s="1"/>
  <c r="G19" i="3"/>
  <c r="F24" i="3"/>
  <c r="L21" i="2"/>
  <c r="F29" i="3"/>
  <c r="G29" i="3" s="1"/>
  <c r="H29" i="3" s="1"/>
  <c r="I29" i="3" s="1"/>
  <c r="G14" i="3"/>
  <c r="H14" i="3" s="1"/>
  <c r="I14" i="3" s="1"/>
  <c r="G12" i="3"/>
  <c r="G30" i="2"/>
  <c r="H10" i="2"/>
  <c r="I78" i="4"/>
  <c r="F78" i="4"/>
  <c r="I76" i="4"/>
  <c r="F76" i="4"/>
  <c r="I74" i="4"/>
  <c r="F74" i="4"/>
  <c r="H28" i="3"/>
  <c r="I77" i="4"/>
  <c r="F77" i="4"/>
  <c r="I75" i="4"/>
  <c r="F75" i="4"/>
  <c r="I64" i="4"/>
  <c r="F64" i="4"/>
  <c r="K33" i="2"/>
  <c r="K35" i="2" s="1"/>
  <c r="G30" i="3"/>
  <c r="H30" i="3" s="1"/>
  <c r="I30" i="3" s="1"/>
  <c r="F32" i="3" l="1"/>
  <c r="F17" i="3"/>
  <c r="J134" i="4"/>
  <c r="K134" i="4" s="1"/>
  <c r="J133" i="4"/>
  <c r="K133" i="4" s="1"/>
  <c r="J132" i="4"/>
  <c r="K132" i="4" s="1"/>
  <c r="J131" i="4"/>
  <c r="K131" i="4" s="1"/>
  <c r="J130" i="4"/>
  <c r="K130" i="4" s="1"/>
  <c r="J129" i="4"/>
  <c r="K129" i="4" s="1"/>
  <c r="J128" i="4"/>
  <c r="K128" i="4" s="1"/>
  <c r="J127" i="4"/>
  <c r="K127" i="4" s="1"/>
  <c r="J126" i="4"/>
  <c r="K126" i="4" s="1"/>
  <c r="J125" i="4"/>
  <c r="K125" i="4" s="1"/>
  <c r="J124" i="4"/>
  <c r="K124" i="4" s="1"/>
  <c r="J123" i="4"/>
  <c r="K123" i="4" s="1"/>
  <c r="J122" i="4"/>
  <c r="K122" i="4" s="1"/>
  <c r="J121" i="4"/>
  <c r="K121" i="4" s="1"/>
  <c r="J120" i="4"/>
  <c r="K120" i="4" s="1"/>
  <c r="J119" i="4"/>
  <c r="K119" i="4" s="1"/>
  <c r="J118" i="4"/>
  <c r="K118" i="4" s="1"/>
  <c r="J117" i="4"/>
  <c r="K117" i="4" s="1"/>
  <c r="J116" i="4"/>
  <c r="K116" i="4" s="1"/>
  <c r="J115" i="4"/>
  <c r="K115" i="4" s="1"/>
  <c r="J114" i="4"/>
  <c r="K114" i="4" s="1"/>
  <c r="J113" i="4"/>
  <c r="K113" i="4" s="1"/>
  <c r="J112" i="4"/>
  <c r="K112" i="4" s="1"/>
  <c r="J111" i="4"/>
  <c r="K111" i="4" s="1"/>
  <c r="J110" i="4"/>
  <c r="K110" i="4" s="1"/>
  <c r="J109" i="4"/>
  <c r="K109" i="4" s="1"/>
  <c r="J108" i="4"/>
  <c r="K108" i="4" s="1"/>
  <c r="J107" i="4"/>
  <c r="K107" i="4" s="1"/>
  <c r="J106" i="4"/>
  <c r="K106" i="4" s="1"/>
  <c r="J105" i="4"/>
  <c r="K105" i="4" s="1"/>
  <c r="J104" i="4"/>
  <c r="K104" i="4" s="1"/>
  <c r="J103" i="4"/>
  <c r="K103" i="4" s="1"/>
  <c r="J102" i="4"/>
  <c r="K102" i="4" s="1"/>
  <c r="J101" i="4"/>
  <c r="K101" i="4" s="1"/>
  <c r="J100" i="4"/>
  <c r="K100" i="4" s="1"/>
  <c r="J99" i="4"/>
  <c r="K99" i="4" s="1"/>
  <c r="J98" i="4"/>
  <c r="K98" i="4" s="1"/>
  <c r="J97" i="4"/>
  <c r="K97" i="4" s="1"/>
  <c r="J96" i="4"/>
  <c r="K96" i="4" s="1"/>
  <c r="J95" i="4"/>
  <c r="K95" i="4" s="1"/>
  <c r="J94" i="4"/>
  <c r="K94" i="4" s="1"/>
  <c r="J93" i="4"/>
  <c r="K93" i="4" s="1"/>
  <c r="J92" i="4"/>
  <c r="K92" i="4" s="1"/>
  <c r="J91" i="4"/>
  <c r="K91" i="4" s="1"/>
  <c r="J90" i="4"/>
  <c r="K90" i="4" s="1"/>
  <c r="J89" i="4"/>
  <c r="K89" i="4" s="1"/>
  <c r="J88" i="4"/>
  <c r="K88" i="4" s="1"/>
  <c r="J87" i="4"/>
  <c r="K87" i="4" s="1"/>
  <c r="J86" i="4"/>
  <c r="K86" i="4" s="1"/>
  <c r="J85" i="4"/>
  <c r="K85" i="4" s="1"/>
  <c r="J84" i="4"/>
  <c r="K84" i="4" s="1"/>
  <c r="J83" i="4"/>
  <c r="K83" i="4" s="1"/>
  <c r="J82" i="4"/>
  <c r="K82" i="4" s="1"/>
  <c r="J81" i="4"/>
  <c r="K81" i="4" s="1"/>
  <c r="J80" i="4"/>
  <c r="J78" i="4"/>
  <c r="J76" i="4"/>
  <c r="J74" i="4"/>
  <c r="J72" i="4"/>
  <c r="J70" i="4"/>
  <c r="J68" i="4"/>
  <c r="J66" i="4"/>
  <c r="J64" i="4"/>
  <c r="J63" i="4"/>
  <c r="K63" i="4" s="1"/>
  <c r="J62" i="4"/>
  <c r="J60" i="4"/>
  <c r="J58" i="4"/>
  <c r="J79" i="4"/>
  <c r="J77" i="4"/>
  <c r="J75" i="4"/>
  <c r="J73" i="4"/>
  <c r="J71" i="4"/>
  <c r="J69" i="4"/>
  <c r="J67" i="4"/>
  <c r="J65" i="4"/>
  <c r="J61" i="4"/>
  <c r="J59" i="4"/>
  <c r="J57" i="4"/>
  <c r="J55" i="4"/>
  <c r="J54" i="4"/>
  <c r="J53" i="4"/>
  <c r="J52" i="4"/>
  <c r="J51" i="4"/>
  <c r="J50" i="4"/>
  <c r="J49" i="4"/>
  <c r="J56" i="4"/>
  <c r="J48" i="4"/>
  <c r="J47" i="4"/>
  <c r="J46" i="4"/>
  <c r="J45" i="4"/>
  <c r="J44" i="4"/>
  <c r="J43" i="4"/>
  <c r="J42" i="4"/>
  <c r="J41" i="4"/>
  <c r="J40" i="4"/>
  <c r="K40" i="4" s="1"/>
  <c r="K55" i="4" s="1"/>
  <c r="J39" i="4"/>
  <c r="J38" i="4"/>
  <c r="J37" i="4"/>
  <c r="J36" i="4"/>
  <c r="J35" i="4"/>
  <c r="J34" i="4"/>
  <c r="J33" i="4"/>
  <c r="J32" i="4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K73" i="4" s="1"/>
  <c r="J22" i="4"/>
  <c r="K22" i="4" s="1"/>
  <c r="J21" i="4"/>
  <c r="K21" i="4" s="1"/>
  <c r="J20" i="4"/>
  <c r="K20" i="4" s="1"/>
  <c r="J19" i="4"/>
  <c r="K19" i="4" s="1"/>
  <c r="K43" i="4" s="1"/>
  <c r="J18" i="4"/>
  <c r="K18" i="4" s="1"/>
  <c r="K42" i="4" s="1"/>
  <c r="J17" i="4"/>
  <c r="K17" i="4" s="1"/>
  <c r="K41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K10" i="4"/>
  <c r="H32" i="3"/>
  <c r="I32" i="3" s="1"/>
  <c r="I28" i="3"/>
  <c r="H30" i="2"/>
  <c r="J10" i="2"/>
  <c r="H12" i="3"/>
  <c r="G17" i="3"/>
  <c r="G24" i="3"/>
  <c r="H19" i="3"/>
  <c r="G32" i="3"/>
  <c r="M73" i="4" l="1"/>
  <c r="K79" i="4"/>
  <c r="M79" i="4" s="1"/>
  <c r="K71" i="4"/>
  <c r="M71" i="4" s="1"/>
  <c r="K62" i="4"/>
  <c r="M62" i="4" s="1"/>
  <c r="K45" i="4"/>
  <c r="M45" i="4" s="1"/>
  <c r="K56" i="4"/>
  <c r="M56" i="4" s="1"/>
  <c r="K48" i="4"/>
  <c r="M48" i="4" s="1"/>
  <c r="K33" i="4"/>
  <c r="M33" i="4" s="1"/>
  <c r="K64" i="4"/>
  <c r="M64" i="4" s="1"/>
  <c r="K75" i="4"/>
  <c r="M75" i="4" s="1"/>
  <c r="K58" i="4"/>
  <c r="K50" i="4"/>
  <c r="M50" i="4" s="1"/>
  <c r="K35" i="4"/>
  <c r="M35" i="4" s="1"/>
  <c r="K66" i="4"/>
  <c r="M66" i="4" s="1"/>
  <c r="K77" i="4"/>
  <c r="M77" i="4" s="1"/>
  <c r="K60" i="4"/>
  <c r="M60" i="4" s="1"/>
  <c r="K52" i="4"/>
  <c r="M52" i="4" s="1"/>
  <c r="K37" i="4"/>
  <c r="M37" i="4" s="1"/>
  <c r="K68" i="4"/>
  <c r="M68" i="4" s="1"/>
  <c r="K69" i="4"/>
  <c r="M69" i="4" s="1"/>
  <c r="K54" i="4"/>
  <c r="K39" i="4"/>
  <c r="M39" i="4" s="1"/>
  <c r="K78" i="4"/>
  <c r="M78" i="4" s="1"/>
  <c r="K61" i="4"/>
  <c r="M61" i="4" s="1"/>
  <c r="M54" i="4"/>
  <c r="K44" i="4"/>
  <c r="M44" i="4" s="1"/>
  <c r="K70" i="4"/>
  <c r="M70" i="4" s="1"/>
  <c r="K46" i="4"/>
  <c r="M46" i="4" s="1"/>
  <c r="K80" i="4"/>
  <c r="M80" i="4" s="1"/>
  <c r="K72" i="4"/>
  <c r="M72" i="4" s="1"/>
  <c r="K47" i="4"/>
  <c r="M47" i="4" s="1"/>
  <c r="K32" i="4"/>
  <c r="M32" i="4" s="1"/>
  <c r="K65" i="4"/>
  <c r="M65" i="4" s="1"/>
  <c r="K74" i="4"/>
  <c r="M74" i="4" s="1"/>
  <c r="K57" i="4"/>
  <c r="M57" i="4" s="1"/>
  <c r="K49" i="4"/>
  <c r="M49" i="4" s="1"/>
  <c r="K34" i="4"/>
  <c r="K67" i="4"/>
  <c r="M67" i="4" s="1"/>
  <c r="K76" i="4"/>
  <c r="M76" i="4" s="1"/>
  <c r="K59" i="4"/>
  <c r="M59" i="4" s="1"/>
  <c r="K51" i="4"/>
  <c r="M51" i="4" s="1"/>
  <c r="K36" i="4"/>
  <c r="M36" i="4" s="1"/>
  <c r="K53" i="4"/>
  <c r="M53" i="4" s="1"/>
  <c r="K38" i="4"/>
  <c r="M38" i="4" s="1"/>
  <c r="M34" i="4"/>
  <c r="M55" i="4"/>
  <c r="M58" i="4"/>
  <c r="H17" i="3"/>
  <c r="I17" i="3" s="1"/>
  <c r="I12" i="3"/>
  <c r="J30" i="2"/>
  <c r="L30" i="2" s="1"/>
  <c r="L10" i="2"/>
  <c r="M10" i="4"/>
  <c r="M12" i="4"/>
  <c r="M14" i="4"/>
  <c r="M16" i="4"/>
  <c r="M18" i="4"/>
  <c r="M20" i="4"/>
  <c r="M22" i="4"/>
  <c r="M24" i="4"/>
  <c r="M26" i="4"/>
  <c r="M28" i="4"/>
  <c r="M30" i="4"/>
  <c r="M40" i="4"/>
  <c r="M42" i="4"/>
  <c r="M82" i="4"/>
  <c r="M84" i="4"/>
  <c r="M86" i="4"/>
  <c r="M88" i="4"/>
  <c r="M90" i="4"/>
  <c r="M92" i="4"/>
  <c r="M94" i="4"/>
  <c r="M96" i="4"/>
  <c r="M98" i="4"/>
  <c r="M100" i="4"/>
  <c r="M102" i="4"/>
  <c r="M104" i="4"/>
  <c r="M106" i="4"/>
  <c r="M108" i="4"/>
  <c r="M110" i="4"/>
  <c r="M112" i="4"/>
  <c r="M114" i="4"/>
  <c r="M116" i="4"/>
  <c r="M118" i="4"/>
  <c r="M120" i="4"/>
  <c r="M122" i="4"/>
  <c r="M124" i="4"/>
  <c r="M126" i="4"/>
  <c r="M128" i="4"/>
  <c r="M130" i="4"/>
  <c r="M132" i="4"/>
  <c r="M134" i="4"/>
  <c r="H24" i="3"/>
  <c r="I24" i="3" s="1"/>
  <c r="I19" i="3"/>
  <c r="M11" i="4"/>
  <c r="M13" i="4"/>
  <c r="M15" i="4"/>
  <c r="M17" i="4"/>
  <c r="M19" i="4"/>
  <c r="M21" i="4"/>
  <c r="M23" i="4"/>
  <c r="M25" i="4"/>
  <c r="M27" i="4"/>
  <c r="M29" i="4"/>
  <c r="M31" i="4"/>
  <c r="M41" i="4"/>
  <c r="M43" i="4"/>
  <c r="M63" i="4"/>
  <c r="M81" i="4"/>
  <c r="M83" i="4"/>
  <c r="M85" i="4"/>
  <c r="M87" i="4"/>
  <c r="M89" i="4"/>
  <c r="M91" i="4"/>
  <c r="M93" i="4"/>
  <c r="M95" i="4"/>
  <c r="M97" i="4"/>
  <c r="M99" i="4"/>
  <c r="M101" i="4"/>
  <c r="M103" i="4"/>
  <c r="M105" i="4"/>
  <c r="M107" i="4"/>
  <c r="M109" i="4"/>
  <c r="M111" i="4"/>
  <c r="M113" i="4"/>
  <c r="M115" i="4"/>
  <c r="M117" i="4"/>
  <c r="M119" i="4"/>
  <c r="M121" i="4"/>
  <c r="M123" i="4"/>
  <c r="M125" i="4"/>
  <c r="M127" i="4"/>
  <c r="M129" i="4"/>
  <c r="M131" i="4"/>
  <c r="M133" i="4"/>
  <c r="F10" i="3" l="1"/>
  <c r="G10" i="3" s="1"/>
  <c r="E35" i="5"/>
  <c r="M136" i="4"/>
  <c r="F36" i="3" l="1"/>
  <c r="F40" i="3" s="1"/>
  <c r="D11" i="5"/>
  <c r="E11" i="5" s="1"/>
  <c r="F11" i="5" s="1"/>
  <c r="D10" i="5"/>
  <c r="D12" i="5"/>
  <c r="E12" i="5" s="1"/>
  <c r="F12" i="5" s="1"/>
  <c r="D13" i="5"/>
  <c r="E13" i="5" s="1"/>
  <c r="F13" i="5" s="1"/>
  <c r="D14" i="5"/>
  <c r="E14" i="5" s="1"/>
  <c r="F14" i="5" s="1"/>
  <c r="D15" i="5"/>
  <c r="E15" i="5" s="1"/>
  <c r="F15" i="5" s="1"/>
  <c r="D16" i="5"/>
  <c r="E16" i="5" s="1"/>
  <c r="F16" i="5" s="1"/>
  <c r="D17" i="5"/>
  <c r="E17" i="5" s="1"/>
  <c r="F17" i="5" s="1"/>
  <c r="D18" i="5"/>
  <c r="E18" i="5" s="1"/>
  <c r="F18" i="5" s="1"/>
  <c r="D19" i="5"/>
  <c r="E19" i="5" s="1"/>
  <c r="F19" i="5" s="1"/>
  <c r="D20" i="5"/>
  <c r="E20" i="5" s="1"/>
  <c r="F20" i="5" s="1"/>
  <c r="D21" i="5"/>
  <c r="E21" i="5" s="1"/>
  <c r="F21" i="5" s="1"/>
  <c r="M140" i="4"/>
  <c r="M141" i="4" s="1"/>
  <c r="H34" i="3"/>
  <c r="H10" i="3"/>
  <c r="E10" i="5" l="1"/>
  <c r="D23" i="5"/>
  <c r="G34" i="3"/>
  <c r="G36" i="3" s="1"/>
  <c r="G40" i="3" s="1"/>
  <c r="I34" i="3"/>
  <c r="I10" i="3"/>
  <c r="H36" i="3"/>
  <c r="D27" i="5" l="1"/>
  <c r="D25" i="5"/>
  <c r="F10" i="5"/>
  <c r="E23" i="5"/>
  <c r="H40" i="3"/>
  <c r="I40" i="3" s="1"/>
  <c r="I36" i="3"/>
  <c r="F23" i="5" l="1"/>
  <c r="E25" i="5"/>
  <c r="F25" i="5" s="1"/>
</calcChain>
</file>

<file path=xl/comments1.xml><?xml version="1.0" encoding="utf-8"?>
<comments xmlns="http://schemas.openxmlformats.org/spreadsheetml/2006/main">
  <authors>
    <author>Pam Rasanen</author>
  </authors>
  <commentList>
    <comment ref="M140" authorId="0">
      <text>
        <r>
          <rPr>
            <b/>
            <sz val="10"/>
            <color indexed="81"/>
            <rFont val="Tahoma"/>
            <charset val="1"/>
          </rPr>
          <t>PSE:
Used MS Excel Goal Seek function to minimize the difference between the projected lighting surplus $ (Column:i,Line:127) and the amount to be spread (Column:i,Line:129), by changing $ / kWh (Column:f,Line:1) rounded to the nearest $0.000001</t>
        </r>
      </text>
    </comment>
  </commentList>
</comments>
</file>

<file path=xl/sharedStrings.xml><?xml version="1.0" encoding="utf-8"?>
<sst xmlns="http://schemas.openxmlformats.org/spreadsheetml/2006/main" count="545" uniqueCount="213">
  <si>
    <t>Puget Sound Energy</t>
  </si>
  <si>
    <t>a</t>
  </si>
  <si>
    <t>Customer Class</t>
  </si>
  <si>
    <t>Docket No.
UE-111048
Energy
Allocator
(Note 1)</t>
  </si>
  <si>
    <t>81%
Energy
(Note 2)</t>
  </si>
  <si>
    <t>Docket No.
UE-111048
Demand
Allocator
(Note 3)</t>
  </si>
  <si>
    <t>19%
Demand
(Note 2)</t>
  </si>
  <si>
    <t>Weighted Allocation</t>
  </si>
  <si>
    <t>b = 81% * a / sum(a)</t>
  </si>
  <si>
    <t>c</t>
  </si>
  <si>
    <t>d = 19% * c / sum(c)</t>
  </si>
  <si>
    <t>e = b + d</t>
  </si>
  <si>
    <t>h</t>
  </si>
  <si>
    <t>i = g / h * 100</t>
  </si>
  <si>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</si>
  <si>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</si>
  <si>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</si>
  <si>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</si>
  <si>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</si>
  <si>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</si>
  <si>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</si>
  <si>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</si>
  <si>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Lights</t>
  </si>
  <si>
    <t>Firm Resale</t>
  </si>
  <si>
    <t>Subtotal</t>
  </si>
  <si>
    <t>Total</t>
  </si>
  <si>
    <t>CUSTOMER CLASS</t>
  </si>
  <si>
    <t>SCHEDULE</t>
  </si>
  <si>
    <t>Delivered kWh Test Year Ending  September 2012</t>
  </si>
  <si>
    <t>INCREASE (DECREASE) $</t>
  </si>
  <si>
    <t>INCREASE (DECREASE) %</t>
  </si>
  <si>
    <t>b</t>
  </si>
  <si>
    <t>d = b + (a * c)</t>
  </si>
  <si>
    <t>e = d - b</t>
  </si>
  <si>
    <t>f = e / b</t>
  </si>
  <si>
    <t>25 &amp; 7A</t>
  </si>
  <si>
    <t>26 &amp; 26P</t>
  </si>
  <si>
    <t>Secondary Service Total</t>
  </si>
  <si>
    <t>Pri Transportation</t>
  </si>
  <si>
    <t>449 / 459</t>
  </si>
  <si>
    <t>Primary Service Total</t>
  </si>
  <si>
    <t>Campus Rate Total</t>
  </si>
  <si>
    <t>HV Interruptible Svc</t>
  </si>
  <si>
    <t>HV Gen Svc</t>
  </si>
  <si>
    <t>HV Transportation</t>
  </si>
  <si>
    <t>High Voltage Service Total</t>
  </si>
  <si>
    <t>Line No.</t>
  </si>
  <si>
    <t>Schedule</t>
  </si>
  <si>
    <t>Lighting Type</t>
  </si>
  <si>
    <t>Lamp Type</t>
  </si>
  <si>
    <t>Lamp Wattage</t>
  </si>
  <si>
    <t>Ballast Losses</t>
  </si>
  <si>
    <t>Billable Watts</t>
  </si>
  <si>
    <t># hours / month</t>
  </si>
  <si>
    <t>kWh / Month</t>
  </si>
  <si>
    <t>$ / kWh</t>
  </si>
  <si>
    <t># of Lamps @ 3-1-13</t>
  </si>
  <si>
    <t xml:space="preserve">a
</t>
  </si>
  <si>
    <t xml:space="preserve">b
</t>
  </si>
  <si>
    <t>c =
b - a</t>
  </si>
  <si>
    <t xml:space="preserve">d
</t>
  </si>
  <si>
    <t>e =
(b * d) / 1000</t>
  </si>
  <si>
    <t>g = 
e * f</t>
  </si>
  <si>
    <t xml:space="preserve">h
</t>
  </si>
  <si>
    <t>Street</t>
  </si>
  <si>
    <t>Flourescent</t>
  </si>
  <si>
    <t>Incandescent</t>
  </si>
  <si>
    <t>Mercury Vapor</t>
  </si>
  <si>
    <t>Metal Hallide</t>
  </si>
  <si>
    <t>Sodium Vapor</t>
  </si>
  <si>
    <t>Area</t>
  </si>
  <si>
    <t>Area Lights - SV</t>
  </si>
  <si>
    <t>Area Lights - MH</t>
  </si>
  <si>
    <t>Continuous</t>
  </si>
  <si>
    <t>Traffic Signals</t>
  </si>
  <si>
    <t>12 Month kWh</t>
  </si>
  <si>
    <t>12 Month Watts</t>
  </si>
  <si>
    <t>Flood</t>
  </si>
  <si>
    <t>Directional Flood Lights - SV</t>
  </si>
  <si>
    <t>Directional Flood Lights - MH</t>
  </si>
  <si>
    <t>Horizontal Flood Lights - SV</t>
  </si>
  <si>
    <t>Horizontal Flood Lights - MH</t>
  </si>
  <si>
    <t>51, 53 &amp; 54</t>
  </si>
  <si>
    <t>LED</t>
  </si>
  <si>
    <t>30-35</t>
  </si>
  <si>
    <t>35.01-40</t>
  </si>
  <si>
    <t>40.01-45</t>
  </si>
  <si>
    <t>45.01-50</t>
  </si>
  <si>
    <t>50.01-55</t>
  </si>
  <si>
    <t>55.01-60</t>
  </si>
  <si>
    <t>60.01-65</t>
  </si>
  <si>
    <t>65.01-70</t>
  </si>
  <si>
    <t>70.01-75</t>
  </si>
  <si>
    <t>75.01-80</t>
  </si>
  <si>
    <t>80.01-85</t>
  </si>
  <si>
    <t>85.01-90</t>
  </si>
  <si>
    <t>90.01-95</t>
  </si>
  <si>
    <t>95.01-100</t>
  </si>
  <si>
    <t>100.01-105</t>
  </si>
  <si>
    <t>105.01-110</t>
  </si>
  <si>
    <t>110.01-115</t>
  </si>
  <si>
    <t>115.01-120</t>
  </si>
  <si>
    <t>120.01-125</t>
  </si>
  <si>
    <t>125.01-130</t>
  </si>
  <si>
    <t>130.01-135</t>
  </si>
  <si>
    <t>135.01-140</t>
  </si>
  <si>
    <t>140.01-145</t>
  </si>
  <si>
    <t>145-01-150</t>
  </si>
  <si>
    <t>150.01-155</t>
  </si>
  <si>
    <t>155.01-160</t>
  </si>
  <si>
    <t>160.01-165</t>
  </si>
  <si>
    <t>165.01-170</t>
  </si>
  <si>
    <t>170.01-175</t>
  </si>
  <si>
    <t>175.01-180</t>
  </si>
  <si>
    <t>180.01-185</t>
  </si>
  <si>
    <t>185.01-190</t>
  </si>
  <si>
    <t>190.01-195</t>
  </si>
  <si>
    <t>195.01-200</t>
  </si>
  <si>
    <t>200.01-205</t>
  </si>
  <si>
    <t>205.01-210</t>
  </si>
  <si>
    <t>210.01-215</t>
  </si>
  <si>
    <t>215.01-220</t>
  </si>
  <si>
    <t>220.01-225</t>
  </si>
  <si>
    <t>225.01-230</t>
  </si>
  <si>
    <t>230.01-235</t>
  </si>
  <si>
    <t>235.01-240</t>
  </si>
  <si>
    <t>240.01-245</t>
  </si>
  <si>
    <t>245.01-250</t>
  </si>
  <si>
    <t>250.01-255</t>
  </si>
  <si>
    <t>255.01-260</t>
  </si>
  <si>
    <t>260.01-265</t>
  </si>
  <si>
    <t>265.01-270</t>
  </si>
  <si>
    <t>270.01-275</t>
  </si>
  <si>
    <t>275.01-280</t>
  </si>
  <si>
    <t>280.01-285</t>
  </si>
  <si>
    <t>285.01-290</t>
  </si>
  <si>
    <t>290.01-295</t>
  </si>
  <si>
    <t>295.01-300</t>
  </si>
  <si>
    <t>Residential Customer Impacts</t>
  </si>
  <si>
    <t>Customer Bill</t>
  </si>
  <si>
    <t>Month</t>
  </si>
  <si>
    <t>kWh</t>
  </si>
  <si>
    <t>Present</t>
  </si>
  <si>
    <t>Proposed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</si>
  <si>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</si>
  <si>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</si>
  <si>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</si>
  <si>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</si>
  <si>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</si>
  <si>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</si>
  <si>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</si>
  <si>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</si>
  <si>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</si>
  <si>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</si>
  <si>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</si>
  <si>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</si>
  <si>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</si>
  <si>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</si>
  <si>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</si>
  <si>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</si>
  <si>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</si>
  <si>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Rates</t>
  </si>
  <si>
    <t>Customer Monthly Charge:</t>
  </si>
  <si>
    <t>per Month</t>
  </si>
  <si>
    <t>Energy Charge:</t>
  </si>
  <si>
    <t>Schedule 7 first 600 kWh</t>
  </si>
  <si>
    <t>¢ / kWh</t>
  </si>
  <si>
    <t>Schedule 7 over 600 kWh</t>
  </si>
  <si>
    <t>Schedule 95 - Power Cost Adjustment Clause</t>
  </si>
  <si>
    <t>Schedule 120 - Conservation Rider</t>
  </si>
  <si>
    <t>Schedule 129 - Low Income</t>
  </si>
  <si>
    <t>Schedule 194 - BPA Exchange Credit</t>
  </si>
  <si>
    <t>Note 3 Source:  Docket No. UE-111048 Compliance Cost of Service Workpapers, pages 37-41, "DEM-2B" Allocator</t>
  </si>
  <si>
    <t>Note 1 Source:  Docket No. UE-111048 Compliance Cost of Service Workpapers, pages 37 &amp; 47, "Energy 2" Allocator</t>
  </si>
  <si>
    <t>Note 2 Source:  Docket No. UE-111048 Compliance Cost of Service Workpapers, pages 4 &amp; 21, "Peak Credit %" Allocator</t>
  </si>
  <si>
    <t>Calculation of Schedule 95 Rate</t>
  </si>
  <si>
    <t xml:space="preserve">f </t>
  </si>
  <si>
    <t>2013 Revenue Surplus</t>
  </si>
  <si>
    <t>g = e * f</t>
  </si>
  <si>
    <t>High Voltage Interruptible</t>
  </si>
  <si>
    <t>High Voltage General Service</t>
  </si>
  <si>
    <t>Campus Rate - High Voltage</t>
  </si>
  <si>
    <t>Campus Rate - Primary &amp; Secondary Voltage</t>
  </si>
  <si>
    <t>Rate Schedule</t>
  </si>
  <si>
    <t>50-59</t>
  </si>
  <si>
    <t>Transportation Primary Voltage</t>
  </si>
  <si>
    <t>Transportation High Voltage</t>
  </si>
  <si>
    <t>Proposed Schedule 95 ¢ per kWh Effective November 2013</t>
  </si>
  <si>
    <t>Statement of Proforma and Proposed Revenues for Schedule 95</t>
  </si>
  <si>
    <t>Delivered Revenue Test Year Ending  September 2012 (Note 1)</t>
  </si>
  <si>
    <t>REVENUE
(Including Proposed
Sch 95 Revenue Effective November 2013)</t>
  </si>
  <si>
    <t>Calculation of Area and Street Light Rates</t>
  </si>
  <si>
    <t>Proposed Sch 95 Lamp Charge Effective November 2013</t>
  </si>
  <si>
    <t>i = 
g * h * 12</t>
  </si>
  <si>
    <t>Annual Revenue per lamp
@ Proposed November 2013 Rate</t>
  </si>
  <si>
    <t>Schedule 95A - Wind Power Production Credit</t>
  </si>
  <si>
    <t>Schedule 132 - Merger Credit</t>
  </si>
  <si>
    <t>Schedule 133 - Regulatory Asset Tracker</t>
  </si>
  <si>
    <t>Schedule 137 - Renewable Energy Credit</t>
  </si>
  <si>
    <t>Schedule 140 - Property Tax Rider</t>
  </si>
  <si>
    <t>Schedule 141 - ERF Rider - 1 Phase Basic Charge</t>
  </si>
  <si>
    <t>Schedule 141 - ERF Rider - First 600 kWh</t>
  </si>
  <si>
    <t>Schedule 141 - ERF Rider - Over 600 kWh</t>
  </si>
  <si>
    <t>Schedule 142 - Decoupling Rider</t>
  </si>
  <si>
    <t>Present Rates Effective
September 2013</t>
  </si>
  <si>
    <t>Proposed Rates Effective November 2013</t>
  </si>
  <si>
    <t>Note 1 - Proforma Base Revenue
                - Excludes Revenue Rider Schedules 95A, 120, 129, 132, 133, 137, 140 &amp; 194
                - Includes Revenue Rider Schedules 141 &amp; 142</t>
  </si>
  <si>
    <t>Docket Number UE-130617</t>
  </si>
  <si>
    <t>Rate Spread/Design</t>
  </si>
  <si>
    <t>Page 15 of Attachment A to the 2013 PCORC Settlement Stipulation</t>
  </si>
  <si>
    <t>Page 16 of Attachment A to the 2013 PCORC Settlement Stipulation</t>
  </si>
  <si>
    <t>Pages 17 - 19 of Attachment A to the 2013 PCORC Settlement Stipulation</t>
  </si>
  <si>
    <t>Page 20 of Attachment A to the 2013 PCORC Settlement Stipulation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</si>
</sst>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00_);_(* \(#,##0.000000\);_(* &quot;-&quot;??_);_(@_)"/>
    <numFmt numFmtId="167" formatCode="0.0000\ \¢"/>
    <numFmt numFmtId="168" formatCode="0.000%"/>
    <numFmt numFmtId="169" formatCode="_(&quot;$&quot;* #,##0.000000_);_(&quot;$&quot;* \(#,##0.000000\);_(&quot;$&quot;* &quot;-&quot;??_);_(@_)"/>
    <numFmt numFmtId="170" formatCode="_(&quot;$&quot;* #,##0.00000_);_(&quot;$&quot;* \(#,##0.00000\);_(&quot;$&quot;* &quot;-&quot;??_);_(@_)"/>
    <numFmt numFmtId="171" formatCode="_(* #,##0.0000_);_(* \(#,##0.0000\);_(* &quot;-&quot;??_);_(@_)"/>
    <numFmt numFmtId="172" formatCode="_(* #,##0.00000_);_(* \(#,##0.00000\);_(* &quot;-&quot;??_);_(@_)"/>
    <numFmt numFmtId="173" formatCode="0.000000"/>
    <numFmt numFmtId="174" formatCode="0.0000000"/>
    <numFmt numFmtId="175" formatCode="d\.mmm\.yy"/>
    <numFmt numFmtId="176" formatCode="_-* #,##0.00\ _D_M_-;\-* #,##0.00\ _D_M_-;_-* &quot;-&quot;??\ _D_M_-;_-@_-"/>
    <numFmt numFmtId="177" formatCode="#."/>
    <numFmt numFmtId="178" formatCode="_(* #,##0.0000000_);_(* \(#,##0.0000000\);_(* &quot;-&quot;??_);_(@_)"/>
    <numFmt numFmtId="179" formatCode="_-* #,##0.00\ &quot;DM&quot;_-;\-* #,##0.00\ &quot;DM&quot;_-;_-* &quot;-&quot;??\ &quot;DM&quot;_-;_-@_-"/>
    <numFmt numFmtId="180" formatCode="_(* ###0_);_(* \(###0\);_(* &quot;-&quot;_);_(@_)"/>
    <numFmt numFmtId="181" formatCode="[Blue]#,##0_);[Magenta]\(#,##0\)"/>
    <numFmt numFmtId="182" formatCode="_([$€-2]* #,##0.00_);_([$€-2]* \(#,##0.00\);_([$€-2]* &quot;-&quot;??_)"/>
    <numFmt numFmtId="183" formatCode="0.00_)"/>
    <numFmt numFmtId="184" formatCode="&quot;$&quot;#,##0;\-&quot;$&quot;#,##0"/>
    <numFmt numFmtId="185" formatCode="_(&quot;$&quot;* #,##0.000000_);_(&quot;$&quot;* \(#,##0.000000\);_(&quot;$&quot;* &quot;-&quot;??????_);_(@_)"/>
    <numFmt numFmtId="186" formatCode="#,##0.00\ ;\(#,##0.00\)"/>
    <numFmt numFmtId="187" formatCode="0000000"/>
    <numFmt numFmtId="188" formatCode="0.0000%"/>
    <numFmt numFmtId="189" formatCode="_(&quot;$&quot;* #,##0.0000_);_(&quot;$&quot;* \(#,##0.0000\);_(&quot;$&quot;* &quot;-&quot;????_);_(@_)"/>
    <numFmt numFmtId="190" formatCode="_(* #,##0.0_);_(* \(#,##0.0\);_(* &quot;-&quot;_);_(@_)"/>
    <numFmt numFmtId="191" formatCode="_(&quot;$&quot;* #,##0.000_);_(&quot;$&quot;* \(#,##0.000\);_(&quot;$&quot;* &quot;-&quot;??_);_(@_)"/>
    <numFmt numFmtId="192" formatCode="[$-409]d\-mmm\-yy;@"/>
    <numFmt numFmtId="193" formatCode="&quot;$&quot;#,##0.00"/>
  </numFmts>
  <fonts count="9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color indexed="8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0"/>
      <color indexed="81"/>
      <name val="Tahoma"/>
      <charset val="1"/>
    </font>
    <font>
      <b/>
      <sz val="10"/>
      <color rgb="FF0000FF"/>
      <name val="Times New Roman"/>
      <family val="1"/>
    </font>
    <font>
      <b/>
      <sz val="10"/>
      <name val="Times New Roman"/>
      <family val="1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24">
    <xf numFmtId="0" fontId="0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4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21" fillId="0" borderId="0"/>
    <xf numFmtId="0" fontId="21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1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1" fillId="0" borderId="0"/>
    <xf numFmtId="0" fontId="21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21" fillId="0" borderId="0"/>
    <xf numFmtId="0" fontId="21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172" fontId="18" fillId="0" borderId="0">
      <alignment horizontal="left" wrapText="1"/>
    </xf>
    <xf numFmtId="0" fontId="21" fillId="0" borderId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3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65" borderId="0" applyNumberFormat="0" applyBorder="0" applyAlignment="0" applyProtection="0"/>
    <xf numFmtId="0" fontId="22" fillId="57" borderId="0" applyNumberFormat="0" applyBorder="0" applyAlignment="0" applyProtection="0"/>
    <xf numFmtId="0" fontId="23" fillId="6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175" fontId="25" fillId="0" borderId="0" applyFill="0" applyBorder="0" applyAlignment="0"/>
    <xf numFmtId="175" fontId="25" fillId="0" borderId="0" applyFill="0" applyBorder="0" applyAlignment="0"/>
    <xf numFmtId="41" fontId="18" fillId="67" borderId="0"/>
    <xf numFmtId="0" fontId="26" fillId="68" borderId="26" applyNumberFormat="0" applyAlignment="0" applyProtection="0"/>
    <xf numFmtId="0" fontId="11" fillId="6" borderId="4" applyNumberFormat="0" applyAlignment="0" applyProtection="0"/>
    <xf numFmtId="0" fontId="27" fillId="69" borderId="4" applyNumberFormat="0" applyAlignment="0" applyProtection="0"/>
    <xf numFmtId="0" fontId="27" fillId="69" borderId="4" applyNumberFormat="0" applyAlignment="0" applyProtection="0"/>
    <xf numFmtId="0" fontId="27" fillId="69" borderId="4" applyNumberFormat="0" applyAlignment="0" applyProtection="0"/>
    <xf numFmtId="41" fontId="18" fillId="67" borderId="0"/>
    <xf numFmtId="41" fontId="18" fillId="67" borderId="0"/>
    <xf numFmtId="41" fontId="18" fillId="67" borderId="0"/>
    <xf numFmtId="0" fontId="11" fillId="6" borderId="4" applyNumberFormat="0" applyAlignment="0" applyProtection="0"/>
    <xf numFmtId="0" fontId="27" fillId="69" borderId="4" applyNumberFormat="0" applyAlignment="0" applyProtection="0"/>
    <xf numFmtId="0" fontId="27" fillId="69" borderId="4" applyNumberFormat="0" applyAlignment="0" applyProtection="0"/>
    <xf numFmtId="0" fontId="27" fillId="69" borderId="4" applyNumberFormat="0" applyAlignment="0" applyProtection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41" fontId="18" fillId="67" borderId="0"/>
    <xf numFmtId="0" fontId="28" fillId="70" borderId="27" applyNumberFormat="0" applyAlignment="0" applyProtection="0"/>
    <xf numFmtId="0" fontId="28" fillId="70" borderId="27" applyNumberFormat="0" applyAlignment="0" applyProtection="0"/>
    <xf numFmtId="0" fontId="13" fillId="7" borderId="7" applyNumberFormat="0" applyAlignment="0" applyProtection="0"/>
    <xf numFmtId="41" fontId="18" fillId="71" borderId="0"/>
    <xf numFmtId="41" fontId="18" fillId="71" borderId="0"/>
    <xf numFmtId="41" fontId="18" fillId="71" borderId="0"/>
    <xf numFmtId="41" fontId="18" fillId="71" borderId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33" fillId="0" borderId="0"/>
    <xf numFmtId="0" fontId="33" fillId="0" borderId="0"/>
    <xf numFmtId="0" fontId="34" fillId="0" borderId="0"/>
    <xf numFmtId="0" fontId="35" fillId="0" borderId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77" fontId="37" fillId="0" borderId="0">
      <protection locked="0"/>
    </xf>
    <xf numFmtId="0" fontId="34" fillId="0" borderId="0"/>
    <xf numFmtId="0" fontId="35" fillId="0" borderId="0"/>
    <xf numFmtId="0" fontId="38" fillId="0" borderId="0" applyNumberFormat="0" applyAlignment="0">
      <alignment horizontal="left"/>
    </xf>
    <xf numFmtId="0" fontId="38" fillId="0" borderId="0" applyNumberFormat="0" applyAlignment="0">
      <alignment horizontal="left"/>
    </xf>
    <xf numFmtId="0" fontId="39" fillId="0" borderId="0" applyNumberFormat="0" applyAlignment="0"/>
    <xf numFmtId="0" fontId="39" fillId="0" borderId="0" applyNumberFormat="0" applyAlignment="0"/>
    <xf numFmtId="0" fontId="33" fillId="0" borderId="0"/>
    <xf numFmtId="0" fontId="34" fillId="0" borderId="0"/>
    <xf numFmtId="0" fontId="35" fillId="0" borderId="0"/>
    <xf numFmtId="0" fontId="33" fillId="0" borderId="0"/>
    <xf numFmtId="0" fontId="34" fillId="0" borderId="0"/>
    <xf numFmtId="0" fontId="35" fillId="0" borderId="0"/>
    <xf numFmtId="17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72" borderId="0" applyNumberFormat="0" applyBorder="0" applyAlignment="0" applyProtection="0"/>
    <xf numFmtId="0" fontId="42" fillId="73" borderId="0" applyNumberFormat="0" applyBorder="0" applyAlignment="0" applyProtection="0"/>
    <xf numFmtId="0" fontId="42" fillId="74" borderId="0" applyNumberFormat="0" applyBorder="0" applyAlignment="0" applyProtection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81" fontId="43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182" fontId="18" fillId="0" borderId="0" applyFont="0" applyFill="0" applyBorder="0" applyAlignment="0" applyProtection="0">
      <alignment horizontal="left" wrapText="1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0" fontId="33" fillId="0" borderId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38" fontId="46" fillId="71" borderId="0" applyNumberFormat="0" applyBorder="0" applyAlignment="0" applyProtection="0"/>
    <xf numFmtId="0" fontId="47" fillId="0" borderId="28" applyNumberFormat="0" applyAlignment="0" applyProtection="0">
      <alignment horizontal="left"/>
    </xf>
    <xf numFmtId="0" fontId="47" fillId="0" borderId="28" applyNumberFormat="0" applyAlignment="0" applyProtection="0">
      <alignment horizontal="left"/>
    </xf>
    <xf numFmtId="0" fontId="47" fillId="0" borderId="29">
      <alignment horizontal="left"/>
    </xf>
    <xf numFmtId="0" fontId="47" fillId="0" borderId="29">
      <alignment horizontal="left"/>
    </xf>
    <xf numFmtId="0" fontId="32" fillId="0" borderId="0" applyNumberFormat="0" applyFill="0" applyBorder="0" applyAlignment="0" applyProtection="0"/>
    <xf numFmtId="0" fontId="48" fillId="0" borderId="30" applyNumberFormat="0" applyFill="0" applyAlignment="0" applyProtection="0"/>
    <xf numFmtId="0" fontId="3" fillId="0" borderId="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50" fillId="0" borderId="31" applyNumberFormat="0" applyFill="0" applyAlignment="0" applyProtection="0"/>
    <xf numFmtId="0" fontId="3" fillId="0" borderId="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50" fillId="0" borderId="31" applyNumberFormat="0" applyFill="0" applyAlignment="0" applyProtection="0"/>
    <xf numFmtId="0" fontId="5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32" applyNumberFormat="0" applyFill="0" applyAlignment="0" applyProtection="0"/>
    <xf numFmtId="0" fontId="4" fillId="0" borderId="2" applyNumberFormat="0" applyFill="0" applyAlignment="0" applyProtection="0"/>
    <xf numFmtId="0" fontId="53" fillId="0" borderId="33" applyNumberFormat="0" applyFill="0" applyAlignment="0" applyProtection="0"/>
    <xf numFmtId="0" fontId="53" fillId="0" borderId="33" applyNumberFormat="0" applyFill="0" applyAlignment="0" applyProtection="0"/>
    <xf numFmtId="0" fontId="54" fillId="0" borderId="33" applyNumberFormat="0" applyFill="0" applyAlignment="0" applyProtection="0"/>
    <xf numFmtId="0" fontId="4" fillId="0" borderId="2" applyNumberFormat="0" applyFill="0" applyAlignment="0" applyProtection="0"/>
    <xf numFmtId="0" fontId="53" fillId="0" borderId="33" applyNumberFormat="0" applyFill="0" applyAlignment="0" applyProtection="0"/>
    <xf numFmtId="0" fontId="53" fillId="0" borderId="33" applyNumberFormat="0" applyFill="0" applyAlignment="0" applyProtection="0"/>
    <xf numFmtId="0" fontId="54" fillId="0" borderId="33" applyNumberFormat="0" applyFill="0" applyAlignment="0" applyProtection="0"/>
    <xf numFmtId="0" fontId="46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5" fillId="0" borderId="34" applyNumberFormat="0" applyFill="0" applyAlignment="0" applyProtection="0"/>
    <xf numFmtId="0" fontId="5" fillId="0" borderId="3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7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38" fontId="58" fillId="0" borderId="0"/>
    <xf numFmtId="40" fontId="58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10" fontId="46" fillId="67" borderId="22" applyNumberFormat="0" applyBorder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0" fontId="61" fillId="41" borderId="26" applyNumberFormat="0" applyAlignment="0" applyProtection="0"/>
    <xf numFmtId="41" fontId="20" fillId="75" borderId="36">
      <alignment horizontal="left"/>
      <protection locked="0"/>
    </xf>
    <xf numFmtId="10" fontId="20" fillId="75" borderId="36">
      <alignment horizontal="right"/>
      <protection locked="0"/>
    </xf>
    <xf numFmtId="41" fontId="20" fillId="75" borderId="36">
      <alignment horizontal="left"/>
      <protection locked="0"/>
    </xf>
    <xf numFmtId="0" fontId="46" fillId="71" borderId="0"/>
    <xf numFmtId="0" fontId="46" fillId="71" borderId="0"/>
    <xf numFmtId="0" fontId="46" fillId="71" borderId="0"/>
    <xf numFmtId="3" fontId="62" fillId="0" borderId="0" applyFill="0" applyBorder="0" applyAlignment="0" applyProtection="0"/>
    <xf numFmtId="0" fontId="63" fillId="0" borderId="37" applyNumberFormat="0" applyFill="0" applyAlignment="0" applyProtection="0"/>
    <xf numFmtId="0" fontId="63" fillId="0" borderId="37" applyNumberFormat="0" applyFill="0" applyAlignment="0" applyProtection="0"/>
    <xf numFmtId="0" fontId="12" fillId="0" borderId="6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65" fillId="0" borderId="38" applyNumberFormat="0" applyFill="0" applyAlignment="0" applyProtection="0"/>
    <xf numFmtId="44" fontId="19" fillId="0" borderId="39" applyNumberFormat="0" applyFont="0" applyAlignment="0">
      <alignment horizontal="center"/>
    </xf>
    <xf numFmtId="44" fontId="19" fillId="0" borderId="39" applyNumberFormat="0" applyFont="0" applyAlignment="0">
      <alignment horizontal="center"/>
    </xf>
    <xf numFmtId="44" fontId="19" fillId="0" borderId="39" applyNumberFormat="0" applyFont="0" applyAlignment="0">
      <alignment horizontal="center"/>
    </xf>
    <xf numFmtId="44" fontId="19" fillId="0" borderId="39" applyNumberFormat="0" applyFont="0" applyAlignment="0">
      <alignment horizontal="center"/>
    </xf>
    <xf numFmtId="44" fontId="19" fillId="0" borderId="39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44" fontId="19" fillId="0" borderId="40" applyNumberFormat="0" applyFont="0" applyAlignment="0">
      <alignment horizontal="center"/>
    </xf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8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7" fontId="68" fillId="0" borderId="0"/>
    <xf numFmtId="37" fontId="68" fillId="0" borderId="0"/>
    <xf numFmtId="183" fontId="69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4" fontId="18" fillId="0" borderId="0"/>
    <xf numFmtId="185" fontId="70" fillId="0" borderId="0"/>
    <xf numFmtId="185" fontId="70" fillId="0" borderId="0"/>
    <xf numFmtId="183" fontId="69" fillId="0" borderId="0"/>
    <xf numFmtId="186" fontId="18" fillId="0" borderId="0"/>
    <xf numFmtId="186" fontId="18" fillId="0" borderId="0"/>
    <xf numFmtId="186" fontId="18" fillId="0" borderId="0"/>
    <xf numFmtId="183" fontId="69" fillId="0" borderId="0"/>
    <xf numFmtId="186" fontId="18" fillId="0" borderId="0"/>
    <xf numFmtId="187" fontId="7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76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8" fillId="0" borderId="0">
      <alignment horizontal="left" wrapText="1"/>
    </xf>
    <xf numFmtId="0" fontId="7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184" fontId="7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7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84" fontId="7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84" fontId="70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84" fontId="70" fillId="0" borderId="0">
      <alignment horizontal="left" wrapText="1"/>
    </xf>
    <xf numFmtId="184" fontId="70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8" fontId="18" fillId="0" borderId="0">
      <alignment horizontal="left" wrapText="1"/>
    </xf>
    <xf numFmtId="188" fontId="18" fillId="0" borderId="0">
      <alignment horizontal="left" wrapText="1"/>
    </xf>
    <xf numFmtId="188" fontId="18" fillId="0" borderId="0">
      <alignment horizontal="left" wrapText="1"/>
    </xf>
    <xf numFmtId="188" fontId="18" fillId="0" borderId="0">
      <alignment horizontal="left" wrapText="1"/>
    </xf>
    <xf numFmtId="188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88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173" fontId="70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73" fillId="0" borderId="0"/>
    <xf numFmtId="0" fontId="73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173" fontId="18" fillId="0" borderId="0">
      <alignment horizontal="left" wrapText="1"/>
    </xf>
    <xf numFmtId="173" fontId="18" fillId="0" borderId="0">
      <alignment horizontal="left" wrapText="1"/>
    </xf>
    <xf numFmtId="39" fontId="74" fillId="0" borderId="0" applyNumberFormat="0" applyFill="0" applyBorder="0" applyAlignment="0" applyProtection="0"/>
    <xf numFmtId="39" fontId="74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73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8" fillId="0" borderId="0">
      <alignment horizontal="left" wrapText="1"/>
    </xf>
    <xf numFmtId="173" fontId="70" fillId="0" borderId="0">
      <alignment horizontal="left" wrapText="1"/>
    </xf>
    <xf numFmtId="0" fontId="30" fillId="0" borderId="0"/>
    <xf numFmtId="0" fontId="30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0" fontId="30" fillId="0" borderId="0"/>
    <xf numFmtId="0" fontId="30" fillId="0" borderId="0"/>
    <xf numFmtId="0" fontId="30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0" fontId="30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8" fillId="0" borderId="0"/>
    <xf numFmtId="0" fontId="22" fillId="39" borderId="41" applyNumberFormat="0" applyFont="0" applyAlignment="0" applyProtection="0"/>
    <xf numFmtId="0" fontId="22" fillId="8" borderId="8" applyNumberFormat="0" applyFont="0" applyAlignment="0" applyProtection="0"/>
    <xf numFmtId="0" fontId="22" fillId="39" borderId="41" applyNumberFormat="0" applyFont="0" applyAlignment="0" applyProtection="0"/>
    <xf numFmtId="0" fontId="22" fillId="8" borderId="8" applyNumberFormat="0" applyFont="0" applyAlignment="0" applyProtection="0"/>
    <xf numFmtId="0" fontId="18" fillId="39" borderId="41" applyNumberFormat="0" applyFont="0" applyAlignment="0" applyProtection="0"/>
    <xf numFmtId="0" fontId="22" fillId="8" borderId="8" applyNumberFormat="0" applyFont="0" applyAlignment="0" applyProtection="0"/>
    <xf numFmtId="0" fontId="18" fillId="39" borderId="41" applyNumberFormat="0" applyFont="0" applyAlignment="0" applyProtection="0"/>
    <xf numFmtId="0" fontId="18" fillId="39" borderId="41" applyNumberFormat="0" applyFont="0" applyAlignment="0" applyProtection="0"/>
    <xf numFmtId="0" fontId="18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22" fillId="39" borderId="41" applyNumberFormat="0" applyFont="0" applyAlignment="0" applyProtection="0"/>
    <xf numFmtId="0" fontId="75" fillId="68" borderId="42" applyNumberFormat="0" applyAlignment="0" applyProtection="0"/>
    <xf numFmtId="0" fontId="75" fillId="68" borderId="42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33" fillId="0" borderId="0"/>
    <xf numFmtId="0" fontId="33" fillId="0" borderId="0"/>
    <xf numFmtId="0" fontId="34" fillId="0" borderId="0"/>
    <xf numFmtId="0" fontId="35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18" fillId="0" borderId="36"/>
    <xf numFmtId="10" fontId="18" fillId="0" borderId="36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0" fontId="18" fillId="0" borderId="36"/>
    <xf numFmtId="10" fontId="18" fillId="0" borderId="36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8" fillId="0" borderId="36"/>
    <xf numFmtId="10" fontId="18" fillId="0" borderId="36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8" fillId="0" borderId="36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18" fillId="0" borderId="36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0" fontId="18" fillId="0" borderId="36"/>
    <xf numFmtId="10" fontId="18" fillId="0" borderId="36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0" fontId="18" fillId="0" borderId="36"/>
    <xf numFmtId="10" fontId="18" fillId="0" borderId="36"/>
    <xf numFmtId="9" fontId="3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10" fontId="18" fillId="0" borderId="36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36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77" borderId="36"/>
    <xf numFmtId="41" fontId="18" fillId="77" borderId="36"/>
    <xf numFmtId="41" fontId="18" fillId="77" borderId="36"/>
    <xf numFmtId="41" fontId="18" fillId="77" borderId="36"/>
    <xf numFmtId="0" fontId="30" fillId="0" borderId="0" applyNumberFormat="0" applyFont="0" applyFill="0" applyBorder="0" applyAlignment="0" applyProtection="0">
      <alignment horizontal="left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76" fillId="0" borderId="16">
      <alignment horizontal="center"/>
    </xf>
    <xf numFmtId="0" fontId="76" fillId="0" borderId="16">
      <alignment horizontal="center"/>
    </xf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0" fillId="78" borderId="0" applyNumberFormat="0" applyFont="0" applyBorder="0" applyAlignment="0" applyProtection="0"/>
    <xf numFmtId="0" fontId="30" fillId="78" borderId="0" applyNumberFormat="0" applyFont="0" applyBorder="0" applyAlignment="0" applyProtection="0"/>
    <xf numFmtId="0" fontId="34" fillId="0" borderId="0"/>
    <xf numFmtId="0" fontId="35" fillId="0" borderId="0"/>
    <xf numFmtId="3" fontId="77" fillId="0" borderId="0" applyFill="0" applyBorder="0" applyAlignment="0" applyProtection="0"/>
    <xf numFmtId="0" fontId="78" fillId="0" borderId="0"/>
    <xf numFmtId="0" fontId="79" fillId="0" borderId="0"/>
    <xf numFmtId="3" fontId="77" fillId="0" borderId="0" applyFill="0" applyBorder="0" applyAlignment="0" applyProtection="0"/>
    <xf numFmtId="42" fontId="18" fillId="67" borderId="0"/>
    <xf numFmtId="42" fontId="18" fillId="67" borderId="0"/>
    <xf numFmtId="42" fontId="18" fillId="67" borderId="0"/>
    <xf numFmtId="42" fontId="18" fillId="67" borderId="0"/>
    <xf numFmtId="42" fontId="18" fillId="67" borderId="20">
      <alignment vertical="center"/>
    </xf>
    <xf numFmtId="42" fontId="18" fillId="67" borderId="20">
      <alignment vertical="center"/>
    </xf>
    <xf numFmtId="42" fontId="18" fillId="67" borderId="20">
      <alignment vertical="center"/>
    </xf>
    <xf numFmtId="42" fontId="18" fillId="67" borderId="20">
      <alignment vertical="center"/>
    </xf>
    <xf numFmtId="0" fontId="19" fillId="67" borderId="18" applyNumberFormat="0">
      <alignment horizontal="center" vertical="center" wrapText="1"/>
    </xf>
    <xf numFmtId="0" fontId="19" fillId="67" borderId="18" applyNumberFormat="0">
      <alignment horizontal="center" vertical="center" wrapText="1"/>
    </xf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0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189" fontId="18" fillId="67" borderId="0"/>
    <xf numFmtId="42" fontId="18" fillId="67" borderId="0"/>
    <xf numFmtId="165" fontId="58" fillId="0" borderId="0" applyBorder="0" applyAlignment="0"/>
    <xf numFmtId="165" fontId="58" fillId="0" borderId="0" applyBorder="0" applyAlignment="0"/>
    <xf numFmtId="42" fontId="18" fillId="67" borderId="43">
      <alignment horizontal="left"/>
    </xf>
    <xf numFmtId="42" fontId="18" fillId="67" borderId="43">
      <alignment horizontal="left"/>
    </xf>
    <xf numFmtId="42" fontId="18" fillId="67" borderId="43">
      <alignment horizontal="left"/>
    </xf>
    <xf numFmtId="42" fontId="18" fillId="67" borderId="43">
      <alignment horizontal="left"/>
    </xf>
    <xf numFmtId="189" fontId="80" fillId="67" borderId="43">
      <alignment horizontal="left"/>
    </xf>
    <xf numFmtId="165" fontId="58" fillId="0" borderId="0" applyBorder="0" applyAlignment="0"/>
    <xf numFmtId="14" fontId="70" fillId="0" borderId="0" applyNumberFormat="0" applyFill="0" applyBorder="0" applyAlignment="0" applyProtection="0">
      <alignment horizontal="lef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190" fontId="18" fillId="0" borderId="0" applyFont="0" applyFill="0" applyAlignment="0">
      <alignment horizontal="right"/>
    </xf>
    <xf numFmtId="4" fontId="81" fillId="75" borderId="42" applyNumberFormat="0" applyProtection="0">
      <alignment vertical="center"/>
    </xf>
    <xf numFmtId="4" fontId="82" fillId="44" borderId="44" applyNumberFormat="0" applyProtection="0">
      <alignment vertical="center"/>
    </xf>
    <xf numFmtId="4" fontId="81" fillId="75" borderId="42" applyNumberFormat="0" applyProtection="0">
      <alignment horizontal="left" vertical="center" indent="1"/>
    </xf>
    <xf numFmtId="0" fontId="83" fillId="44" borderId="44" applyNumberFormat="0" applyProtection="0">
      <alignment horizontal="left" vertical="top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4" fontId="81" fillId="36" borderId="44" applyNumberFormat="0" applyProtection="0">
      <alignment horizontal="right" vertical="center"/>
    </xf>
    <xf numFmtId="4" fontId="81" fillId="37" borderId="44" applyNumberFormat="0" applyProtection="0">
      <alignment horizontal="right" vertical="center"/>
    </xf>
    <xf numFmtId="4" fontId="81" fillId="59" borderId="44" applyNumberFormat="0" applyProtection="0">
      <alignment horizontal="right" vertical="center"/>
    </xf>
    <xf numFmtId="4" fontId="81" fillId="45" borderId="44" applyNumberFormat="0" applyProtection="0">
      <alignment horizontal="right" vertical="center"/>
    </xf>
    <xf numFmtId="4" fontId="81" fillId="50" borderId="44" applyNumberFormat="0" applyProtection="0">
      <alignment horizontal="right" vertical="center"/>
    </xf>
    <xf numFmtId="4" fontId="81" fillId="47" borderId="44" applyNumberFormat="0" applyProtection="0">
      <alignment horizontal="right" vertical="center"/>
    </xf>
    <xf numFmtId="4" fontId="81" fillId="63" borderId="44" applyNumberFormat="0" applyProtection="0">
      <alignment horizontal="right" vertical="center"/>
    </xf>
    <xf numFmtId="4" fontId="81" fillId="80" borderId="44" applyNumberFormat="0" applyProtection="0">
      <alignment horizontal="right" vertical="center"/>
    </xf>
    <xf numFmtId="4" fontId="81" fillId="43" borderId="44" applyNumberFormat="0" applyProtection="0">
      <alignment horizontal="right" vertical="center"/>
    </xf>
    <xf numFmtId="4" fontId="83" fillId="81" borderId="42" applyNumberFormat="0" applyProtection="0">
      <alignment horizontal="left" vertical="center" indent="1"/>
    </xf>
    <xf numFmtId="4" fontId="81" fillId="82" borderId="45" applyNumberFormat="0" applyProtection="0">
      <alignment horizontal="left" vertical="center" indent="1"/>
    </xf>
    <xf numFmtId="4" fontId="84" fillId="64" borderId="0" applyNumberFormat="0" applyProtection="0">
      <alignment horizontal="left" vertical="center" indent="1"/>
    </xf>
    <xf numFmtId="4" fontId="81" fillId="83" borderId="44" applyNumberFormat="0" applyProtection="0">
      <alignment horizontal="right" vertical="center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4" fontId="81" fillId="82" borderId="42" applyNumberFormat="0" applyProtection="0">
      <alignment horizontal="left" vertical="center" indent="1"/>
    </xf>
    <xf numFmtId="4" fontId="81" fillId="84" borderId="42" applyNumberFormat="0" applyProtection="0">
      <alignment horizontal="left" vertical="center" indent="1"/>
    </xf>
    <xf numFmtId="0" fontId="18" fillId="64" borderId="44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4" borderId="42" applyNumberFormat="0" applyProtection="0">
      <alignment horizontal="left" vertical="center" indent="1"/>
    </xf>
    <xf numFmtId="0" fontId="18" fillId="83" borderId="44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83" borderId="44" applyNumberFormat="0" applyProtection="0">
      <alignment horizontal="left" vertical="top" indent="1"/>
    </xf>
    <xf numFmtId="0" fontId="18" fillId="85" borderId="42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85" borderId="42" applyNumberFormat="0" applyProtection="0">
      <alignment horizontal="left" vertical="center" indent="1"/>
    </xf>
    <xf numFmtId="0" fontId="18" fillId="35" borderId="44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35" borderId="44" applyNumberFormat="0" applyProtection="0">
      <alignment horizontal="left" vertical="top" indent="1"/>
    </xf>
    <xf numFmtId="0" fontId="18" fillId="71" borderId="42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71" borderId="42" applyNumberFormat="0" applyProtection="0">
      <alignment horizontal="left" vertical="center" indent="1"/>
    </xf>
    <xf numFmtId="0" fontId="18" fillId="86" borderId="44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86" borderId="44" applyNumberFormat="0" applyProtection="0">
      <alignment horizontal="left" vertical="top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69" borderId="22" applyNumberFormat="0">
      <protection locked="0"/>
    </xf>
    <xf numFmtId="0" fontId="18" fillId="69" borderId="22" applyNumberFormat="0">
      <protection locked="0"/>
    </xf>
    <xf numFmtId="0" fontId="18" fillId="69" borderId="22" applyNumberFormat="0">
      <protection locked="0"/>
    </xf>
    <xf numFmtId="0" fontId="18" fillId="69" borderId="22" applyNumberFormat="0">
      <protection locked="0"/>
    </xf>
    <xf numFmtId="0" fontId="58" fillId="64" borderId="46" applyBorder="0"/>
    <xf numFmtId="4" fontId="81" fillId="39" borderId="44" applyNumberFormat="0" applyProtection="0">
      <alignment vertical="center"/>
    </xf>
    <xf numFmtId="4" fontId="85" fillId="39" borderId="44" applyNumberFormat="0" applyProtection="0">
      <alignment vertical="center"/>
    </xf>
    <xf numFmtId="4" fontId="81" fillId="39" borderId="44" applyNumberFormat="0" applyProtection="0">
      <alignment horizontal="left" vertical="center" indent="1"/>
    </xf>
    <xf numFmtId="0" fontId="81" fillId="39" borderId="44" applyNumberFormat="0" applyProtection="0">
      <alignment horizontal="left" vertical="top" indent="1"/>
    </xf>
    <xf numFmtId="4" fontId="81" fillId="82" borderId="42" applyNumberFormat="0" applyProtection="0">
      <alignment horizontal="right" vertical="center"/>
    </xf>
    <xf numFmtId="4" fontId="85" fillId="86" borderId="44" applyNumberFormat="0" applyProtection="0">
      <alignment horizontal="right" vertical="center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18" fillId="79" borderId="42" applyNumberFormat="0" applyProtection="0">
      <alignment horizontal="left" vertical="center" indent="1"/>
    </xf>
    <xf numFmtId="0" fontId="86" fillId="0" borderId="0"/>
    <xf numFmtId="0" fontId="46" fillId="87" borderId="22"/>
    <xf numFmtId="4" fontId="87" fillId="86" borderId="44" applyNumberFormat="0" applyProtection="0">
      <alignment horizontal="right" vertical="center"/>
    </xf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39" fontId="18" fillId="88" borderId="0"/>
    <xf numFmtId="0" fontId="88" fillId="0" borderId="0" applyNumberFormat="0" applyFill="0" applyBorder="0" applyAlignment="0" applyProtection="0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46" fillId="0" borderId="47"/>
    <xf numFmtId="38" fontId="58" fillId="0" borderId="43"/>
    <xf numFmtId="39" fontId="70" fillId="89" borderId="0"/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73" fontId="18" fillId="0" borderId="0">
      <alignment horizontal="left" wrapText="1"/>
    </xf>
    <xf numFmtId="191" fontId="18" fillId="0" borderId="0">
      <alignment horizontal="left" wrapText="1"/>
    </xf>
    <xf numFmtId="191" fontId="18" fillId="0" borderId="0">
      <alignment horizontal="left" wrapText="1"/>
    </xf>
    <xf numFmtId="191" fontId="18" fillId="0" borderId="0">
      <alignment horizontal="left" wrapText="1"/>
    </xf>
    <xf numFmtId="191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173" fontId="18" fillId="0" borderId="0">
      <alignment horizontal="left" wrapText="1"/>
    </xf>
    <xf numFmtId="192" fontId="18" fillId="0" borderId="0">
      <alignment horizontal="left" wrapText="1"/>
    </xf>
    <xf numFmtId="40" fontId="89" fillId="0" borderId="0" applyBorder="0">
      <alignment horizontal="right"/>
    </xf>
    <xf numFmtId="41" fontId="90" fillId="67" borderId="0">
      <alignment horizontal="left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193" fontId="93" fillId="67" borderId="0">
      <alignment horizontal="left" vertical="center"/>
    </xf>
    <xf numFmtId="0" fontId="19" fillId="67" borderId="0">
      <alignment horizontal="left" wrapText="1"/>
    </xf>
    <xf numFmtId="0" fontId="19" fillId="67" borderId="0">
      <alignment horizontal="left" wrapText="1"/>
    </xf>
    <xf numFmtId="0" fontId="94" fillId="0" borderId="0">
      <alignment horizontal="left" vertical="center"/>
    </xf>
    <xf numFmtId="0" fontId="32" fillId="0" borderId="48" applyNumberFormat="0" applyFont="0" applyFill="0" applyAlignment="0" applyProtection="0"/>
    <xf numFmtId="0" fontId="42" fillId="0" borderId="49" applyNumberFormat="0" applyFill="0" applyAlignment="0" applyProtection="0"/>
    <xf numFmtId="0" fontId="16" fillId="0" borderId="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41" fontId="19" fillId="67" borderId="0">
      <alignment horizontal="left"/>
    </xf>
    <xf numFmtId="0" fontId="34" fillId="0" borderId="51"/>
    <xf numFmtId="0" fontId="35" fillId="0" borderId="51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9">
    <xf numFmtId="0" fontId="0" fillId="0" borderId="0" xfId="0"/>
    <xf numFmtId="0" fontId="18" fillId="0" borderId="0" xfId="0" applyFont="1" applyBorder="1"/>
    <xf numFmtId="0" fontId="18" fillId="0" borderId="13" xfId="0" applyFont="1" applyBorder="1"/>
    <xf numFmtId="165" fontId="18" fillId="0" borderId="0" xfId="1" applyNumberFormat="1" applyFont="1" applyBorder="1"/>
    <xf numFmtId="0" fontId="18" fillId="0" borderId="14" xfId="0" applyFont="1" applyBorder="1"/>
    <xf numFmtId="0" fontId="18" fillId="0" borderId="0" xfId="0" applyFont="1" applyBorder="1" applyAlignment="1">
      <alignment horizontal="center" wrapText="1"/>
    </xf>
    <xf numFmtId="0" fontId="18" fillId="0" borderId="0" xfId="0" quotePrefix="1" applyFont="1" applyBorder="1" applyAlignment="1">
      <alignment horizontal="center" wrapText="1"/>
    </xf>
    <xf numFmtId="0" fontId="18" fillId="0" borderId="14" xfId="0" quotePrefix="1" applyFont="1" applyBorder="1" applyAlignment="1">
      <alignment horizontal="center" wrapText="1"/>
    </xf>
    <xf numFmtId="165" fontId="18" fillId="0" borderId="0" xfId="1" applyNumberFormat="1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165" fontId="18" fillId="0" borderId="0" xfId="1" applyNumberFormat="1" applyFont="1" applyFill="1" applyBorder="1"/>
    <xf numFmtId="166" fontId="18" fillId="0" borderId="0" xfId="1" applyNumberFormat="1" applyFont="1" applyFill="1" applyBorder="1"/>
    <xf numFmtId="166" fontId="18" fillId="0" borderId="0" xfId="1" applyNumberFormat="1" applyFont="1" applyBorder="1"/>
    <xf numFmtId="166" fontId="18" fillId="0" borderId="0" xfId="0" applyNumberFormat="1" applyFont="1" applyBorder="1"/>
    <xf numFmtId="164" fontId="18" fillId="0" borderId="0" xfId="2" applyNumberFormat="1" applyFont="1" applyBorder="1"/>
    <xf numFmtId="167" fontId="18" fillId="0" borderId="14" xfId="2" applyNumberFormat="1" applyFont="1" applyBorder="1" applyAlignment="1">
      <alignment horizontal="center"/>
    </xf>
    <xf numFmtId="167" fontId="18" fillId="0" borderId="0" xfId="0" applyNumberFormat="1" applyFont="1" applyBorder="1"/>
    <xf numFmtId="164" fontId="18" fillId="0" borderId="0" xfId="0" applyNumberFormat="1" applyFont="1" applyBorder="1"/>
    <xf numFmtId="167" fontId="18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18" fillId="0" borderId="0" xfId="1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165" fontId="18" fillId="0" borderId="0" xfId="1" quotePrefix="1" applyNumberFormat="1" applyFont="1" applyBorder="1" applyAlignment="1">
      <alignment horizontal="center" wrapText="1"/>
    </xf>
    <xf numFmtId="168" fontId="18" fillId="0" borderId="14" xfId="0" applyNumberFormat="1" applyFont="1" applyBorder="1" applyAlignment="1">
      <alignment horizontal="right"/>
    </xf>
    <xf numFmtId="165" fontId="18" fillId="0" borderId="0" xfId="0" applyNumberFormat="1" applyFont="1" applyBorder="1"/>
    <xf numFmtId="0" fontId="18" fillId="0" borderId="14" xfId="0" applyFon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quotePrefix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9" fontId="18" fillId="0" borderId="0" xfId="2" applyNumberFormat="1" applyFill="1" applyBorder="1" applyAlignment="1"/>
    <xf numFmtId="0" fontId="0" fillId="0" borderId="0" xfId="0" applyFill="1" applyAlignment="1">
      <alignment horizontal="center"/>
    </xf>
    <xf numFmtId="169" fontId="18" fillId="33" borderId="0" xfId="2" applyNumberFormat="1" applyFill="1" applyBorder="1" applyAlignment="1"/>
    <xf numFmtId="44" fontId="18" fillId="0" borderId="0" xfId="2" applyFill="1"/>
    <xf numFmtId="44" fontId="0" fillId="33" borderId="19" xfId="0" applyNumberFormat="1" applyFill="1" applyBorder="1"/>
    <xf numFmtId="44" fontId="0" fillId="0" borderId="19" xfId="0" applyNumberFormat="1" applyFill="1" applyBorder="1"/>
    <xf numFmtId="170" fontId="0" fillId="33" borderId="19" xfId="0" applyNumberFormat="1" applyFill="1" applyBorder="1"/>
    <xf numFmtId="43" fontId="0" fillId="0" borderId="0" xfId="0" applyNumberFormat="1" applyFill="1"/>
    <xf numFmtId="0" fontId="18" fillId="0" borderId="0" xfId="0" quotePrefix="1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0" fontId="18" fillId="0" borderId="0" xfId="0" quotePrefix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indent="1"/>
    </xf>
    <xf numFmtId="0" fontId="18" fillId="0" borderId="0" xfId="0" quotePrefix="1" applyFont="1" applyBorder="1" applyAlignment="1">
      <alignment horizontal="left" indent="1"/>
    </xf>
    <xf numFmtId="0" fontId="18" fillId="0" borderId="13" xfId="0" applyFont="1" applyBorder="1" applyAlignment="1">
      <alignment horizontal="center"/>
    </xf>
    <xf numFmtId="0" fontId="18" fillId="0" borderId="13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165" fontId="18" fillId="0" borderId="0" xfId="1" applyNumberFormat="1" applyFont="1" applyFill="1" applyBorder="1" applyAlignment="1">
      <alignment horizontal="center" vertical="top" wrapText="1"/>
    </xf>
    <xf numFmtId="165" fontId="18" fillId="0" borderId="0" xfId="1" quotePrefix="1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quotePrefix="1" applyFont="1" applyBorder="1" applyAlignment="1">
      <alignment horizontal="center" vertical="top" wrapText="1"/>
    </xf>
    <xf numFmtId="0" fontId="18" fillId="0" borderId="14" xfId="0" quotePrefix="1" applyFont="1" applyBorder="1" applyAlignment="1">
      <alignment horizontal="center" vertical="top" wrapText="1"/>
    </xf>
    <xf numFmtId="0" fontId="18" fillId="0" borderId="0" xfId="0" applyFont="1" applyFill="1" applyBorder="1"/>
    <xf numFmtId="0" fontId="18" fillId="0" borderId="0" xfId="0" quotePrefix="1" applyFont="1" applyBorder="1" applyAlignment="1"/>
    <xf numFmtId="0" fontId="18" fillId="0" borderId="0" xfId="0" quotePrefix="1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13" xfId="0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0" fontId="19" fillId="0" borderId="15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wrapText="1"/>
    </xf>
    <xf numFmtId="0" fontId="19" fillId="0" borderId="16" xfId="0" quotePrefix="1" applyFont="1" applyFill="1" applyBorder="1" applyAlignment="1">
      <alignment horizontal="center" wrapText="1"/>
    </xf>
    <xf numFmtId="165" fontId="19" fillId="0" borderId="16" xfId="1" quotePrefix="1" applyNumberFormat="1" applyFont="1" applyFill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6" xfId="0" quotePrefix="1" applyFont="1" applyBorder="1" applyAlignment="1">
      <alignment horizontal="center" wrapText="1"/>
    </xf>
    <xf numFmtId="0" fontId="19" fillId="0" borderId="17" xfId="0" quotePrefix="1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165" fontId="19" fillId="0" borderId="16" xfId="1" quotePrefix="1" applyNumberFormat="1" applyFont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/>
    <xf numFmtId="0" fontId="0" fillId="0" borderId="13" xfId="0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quotePrefix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18" fillId="0" borderId="0" xfId="1" applyNumberFormat="1" applyFill="1" applyBorder="1" applyAlignment="1">
      <alignment horizontal="center"/>
    </xf>
    <xf numFmtId="165" fontId="18" fillId="0" borderId="0" xfId="1" applyNumberFormat="1" applyFill="1" applyBorder="1"/>
    <xf numFmtId="0" fontId="18" fillId="0" borderId="0" xfId="1" applyNumberFormat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18" fillId="0" borderId="0" xfId="1" quotePrefix="1" applyNumberFormat="1" applyFont="1" applyFill="1" applyBorder="1" applyAlignment="1">
      <alignment horizontal="center"/>
    </xf>
    <xf numFmtId="165" fontId="18" fillId="0" borderId="0" xfId="1" quotePrefix="1" applyNumberFormat="1" applyFont="1" applyFill="1" applyBorder="1" applyAlignment="1">
      <alignment horizontal="left"/>
    </xf>
    <xf numFmtId="165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165" fontId="18" fillId="0" borderId="0" xfId="1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43" fontId="18" fillId="0" borderId="0" xfId="1" applyNumberFormat="1" applyFill="1" applyBorder="1"/>
    <xf numFmtId="43" fontId="0" fillId="0" borderId="0" xfId="0" applyNumberFormat="1" applyFill="1" applyBorder="1"/>
    <xf numFmtId="0" fontId="19" fillId="0" borderId="13" xfId="0" applyFont="1" applyFill="1" applyBorder="1"/>
    <xf numFmtId="0" fontId="19" fillId="0" borderId="0" xfId="0" applyFont="1" applyFill="1" applyBorder="1"/>
    <xf numFmtId="0" fontId="19" fillId="0" borderId="52" xfId="0" quotePrefix="1" applyFont="1" applyFill="1" applyBorder="1" applyAlignment="1">
      <alignment horizontal="center" wrapText="1"/>
    </xf>
    <xf numFmtId="0" fontId="18" fillId="0" borderId="15" xfId="0" applyFont="1" applyBorder="1"/>
    <xf numFmtId="0" fontId="18" fillId="0" borderId="16" xfId="0" applyFont="1" applyBorder="1"/>
    <xf numFmtId="0" fontId="18" fillId="0" borderId="16" xfId="0" applyFont="1" applyBorder="1" applyAlignment="1">
      <alignment horizontal="center"/>
    </xf>
    <xf numFmtId="165" fontId="18" fillId="0" borderId="16" xfId="1" applyNumberFormat="1" applyFont="1" applyBorder="1"/>
    <xf numFmtId="0" fontId="18" fillId="0" borderId="17" xfId="0" applyFont="1" applyBorder="1"/>
    <xf numFmtId="0" fontId="18" fillId="0" borderId="19" xfId="0" applyFont="1" applyFill="1" applyBorder="1" applyAlignment="1">
      <alignment horizontal="center" vertical="center" wrapText="1"/>
    </xf>
    <xf numFmtId="169" fontId="18" fillId="0" borderId="19" xfId="2" applyNumberFormat="1" applyFill="1" applyBorder="1" applyAlignment="1"/>
    <xf numFmtId="44" fontId="0" fillId="33" borderId="53" xfId="0" applyNumberFormat="1" applyFill="1" applyBorder="1"/>
    <xf numFmtId="0" fontId="0" fillId="0" borderId="0" xfId="0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8" xfId="0" applyBorder="1" applyAlignment="1">
      <alignment horizontal="center" wrapText="1"/>
    </xf>
    <xf numFmtId="0" fontId="0" fillId="0" borderId="18" xfId="0" quotePrefix="1" applyBorder="1" applyAlignment="1">
      <alignment horizontal="center" wrapText="1"/>
    </xf>
    <xf numFmtId="165" fontId="18" fillId="0" borderId="0" xfId="1" applyNumberFormat="1"/>
    <xf numFmtId="44" fontId="18" fillId="0" borderId="0" xfId="2"/>
    <xf numFmtId="10" fontId="18" fillId="0" borderId="0" xfId="3" applyNumberFormat="1"/>
    <xf numFmtId="0" fontId="0" fillId="0" borderId="0" xfId="0" quotePrefix="1" applyAlignment="1">
      <alignment horizontal="left"/>
    </xf>
    <xf numFmtId="165" fontId="0" fillId="0" borderId="20" xfId="0" applyNumberFormat="1" applyBorder="1"/>
    <xf numFmtId="44" fontId="18" fillId="0" borderId="20" xfId="2" applyBorder="1"/>
    <xf numFmtId="10" fontId="18" fillId="0" borderId="20" xfId="3" applyNumberFormat="1" applyBorder="1"/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21" xfId="0" applyBorder="1"/>
    <xf numFmtId="0" fontId="0" fillId="0" borderId="22" xfId="0" quotePrefix="1" applyBorder="1" applyAlignment="1">
      <alignment horizontal="center" wrapText="1"/>
    </xf>
    <xf numFmtId="44" fontId="18" fillId="0" borderId="24" xfId="2" applyBorder="1"/>
    <xf numFmtId="0" fontId="0" fillId="0" borderId="24" xfId="0" applyBorder="1"/>
    <xf numFmtId="0" fontId="0" fillId="0" borderId="0" xfId="0" quotePrefix="1" applyAlignment="1">
      <alignment horizontal="left" indent="1"/>
    </xf>
    <xf numFmtId="171" fontId="18" fillId="0" borderId="24" xfId="1" applyNumberFormat="1" applyBorder="1"/>
    <xf numFmtId="171" fontId="18" fillId="0" borderId="24" xfId="1" applyNumberFormat="1" applyFill="1" applyBorder="1"/>
    <xf numFmtId="0" fontId="0" fillId="0" borderId="0" xfId="0" quotePrefix="1" applyFill="1" applyBorder="1" applyAlignment="1">
      <alignment horizontal="left" indent="1"/>
    </xf>
    <xf numFmtId="44" fontId="18" fillId="0" borderId="24" xfId="2" applyFont="1" applyFill="1" applyBorder="1"/>
    <xf numFmtId="0" fontId="0" fillId="0" borderId="0" xfId="0" applyAlignment="1">
      <alignment horizontal="left" indent="1"/>
    </xf>
    <xf numFmtId="171" fontId="18" fillId="0" borderId="25" xfId="1" applyNumberFormat="1" applyBorder="1"/>
    <xf numFmtId="44" fontId="18" fillId="0" borderId="23" xfId="2" applyBorder="1"/>
    <xf numFmtId="171" fontId="18" fillId="0" borderId="25" xfId="1" applyNumberFormat="1" applyFill="1" applyBorder="1"/>
    <xf numFmtId="0" fontId="18" fillId="0" borderId="0" xfId="0" applyFont="1" applyBorder="1" applyAlignment="1">
      <alignment wrapText="1"/>
    </xf>
    <xf numFmtId="0" fontId="19" fillId="0" borderId="0" xfId="0" applyFont="1" applyFill="1" applyBorder="1" applyAlignment="1">
      <alignment horizontal="center"/>
    </xf>
    <xf numFmtId="0" fontId="96" fillId="0" borderId="0" xfId="0" applyFont="1" applyFill="1" applyAlignment="1">
      <alignment horizontal="right"/>
    </xf>
    <xf numFmtId="0" fontId="97" fillId="0" borderId="0" xfId="0" applyFont="1" applyFill="1" applyAlignment="1">
      <alignment horizontal="right"/>
    </xf>
    <xf numFmtId="0" fontId="19" fillId="0" borderId="14" xfId="0" applyFont="1" applyFill="1" applyBorder="1"/>
    <xf numFmtId="0" fontId="19" fillId="0" borderId="17" xfId="0" quotePrefix="1" applyFont="1" applyFill="1" applyBorder="1" applyAlignment="1">
      <alignment horizontal="center" wrapText="1"/>
    </xf>
    <xf numFmtId="0" fontId="18" fillId="0" borderId="14" xfId="0" quotePrefix="1" applyFont="1" applyFill="1" applyBorder="1" applyAlignment="1">
      <alignment horizontal="center" vertical="center" wrapText="1"/>
    </xf>
    <xf numFmtId="0" fontId="0" fillId="0" borderId="14" xfId="0" quotePrefix="1" applyFill="1" applyBorder="1" applyAlignment="1">
      <alignment horizontal="center" wrapText="1"/>
    </xf>
    <xf numFmtId="164" fontId="18" fillId="0" borderId="14" xfId="2" applyNumberFormat="1" applyFill="1" applyBorder="1"/>
    <xf numFmtId="164" fontId="0" fillId="0" borderId="14" xfId="0" applyNumberFormat="1" applyFill="1" applyBorder="1"/>
    <xf numFmtId="44" fontId="18" fillId="0" borderId="14" xfId="2" applyFill="1" applyBorder="1"/>
    <xf numFmtId="164" fontId="0" fillId="90" borderId="14" xfId="0" applyNumberFormat="1" applyFill="1" applyBorder="1"/>
    <xf numFmtId="9" fontId="0" fillId="0" borderId="17" xfId="3" applyFont="1" applyFill="1" applyBorder="1"/>
    <xf numFmtId="0" fontId="0" fillId="91" borderId="0" xfId="0" applyFill="1" applyAlignment="1">
      <alignment horizontal="left"/>
    </xf>
    <xf numFmtId="165" fontId="0" fillId="91" borderId="20" xfId="0" applyNumberFormat="1" applyFill="1" applyBorder="1"/>
    <xf numFmtId="44" fontId="18" fillId="91" borderId="20" xfId="2" applyFill="1" applyBorder="1"/>
    <xf numFmtId="10" fontId="18" fillId="91" borderId="20" xfId="3" applyNumberFormat="1" applyFill="1" applyBorder="1"/>
    <xf numFmtId="171" fontId="18" fillId="91" borderId="24" xfId="1" applyNumberFormat="1" applyFill="1" applyBorder="1"/>
    <xf numFmtId="0" fontId="18" fillId="0" borderId="0" xfId="0" applyFont="1" applyBorder="1" applyAlignment="1">
      <alignment horizontal="right"/>
    </xf>
    <xf numFmtId="0" fontId="18" fillId="0" borderId="0" xfId="0" quotePrefix="1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11" xfId="0" quotePrefix="1" applyFont="1" applyFill="1" applyBorder="1" applyAlignment="1">
      <alignment horizontal="center"/>
    </xf>
    <xf numFmtId="0" fontId="19" fillId="0" borderId="12" xfId="0" quotePrefix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3" xfId="0" quotePrefix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/>
    </xf>
    <xf numFmtId="0" fontId="19" fillId="0" borderId="14" xfId="0" quotePrefix="1" applyFont="1" applyFill="1" applyBorder="1" applyAlignment="1">
      <alignment horizontal="left"/>
    </xf>
    <xf numFmtId="0" fontId="19" fillId="0" borderId="15" xfId="0" quotePrefix="1" applyFont="1" applyFill="1" applyBorder="1" applyAlignment="1">
      <alignment horizontal="left"/>
    </xf>
    <xf numFmtId="0" fontId="19" fillId="0" borderId="16" xfId="0" quotePrefix="1" applyFont="1" applyFill="1" applyBorder="1" applyAlignment="1">
      <alignment horizontal="left"/>
    </xf>
    <xf numFmtId="0" fontId="19" fillId="0" borderId="17" xfId="0" quotePrefix="1" applyFont="1" applyFill="1" applyBorder="1" applyAlignment="1">
      <alignment horizontal="left"/>
    </xf>
    <xf numFmtId="0" fontId="18" fillId="0" borderId="0" xfId="0" quotePrefix="1" applyFont="1" applyBorder="1" applyAlignment="1">
      <alignment horizontal="left" wrapText="1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 indent="1"/>
    </xf>
  </cellXfs>
  <cellStyles count="6724">
    <cellStyle name="_x0013_" xfId="6"/>
    <cellStyle name="_x0013_ 2" xfId="7"/>
    <cellStyle name="_x0013_ 2 2" xfId="8"/>
    <cellStyle name="_x0013_ 3" xfId="9"/>
    <cellStyle name="_09GRC Gas Transport For Review" xfId="10"/>
    <cellStyle name="_09GRC Gas Transport For Review 2" xfId="11"/>
    <cellStyle name="_09GRC Gas Transport For Review 2 2" xfId="12"/>
    <cellStyle name="_09GRC Gas Transport For Review 3" xfId="13"/>
    <cellStyle name="_09GRC Gas Transport For Review_Book4" xfId="14"/>
    <cellStyle name="_09GRC Gas Transport For Review_Book4 2" xfId="15"/>
    <cellStyle name="_09GRC Gas Transport For Review_Book4 2 2" xfId="16"/>
    <cellStyle name="_09GRC Gas Transport For Review_Book4 3" xfId="17"/>
    <cellStyle name="_x0013__16.07E Wild Horse Wind Expansionwrkingfile" xfId="18"/>
    <cellStyle name="_x0013__16.07E Wild Horse Wind Expansionwrkingfile 2" xfId="19"/>
    <cellStyle name="_x0013__16.07E Wild Horse Wind Expansionwrkingfile 2 2" xfId="20"/>
    <cellStyle name="_x0013__16.07E Wild Horse Wind Expansionwrkingfile 3" xfId="21"/>
    <cellStyle name="_x0013__16.07E Wild Horse Wind Expansionwrkingfile SF" xfId="22"/>
    <cellStyle name="_x0013__16.07E Wild Horse Wind Expansionwrkingfile SF 2" xfId="23"/>
    <cellStyle name="_x0013__16.07E Wild Horse Wind Expansionwrkingfile SF 2 2" xfId="24"/>
    <cellStyle name="_x0013__16.07E Wild Horse Wind Expansionwrkingfile SF 3" xfId="25"/>
    <cellStyle name="_x0013__16.37E Wild Horse Expansion DeferralRevwrkingfile SF" xfId="26"/>
    <cellStyle name="_x0013__16.37E Wild Horse Expansion DeferralRevwrkingfile SF 2" xfId="27"/>
    <cellStyle name="_x0013__16.37E Wild Horse Expansion DeferralRevwrkingfile SF 2 2" xfId="28"/>
    <cellStyle name="_x0013__16.37E Wild Horse Expansion DeferralRevwrkingfile SF 3" xfId="29"/>
    <cellStyle name="_4.06E Pass Throughs" xfId="30"/>
    <cellStyle name="_4.06E Pass Throughs 2" xfId="31"/>
    <cellStyle name="_4.06E Pass Throughs 2 2" xfId="32"/>
    <cellStyle name="_4.06E Pass Throughs 2 2 2" xfId="33"/>
    <cellStyle name="_4.06E Pass Throughs 2 3" xfId="34"/>
    <cellStyle name="_4.06E Pass Throughs 3" xfId="35"/>
    <cellStyle name="_4.06E Pass Throughs 3 2" xfId="36"/>
    <cellStyle name="_4.06E Pass Throughs 3 2 2" xfId="37"/>
    <cellStyle name="_4.06E Pass Throughs 3 3" xfId="38"/>
    <cellStyle name="_4.06E Pass Throughs 3 3 2" xfId="39"/>
    <cellStyle name="_4.06E Pass Throughs 3 4" xfId="40"/>
    <cellStyle name="_4.06E Pass Throughs 3 4 2" xfId="41"/>
    <cellStyle name="_4.06E Pass Throughs 4" xfId="42"/>
    <cellStyle name="_4.06E Pass Throughs 4 2" xfId="43"/>
    <cellStyle name="_4.06E Pass Throughs 5" xfId="44"/>
    <cellStyle name="_4.06E Pass Throughs_04 07E Wild Horse Wind Expansion (C) (2)" xfId="45"/>
    <cellStyle name="_4.06E Pass Throughs_04 07E Wild Horse Wind Expansion (C) (2) 2" xfId="46"/>
    <cellStyle name="_4.06E Pass Throughs_04 07E Wild Horse Wind Expansion (C) (2) 2 2" xfId="47"/>
    <cellStyle name="_4.06E Pass Throughs_04 07E Wild Horse Wind Expansion (C) (2) 3" xfId="48"/>
    <cellStyle name="_4.06E Pass Throughs_04 07E Wild Horse Wind Expansion (C) (2)_Adj Bench DR 3 for Initial Briefs (Electric)" xfId="49"/>
    <cellStyle name="_4.06E Pass Throughs_04 07E Wild Horse Wind Expansion (C) (2)_Adj Bench DR 3 for Initial Briefs (Electric) 2" xfId="50"/>
    <cellStyle name="_4.06E Pass Throughs_04 07E Wild Horse Wind Expansion (C) (2)_Adj Bench DR 3 for Initial Briefs (Electric) 2 2" xfId="51"/>
    <cellStyle name="_4.06E Pass Throughs_04 07E Wild Horse Wind Expansion (C) (2)_Adj Bench DR 3 for Initial Briefs (Electric) 3" xfId="52"/>
    <cellStyle name="_4.06E Pass Throughs_04 07E Wild Horse Wind Expansion (C) (2)_Electric Rev Req Model (2009 GRC) " xfId="53"/>
    <cellStyle name="_4.06E Pass Throughs_04 07E Wild Horse Wind Expansion (C) (2)_Electric Rev Req Model (2009 GRC)  2" xfId="54"/>
    <cellStyle name="_4.06E Pass Throughs_04 07E Wild Horse Wind Expansion (C) (2)_Electric Rev Req Model (2009 GRC)  2 2" xfId="55"/>
    <cellStyle name="_4.06E Pass Throughs_04 07E Wild Horse Wind Expansion (C) (2)_Electric Rev Req Model (2009 GRC)  3" xfId="56"/>
    <cellStyle name="_4.06E Pass Throughs_04 07E Wild Horse Wind Expansion (C) (2)_Electric Rev Req Model (2009 GRC) Rebuttal" xfId="57"/>
    <cellStyle name="_4.06E Pass Throughs_04 07E Wild Horse Wind Expansion (C) (2)_Electric Rev Req Model (2009 GRC) Rebuttal 2" xfId="58"/>
    <cellStyle name="_4.06E Pass Throughs_04 07E Wild Horse Wind Expansion (C) (2)_Electric Rev Req Model (2009 GRC) Rebuttal 2 2" xfId="59"/>
    <cellStyle name="_4.06E Pass Throughs_04 07E Wild Horse Wind Expansion (C) (2)_Electric Rev Req Model (2009 GRC) Rebuttal 3" xfId="60"/>
    <cellStyle name="_4.06E Pass Throughs_04 07E Wild Horse Wind Expansion (C) (2)_Electric Rev Req Model (2009 GRC) Rebuttal REmoval of New  WH Solar AdjustMI" xfId="61"/>
    <cellStyle name="_4.06E Pass Throughs_04 07E Wild Horse Wind Expansion (C) (2)_Electric Rev Req Model (2009 GRC) Rebuttal REmoval of New  WH Solar AdjustMI 2" xfId="62"/>
    <cellStyle name="_4.06E Pass Throughs_04 07E Wild Horse Wind Expansion (C) (2)_Electric Rev Req Model (2009 GRC) Rebuttal REmoval of New  WH Solar AdjustMI 2 2" xfId="63"/>
    <cellStyle name="_4.06E Pass Throughs_04 07E Wild Horse Wind Expansion (C) (2)_Electric Rev Req Model (2009 GRC) Rebuttal REmoval of New  WH Solar AdjustMI 3" xfId="64"/>
    <cellStyle name="_4.06E Pass Throughs_04 07E Wild Horse Wind Expansion (C) (2)_Electric Rev Req Model (2009 GRC) Revised 01-18-2010" xfId="65"/>
    <cellStyle name="_4.06E Pass Throughs_04 07E Wild Horse Wind Expansion (C) (2)_Electric Rev Req Model (2009 GRC) Revised 01-18-2010 2" xfId="66"/>
    <cellStyle name="_4.06E Pass Throughs_04 07E Wild Horse Wind Expansion (C) (2)_Electric Rev Req Model (2009 GRC) Revised 01-18-2010 2 2" xfId="67"/>
    <cellStyle name="_4.06E Pass Throughs_04 07E Wild Horse Wind Expansion (C) (2)_Electric Rev Req Model (2009 GRC) Revised 01-18-2010 3" xfId="68"/>
    <cellStyle name="_4.06E Pass Throughs_04 07E Wild Horse Wind Expansion (C) (2)_Final Order Electric EXHIBIT A-1" xfId="69"/>
    <cellStyle name="_4.06E Pass Throughs_04 07E Wild Horse Wind Expansion (C) (2)_Final Order Electric EXHIBIT A-1 2" xfId="70"/>
    <cellStyle name="_4.06E Pass Throughs_04 07E Wild Horse Wind Expansion (C) (2)_Final Order Electric EXHIBIT A-1 2 2" xfId="71"/>
    <cellStyle name="_4.06E Pass Throughs_04 07E Wild Horse Wind Expansion (C) (2)_Final Order Electric EXHIBIT A-1 3" xfId="72"/>
    <cellStyle name="_4.06E Pass Throughs_04 07E Wild Horse Wind Expansion (C) (2)_TENASKA REGULATORY ASSET" xfId="73"/>
    <cellStyle name="_4.06E Pass Throughs_04 07E Wild Horse Wind Expansion (C) (2)_TENASKA REGULATORY ASSET 2" xfId="74"/>
    <cellStyle name="_4.06E Pass Throughs_04 07E Wild Horse Wind Expansion (C) (2)_TENASKA REGULATORY ASSET 2 2" xfId="75"/>
    <cellStyle name="_4.06E Pass Throughs_04 07E Wild Horse Wind Expansion (C) (2)_TENASKA REGULATORY ASSET 3" xfId="76"/>
    <cellStyle name="_4.06E Pass Throughs_16.37E Wild Horse Expansion DeferralRevwrkingfile SF" xfId="77"/>
    <cellStyle name="_4.06E Pass Throughs_16.37E Wild Horse Expansion DeferralRevwrkingfile SF 2" xfId="78"/>
    <cellStyle name="_4.06E Pass Throughs_16.37E Wild Horse Expansion DeferralRevwrkingfile SF 2 2" xfId="79"/>
    <cellStyle name="_4.06E Pass Throughs_16.37E Wild Horse Expansion DeferralRevwrkingfile SF 3" xfId="80"/>
    <cellStyle name="_4.06E Pass Throughs_2010 PTC's July1_Dec31 2010 " xfId="81"/>
    <cellStyle name="_4.06E Pass Throughs_2010 PTC's Sept10_Aug11 (Version 4)" xfId="82"/>
    <cellStyle name="_4.06E Pass Throughs_4 31 Regulatory Assets and Liabilities  7 06- Exhibit D" xfId="83"/>
    <cellStyle name="_4.06E Pass Throughs_4 31 Regulatory Assets and Liabilities  7 06- Exhibit D 2" xfId="84"/>
    <cellStyle name="_4.06E Pass Throughs_4 31 Regulatory Assets and Liabilities  7 06- Exhibit D 2 2" xfId="85"/>
    <cellStyle name="_4.06E Pass Throughs_4 31 Regulatory Assets and Liabilities  7 06- Exhibit D 3" xfId="86"/>
    <cellStyle name="_4.06E Pass Throughs_4 32 Regulatory Assets and Liabilities  7 06- Exhibit D" xfId="87"/>
    <cellStyle name="_4.06E Pass Throughs_4 32 Regulatory Assets and Liabilities  7 06- Exhibit D 2" xfId="88"/>
    <cellStyle name="_4.06E Pass Throughs_4 32 Regulatory Assets and Liabilities  7 06- Exhibit D 2 2" xfId="89"/>
    <cellStyle name="_4.06E Pass Throughs_4 32 Regulatory Assets and Liabilities  7 06- Exhibit D 3" xfId="90"/>
    <cellStyle name="_4.06E Pass Throughs_Att B to RECs proceeds proposal" xfId="91"/>
    <cellStyle name="_4.06E Pass Throughs_Backup for Attachment B 2010-09-09" xfId="92"/>
    <cellStyle name="_4.06E Pass Throughs_Bench Request - Attachment B" xfId="93"/>
    <cellStyle name="_4.06E Pass Throughs_Book2" xfId="94"/>
    <cellStyle name="_4.06E Pass Throughs_Book2 2" xfId="95"/>
    <cellStyle name="_4.06E Pass Throughs_Book2 2 2" xfId="96"/>
    <cellStyle name="_4.06E Pass Throughs_Book2 3" xfId="97"/>
    <cellStyle name="_4.06E Pass Throughs_Book2_Adj Bench DR 3 for Initial Briefs (Electric)" xfId="98"/>
    <cellStyle name="_4.06E Pass Throughs_Book2_Adj Bench DR 3 for Initial Briefs (Electric) 2" xfId="99"/>
    <cellStyle name="_4.06E Pass Throughs_Book2_Adj Bench DR 3 for Initial Briefs (Electric) 2 2" xfId="100"/>
    <cellStyle name="_4.06E Pass Throughs_Book2_Adj Bench DR 3 for Initial Briefs (Electric) 3" xfId="101"/>
    <cellStyle name="_4.06E Pass Throughs_Book2_Electric Rev Req Model (2009 GRC) Rebuttal" xfId="102"/>
    <cellStyle name="_4.06E Pass Throughs_Book2_Electric Rev Req Model (2009 GRC) Rebuttal 2" xfId="103"/>
    <cellStyle name="_4.06E Pass Throughs_Book2_Electric Rev Req Model (2009 GRC) Rebuttal 2 2" xfId="104"/>
    <cellStyle name="_4.06E Pass Throughs_Book2_Electric Rev Req Model (2009 GRC) Rebuttal 3" xfId="105"/>
    <cellStyle name="_4.06E Pass Throughs_Book2_Electric Rev Req Model (2009 GRC) Rebuttal REmoval of New  WH Solar AdjustMI" xfId="106"/>
    <cellStyle name="_4.06E Pass Throughs_Book2_Electric Rev Req Model (2009 GRC) Rebuttal REmoval of New  WH Solar AdjustMI 2" xfId="107"/>
    <cellStyle name="_4.06E Pass Throughs_Book2_Electric Rev Req Model (2009 GRC) Rebuttal REmoval of New  WH Solar AdjustMI 2 2" xfId="108"/>
    <cellStyle name="_4.06E Pass Throughs_Book2_Electric Rev Req Model (2009 GRC) Rebuttal REmoval of New  WH Solar AdjustMI 3" xfId="109"/>
    <cellStyle name="_4.06E Pass Throughs_Book2_Electric Rev Req Model (2009 GRC) Revised 01-18-2010" xfId="110"/>
    <cellStyle name="_4.06E Pass Throughs_Book2_Electric Rev Req Model (2009 GRC) Revised 01-18-2010 2" xfId="111"/>
    <cellStyle name="_4.06E Pass Throughs_Book2_Electric Rev Req Model (2009 GRC) Revised 01-18-2010 2 2" xfId="112"/>
    <cellStyle name="_4.06E Pass Throughs_Book2_Electric Rev Req Model (2009 GRC) Revised 01-18-2010 3" xfId="113"/>
    <cellStyle name="_4.06E Pass Throughs_Book2_Final Order Electric EXHIBIT A-1" xfId="114"/>
    <cellStyle name="_4.06E Pass Throughs_Book2_Final Order Electric EXHIBIT A-1 2" xfId="115"/>
    <cellStyle name="_4.06E Pass Throughs_Book2_Final Order Electric EXHIBIT A-1 2 2" xfId="116"/>
    <cellStyle name="_4.06E Pass Throughs_Book2_Final Order Electric EXHIBIT A-1 3" xfId="117"/>
    <cellStyle name="_4.06E Pass Throughs_Book4" xfId="118"/>
    <cellStyle name="_4.06E Pass Throughs_Book4 2" xfId="119"/>
    <cellStyle name="_4.06E Pass Throughs_Book4 2 2" xfId="120"/>
    <cellStyle name="_4.06E Pass Throughs_Book4 3" xfId="121"/>
    <cellStyle name="_4.06E Pass Throughs_Book9" xfId="122"/>
    <cellStyle name="_4.06E Pass Throughs_Book9 2" xfId="123"/>
    <cellStyle name="_4.06E Pass Throughs_Book9 2 2" xfId="124"/>
    <cellStyle name="_4.06E Pass Throughs_Book9 3" xfId="125"/>
    <cellStyle name="_4.06E Pass Throughs_INPUTS" xfId="126"/>
    <cellStyle name="_4.06E Pass Throughs_INPUTS 2" xfId="127"/>
    <cellStyle name="_4.06E Pass Throughs_INPUTS 2 2" xfId="128"/>
    <cellStyle name="_4.06E Pass Throughs_INPUTS 3" xfId="129"/>
    <cellStyle name="_4.06E Pass Throughs_Power Costs - Comparison bx Rbtl-Staff-Jt-PC" xfId="130"/>
    <cellStyle name="_4.06E Pass Throughs_Power Costs - Comparison bx Rbtl-Staff-Jt-PC 2" xfId="131"/>
    <cellStyle name="_4.06E Pass Throughs_Power Costs - Comparison bx Rbtl-Staff-Jt-PC 2 2" xfId="132"/>
    <cellStyle name="_4.06E Pass Throughs_Power Costs - Comparison bx Rbtl-Staff-Jt-PC 3" xfId="133"/>
    <cellStyle name="_4.06E Pass Throughs_Power Costs - Comparison bx Rbtl-Staff-Jt-PC_Adj Bench DR 3 for Initial Briefs (Electric)" xfId="134"/>
    <cellStyle name="_4.06E Pass Throughs_Power Costs - Comparison bx Rbtl-Staff-Jt-PC_Adj Bench DR 3 for Initial Briefs (Electric) 2" xfId="135"/>
    <cellStyle name="_4.06E Pass Throughs_Power Costs - Comparison bx Rbtl-Staff-Jt-PC_Adj Bench DR 3 for Initial Briefs (Electric) 2 2" xfId="136"/>
    <cellStyle name="_4.06E Pass Throughs_Power Costs - Comparison bx Rbtl-Staff-Jt-PC_Adj Bench DR 3 for Initial Briefs (Electric) 3" xfId="137"/>
    <cellStyle name="_4.06E Pass Throughs_Power Costs - Comparison bx Rbtl-Staff-Jt-PC_Electric Rev Req Model (2009 GRC) Rebuttal" xfId="138"/>
    <cellStyle name="_4.06E Pass Throughs_Power Costs - Comparison bx Rbtl-Staff-Jt-PC_Electric Rev Req Model (2009 GRC) Rebuttal 2" xfId="139"/>
    <cellStyle name="_4.06E Pass Throughs_Power Costs - Comparison bx Rbtl-Staff-Jt-PC_Electric Rev Req Model (2009 GRC) Rebuttal 2 2" xfId="140"/>
    <cellStyle name="_4.06E Pass Throughs_Power Costs - Comparison bx Rbtl-Staff-Jt-PC_Electric Rev Req Model (2009 GRC) Rebuttal 3" xfId="141"/>
    <cellStyle name="_4.06E Pass Throughs_Power Costs - Comparison bx Rbtl-Staff-Jt-PC_Electric Rev Req Model (2009 GRC) Rebuttal REmoval of New  WH Solar AdjustMI" xfId="142"/>
    <cellStyle name="_4.06E Pass Throughs_Power Costs - Comparison bx Rbtl-Staff-Jt-PC_Electric Rev Req Model (2009 GRC) Rebuttal REmoval of New  WH Solar AdjustMI 2" xfId="143"/>
    <cellStyle name="_4.06E Pass Throughs_Power Costs - Comparison bx Rbtl-Staff-Jt-PC_Electric Rev Req Model (2009 GRC) Rebuttal REmoval of New  WH Solar AdjustMI 2 2" xfId="144"/>
    <cellStyle name="_4.06E Pass Throughs_Power Costs - Comparison bx Rbtl-Staff-Jt-PC_Electric Rev Req Model (2009 GRC) Rebuttal REmoval of New  WH Solar AdjustMI 3" xfId="145"/>
    <cellStyle name="_4.06E Pass Throughs_Power Costs - Comparison bx Rbtl-Staff-Jt-PC_Electric Rev Req Model (2009 GRC) Revised 01-18-2010" xfId="146"/>
    <cellStyle name="_4.06E Pass Throughs_Power Costs - Comparison bx Rbtl-Staff-Jt-PC_Electric Rev Req Model (2009 GRC) Revised 01-18-2010 2" xfId="147"/>
    <cellStyle name="_4.06E Pass Throughs_Power Costs - Comparison bx Rbtl-Staff-Jt-PC_Electric Rev Req Model (2009 GRC) Revised 01-18-2010 2 2" xfId="148"/>
    <cellStyle name="_4.06E Pass Throughs_Power Costs - Comparison bx Rbtl-Staff-Jt-PC_Electric Rev Req Model (2009 GRC) Revised 01-18-2010 3" xfId="149"/>
    <cellStyle name="_4.06E Pass Throughs_Power Costs - Comparison bx Rbtl-Staff-Jt-PC_Final Order Electric EXHIBIT A-1" xfId="150"/>
    <cellStyle name="_4.06E Pass Throughs_Power Costs - Comparison bx Rbtl-Staff-Jt-PC_Final Order Electric EXHIBIT A-1 2" xfId="151"/>
    <cellStyle name="_4.06E Pass Throughs_Power Costs - Comparison bx Rbtl-Staff-Jt-PC_Final Order Electric EXHIBIT A-1 2 2" xfId="152"/>
    <cellStyle name="_4.06E Pass Throughs_Power Costs - Comparison bx Rbtl-Staff-Jt-PC_Final Order Electric EXHIBIT A-1 3" xfId="153"/>
    <cellStyle name="_4.06E Pass Throughs_Production Adj 4.37" xfId="154"/>
    <cellStyle name="_4.06E Pass Throughs_Production Adj 4.37 2" xfId="155"/>
    <cellStyle name="_4.06E Pass Throughs_Production Adj 4.37 2 2" xfId="156"/>
    <cellStyle name="_4.06E Pass Throughs_Production Adj 4.37 3" xfId="157"/>
    <cellStyle name="_4.06E Pass Throughs_Purchased Power Adj 4.03" xfId="158"/>
    <cellStyle name="_4.06E Pass Throughs_Purchased Power Adj 4.03 2" xfId="159"/>
    <cellStyle name="_4.06E Pass Throughs_Purchased Power Adj 4.03 2 2" xfId="160"/>
    <cellStyle name="_4.06E Pass Throughs_Purchased Power Adj 4.03 3" xfId="161"/>
    <cellStyle name="_4.06E Pass Throughs_Rebuttal Power Costs" xfId="162"/>
    <cellStyle name="_4.06E Pass Throughs_Rebuttal Power Costs 2" xfId="163"/>
    <cellStyle name="_4.06E Pass Throughs_Rebuttal Power Costs 2 2" xfId="164"/>
    <cellStyle name="_4.06E Pass Throughs_Rebuttal Power Costs 3" xfId="165"/>
    <cellStyle name="_4.06E Pass Throughs_Rebuttal Power Costs_Adj Bench DR 3 for Initial Briefs (Electric)" xfId="166"/>
    <cellStyle name="_4.06E Pass Throughs_Rebuttal Power Costs_Adj Bench DR 3 for Initial Briefs (Electric) 2" xfId="167"/>
    <cellStyle name="_4.06E Pass Throughs_Rebuttal Power Costs_Adj Bench DR 3 for Initial Briefs (Electric) 2 2" xfId="168"/>
    <cellStyle name="_4.06E Pass Throughs_Rebuttal Power Costs_Adj Bench DR 3 for Initial Briefs (Electric) 3" xfId="169"/>
    <cellStyle name="_4.06E Pass Throughs_Rebuttal Power Costs_Electric Rev Req Model (2009 GRC) Rebuttal" xfId="170"/>
    <cellStyle name="_4.06E Pass Throughs_Rebuttal Power Costs_Electric Rev Req Model (2009 GRC) Rebuttal 2" xfId="171"/>
    <cellStyle name="_4.06E Pass Throughs_Rebuttal Power Costs_Electric Rev Req Model (2009 GRC) Rebuttal 2 2" xfId="172"/>
    <cellStyle name="_4.06E Pass Throughs_Rebuttal Power Costs_Electric Rev Req Model (2009 GRC) Rebuttal 3" xfId="173"/>
    <cellStyle name="_4.06E Pass Throughs_Rebuttal Power Costs_Electric Rev Req Model (2009 GRC) Rebuttal REmoval of New  WH Solar AdjustMI" xfId="174"/>
    <cellStyle name="_4.06E Pass Throughs_Rebuttal Power Costs_Electric Rev Req Model (2009 GRC) Rebuttal REmoval of New  WH Solar AdjustMI 2" xfId="175"/>
    <cellStyle name="_4.06E Pass Throughs_Rebuttal Power Costs_Electric Rev Req Model (2009 GRC) Rebuttal REmoval of New  WH Solar AdjustMI 2 2" xfId="176"/>
    <cellStyle name="_4.06E Pass Throughs_Rebuttal Power Costs_Electric Rev Req Model (2009 GRC) Rebuttal REmoval of New  WH Solar AdjustMI 3" xfId="177"/>
    <cellStyle name="_4.06E Pass Throughs_Rebuttal Power Costs_Electric Rev Req Model (2009 GRC) Revised 01-18-2010" xfId="178"/>
    <cellStyle name="_4.06E Pass Throughs_Rebuttal Power Costs_Electric Rev Req Model (2009 GRC) Revised 01-18-2010 2" xfId="179"/>
    <cellStyle name="_4.06E Pass Throughs_Rebuttal Power Costs_Electric Rev Req Model (2009 GRC) Revised 01-18-2010 2 2" xfId="180"/>
    <cellStyle name="_4.06E Pass Throughs_Rebuttal Power Costs_Electric Rev Req Model (2009 GRC) Revised 01-18-2010 3" xfId="181"/>
    <cellStyle name="_4.06E Pass Throughs_Rebuttal Power Costs_Final Order Electric EXHIBIT A-1" xfId="182"/>
    <cellStyle name="_4.06E Pass Throughs_Rebuttal Power Costs_Final Order Electric EXHIBIT A-1 2" xfId="183"/>
    <cellStyle name="_4.06E Pass Throughs_Rebuttal Power Costs_Final Order Electric EXHIBIT A-1 2 2" xfId="184"/>
    <cellStyle name="_4.06E Pass Throughs_Rebuttal Power Costs_Final Order Electric EXHIBIT A-1 3" xfId="185"/>
    <cellStyle name="_4.06E Pass Throughs_RECS vs PTC's w Interest 6-28-10" xfId="186"/>
    <cellStyle name="_4.06E Pass Throughs_ROR &amp; CONV FACTOR" xfId="187"/>
    <cellStyle name="_4.06E Pass Throughs_ROR &amp; CONV FACTOR 2" xfId="188"/>
    <cellStyle name="_4.06E Pass Throughs_ROR &amp; CONV FACTOR 2 2" xfId="189"/>
    <cellStyle name="_4.06E Pass Throughs_ROR &amp; CONV FACTOR 3" xfId="190"/>
    <cellStyle name="_4.06E Pass Throughs_ROR 5.02" xfId="191"/>
    <cellStyle name="_4.06E Pass Throughs_ROR 5.02 2" xfId="192"/>
    <cellStyle name="_4.06E Pass Throughs_ROR 5.02 2 2" xfId="193"/>
    <cellStyle name="_4.06E Pass Throughs_ROR 5.02 3" xfId="194"/>
    <cellStyle name="_4.13E Montana Energy Tax" xfId="195"/>
    <cellStyle name="_4.13E Montana Energy Tax 2" xfId="196"/>
    <cellStyle name="_4.13E Montana Energy Tax 2 2" xfId="197"/>
    <cellStyle name="_4.13E Montana Energy Tax 2 2 2" xfId="198"/>
    <cellStyle name="_4.13E Montana Energy Tax 2 3" xfId="199"/>
    <cellStyle name="_4.13E Montana Energy Tax 3" xfId="200"/>
    <cellStyle name="_4.13E Montana Energy Tax 3 2" xfId="201"/>
    <cellStyle name="_4.13E Montana Energy Tax 3 2 2" xfId="202"/>
    <cellStyle name="_4.13E Montana Energy Tax 3 3" xfId="203"/>
    <cellStyle name="_4.13E Montana Energy Tax 3 3 2" xfId="204"/>
    <cellStyle name="_4.13E Montana Energy Tax 3 4" xfId="205"/>
    <cellStyle name="_4.13E Montana Energy Tax 3 4 2" xfId="206"/>
    <cellStyle name="_4.13E Montana Energy Tax 4" xfId="207"/>
    <cellStyle name="_4.13E Montana Energy Tax 4 2" xfId="208"/>
    <cellStyle name="_4.13E Montana Energy Tax 5" xfId="209"/>
    <cellStyle name="_4.13E Montana Energy Tax_04 07E Wild Horse Wind Expansion (C) (2)" xfId="210"/>
    <cellStyle name="_4.13E Montana Energy Tax_04 07E Wild Horse Wind Expansion (C) (2) 2" xfId="211"/>
    <cellStyle name="_4.13E Montana Energy Tax_04 07E Wild Horse Wind Expansion (C) (2) 2 2" xfId="212"/>
    <cellStyle name="_4.13E Montana Energy Tax_04 07E Wild Horse Wind Expansion (C) (2) 3" xfId="213"/>
    <cellStyle name="_4.13E Montana Energy Tax_04 07E Wild Horse Wind Expansion (C) (2)_Adj Bench DR 3 for Initial Briefs (Electric)" xfId="214"/>
    <cellStyle name="_4.13E Montana Energy Tax_04 07E Wild Horse Wind Expansion (C) (2)_Adj Bench DR 3 for Initial Briefs (Electric) 2" xfId="215"/>
    <cellStyle name="_4.13E Montana Energy Tax_04 07E Wild Horse Wind Expansion (C) (2)_Adj Bench DR 3 for Initial Briefs (Electric) 2 2" xfId="216"/>
    <cellStyle name="_4.13E Montana Energy Tax_04 07E Wild Horse Wind Expansion (C) (2)_Adj Bench DR 3 for Initial Briefs (Electric) 3" xfId="217"/>
    <cellStyle name="_4.13E Montana Energy Tax_04 07E Wild Horse Wind Expansion (C) (2)_Electric Rev Req Model (2009 GRC) " xfId="218"/>
    <cellStyle name="_4.13E Montana Energy Tax_04 07E Wild Horse Wind Expansion (C) (2)_Electric Rev Req Model (2009 GRC)  2" xfId="219"/>
    <cellStyle name="_4.13E Montana Energy Tax_04 07E Wild Horse Wind Expansion (C) (2)_Electric Rev Req Model (2009 GRC)  2 2" xfId="220"/>
    <cellStyle name="_4.13E Montana Energy Tax_04 07E Wild Horse Wind Expansion (C) (2)_Electric Rev Req Model (2009 GRC)  3" xfId="221"/>
    <cellStyle name="_4.13E Montana Energy Tax_04 07E Wild Horse Wind Expansion (C) (2)_Electric Rev Req Model (2009 GRC) Rebuttal" xfId="222"/>
    <cellStyle name="_4.13E Montana Energy Tax_04 07E Wild Horse Wind Expansion (C) (2)_Electric Rev Req Model (2009 GRC) Rebuttal 2" xfId="223"/>
    <cellStyle name="_4.13E Montana Energy Tax_04 07E Wild Horse Wind Expansion (C) (2)_Electric Rev Req Model (2009 GRC) Rebuttal 2 2" xfId="224"/>
    <cellStyle name="_4.13E Montana Energy Tax_04 07E Wild Horse Wind Expansion (C) (2)_Electric Rev Req Model (2009 GRC) Rebuttal 3" xfId="225"/>
    <cellStyle name="_4.13E Montana Energy Tax_04 07E Wild Horse Wind Expansion (C) (2)_Electric Rev Req Model (2009 GRC) Rebuttal REmoval of New  WH Solar AdjustMI" xfId="226"/>
    <cellStyle name="_4.13E Montana Energy Tax_04 07E Wild Horse Wind Expansion (C) (2)_Electric Rev Req Model (2009 GRC) Rebuttal REmoval of New  WH Solar AdjustMI 2" xfId="227"/>
    <cellStyle name="_4.13E Montana Energy Tax_04 07E Wild Horse Wind Expansion (C) (2)_Electric Rev Req Model (2009 GRC) Rebuttal REmoval of New  WH Solar AdjustMI 2 2" xfId="228"/>
    <cellStyle name="_4.13E Montana Energy Tax_04 07E Wild Horse Wind Expansion (C) (2)_Electric Rev Req Model (2009 GRC) Rebuttal REmoval of New  WH Solar AdjustMI 3" xfId="229"/>
    <cellStyle name="_4.13E Montana Energy Tax_04 07E Wild Horse Wind Expansion (C) (2)_Electric Rev Req Model (2009 GRC) Revised 01-18-2010" xfId="230"/>
    <cellStyle name="_4.13E Montana Energy Tax_04 07E Wild Horse Wind Expansion (C) (2)_Electric Rev Req Model (2009 GRC) Revised 01-18-2010 2" xfId="231"/>
    <cellStyle name="_4.13E Montana Energy Tax_04 07E Wild Horse Wind Expansion (C) (2)_Electric Rev Req Model (2009 GRC) Revised 01-18-2010 2 2" xfId="232"/>
    <cellStyle name="_4.13E Montana Energy Tax_04 07E Wild Horse Wind Expansion (C) (2)_Electric Rev Req Model (2009 GRC) Revised 01-18-2010 3" xfId="233"/>
    <cellStyle name="_4.13E Montana Energy Tax_04 07E Wild Horse Wind Expansion (C) (2)_Final Order Electric EXHIBIT A-1" xfId="234"/>
    <cellStyle name="_4.13E Montana Energy Tax_04 07E Wild Horse Wind Expansion (C) (2)_Final Order Electric EXHIBIT A-1 2" xfId="235"/>
    <cellStyle name="_4.13E Montana Energy Tax_04 07E Wild Horse Wind Expansion (C) (2)_Final Order Electric EXHIBIT A-1 2 2" xfId="236"/>
    <cellStyle name="_4.13E Montana Energy Tax_04 07E Wild Horse Wind Expansion (C) (2)_Final Order Electric EXHIBIT A-1 3" xfId="237"/>
    <cellStyle name="_4.13E Montana Energy Tax_04 07E Wild Horse Wind Expansion (C) (2)_TENASKA REGULATORY ASSET" xfId="238"/>
    <cellStyle name="_4.13E Montana Energy Tax_04 07E Wild Horse Wind Expansion (C) (2)_TENASKA REGULATORY ASSET 2" xfId="239"/>
    <cellStyle name="_4.13E Montana Energy Tax_04 07E Wild Horse Wind Expansion (C) (2)_TENASKA REGULATORY ASSET 2 2" xfId="240"/>
    <cellStyle name="_4.13E Montana Energy Tax_04 07E Wild Horse Wind Expansion (C) (2)_TENASKA REGULATORY ASSET 3" xfId="241"/>
    <cellStyle name="_4.13E Montana Energy Tax_16.37E Wild Horse Expansion DeferralRevwrkingfile SF" xfId="242"/>
    <cellStyle name="_4.13E Montana Energy Tax_16.37E Wild Horse Expansion DeferralRevwrkingfile SF 2" xfId="243"/>
    <cellStyle name="_4.13E Montana Energy Tax_16.37E Wild Horse Expansion DeferralRevwrkingfile SF 2 2" xfId="244"/>
    <cellStyle name="_4.13E Montana Energy Tax_16.37E Wild Horse Expansion DeferralRevwrkingfile SF 3" xfId="245"/>
    <cellStyle name="_4.13E Montana Energy Tax_2010 PTC's July1_Dec31 2010 " xfId="246"/>
    <cellStyle name="_4.13E Montana Energy Tax_2010 PTC's Sept10_Aug11 (Version 4)" xfId="247"/>
    <cellStyle name="_4.13E Montana Energy Tax_4 31 Regulatory Assets and Liabilities  7 06- Exhibit D" xfId="248"/>
    <cellStyle name="_4.13E Montana Energy Tax_4 31 Regulatory Assets and Liabilities  7 06- Exhibit D 2" xfId="249"/>
    <cellStyle name="_4.13E Montana Energy Tax_4 31 Regulatory Assets and Liabilities  7 06- Exhibit D 2 2" xfId="250"/>
    <cellStyle name="_4.13E Montana Energy Tax_4 31 Regulatory Assets and Liabilities  7 06- Exhibit D 3" xfId="251"/>
    <cellStyle name="_4.13E Montana Energy Tax_4 32 Regulatory Assets and Liabilities  7 06- Exhibit D" xfId="252"/>
    <cellStyle name="_4.13E Montana Energy Tax_4 32 Regulatory Assets and Liabilities  7 06- Exhibit D 2" xfId="253"/>
    <cellStyle name="_4.13E Montana Energy Tax_4 32 Regulatory Assets and Liabilities  7 06- Exhibit D 2 2" xfId="254"/>
    <cellStyle name="_4.13E Montana Energy Tax_4 32 Regulatory Assets and Liabilities  7 06- Exhibit D 3" xfId="255"/>
    <cellStyle name="_4.13E Montana Energy Tax_Att B to RECs proceeds proposal" xfId="256"/>
    <cellStyle name="_4.13E Montana Energy Tax_Backup for Attachment B 2010-09-09" xfId="257"/>
    <cellStyle name="_4.13E Montana Energy Tax_Bench Request - Attachment B" xfId="258"/>
    <cellStyle name="_4.13E Montana Energy Tax_Book2" xfId="259"/>
    <cellStyle name="_4.13E Montana Energy Tax_Book2 2" xfId="260"/>
    <cellStyle name="_4.13E Montana Energy Tax_Book2 2 2" xfId="261"/>
    <cellStyle name="_4.13E Montana Energy Tax_Book2 3" xfId="262"/>
    <cellStyle name="_4.13E Montana Energy Tax_Book2_Adj Bench DR 3 for Initial Briefs (Electric)" xfId="263"/>
    <cellStyle name="_4.13E Montana Energy Tax_Book2_Adj Bench DR 3 for Initial Briefs (Electric) 2" xfId="264"/>
    <cellStyle name="_4.13E Montana Energy Tax_Book2_Adj Bench DR 3 for Initial Briefs (Electric) 2 2" xfId="265"/>
    <cellStyle name="_4.13E Montana Energy Tax_Book2_Adj Bench DR 3 for Initial Briefs (Electric) 3" xfId="266"/>
    <cellStyle name="_4.13E Montana Energy Tax_Book2_Electric Rev Req Model (2009 GRC) Rebuttal" xfId="267"/>
    <cellStyle name="_4.13E Montana Energy Tax_Book2_Electric Rev Req Model (2009 GRC) Rebuttal 2" xfId="268"/>
    <cellStyle name="_4.13E Montana Energy Tax_Book2_Electric Rev Req Model (2009 GRC) Rebuttal 2 2" xfId="269"/>
    <cellStyle name="_4.13E Montana Energy Tax_Book2_Electric Rev Req Model (2009 GRC) Rebuttal 3" xfId="270"/>
    <cellStyle name="_4.13E Montana Energy Tax_Book2_Electric Rev Req Model (2009 GRC) Rebuttal REmoval of New  WH Solar AdjustMI" xfId="271"/>
    <cellStyle name="_4.13E Montana Energy Tax_Book2_Electric Rev Req Model (2009 GRC) Rebuttal REmoval of New  WH Solar AdjustMI 2" xfId="272"/>
    <cellStyle name="_4.13E Montana Energy Tax_Book2_Electric Rev Req Model (2009 GRC) Rebuttal REmoval of New  WH Solar AdjustMI 2 2" xfId="273"/>
    <cellStyle name="_4.13E Montana Energy Tax_Book2_Electric Rev Req Model (2009 GRC) Rebuttal REmoval of New  WH Solar AdjustMI 3" xfId="274"/>
    <cellStyle name="_4.13E Montana Energy Tax_Book2_Electric Rev Req Model (2009 GRC) Revised 01-18-2010" xfId="275"/>
    <cellStyle name="_4.13E Montana Energy Tax_Book2_Electric Rev Req Model (2009 GRC) Revised 01-18-2010 2" xfId="276"/>
    <cellStyle name="_4.13E Montana Energy Tax_Book2_Electric Rev Req Model (2009 GRC) Revised 01-18-2010 2 2" xfId="277"/>
    <cellStyle name="_4.13E Montana Energy Tax_Book2_Electric Rev Req Model (2009 GRC) Revised 01-18-2010 3" xfId="278"/>
    <cellStyle name="_4.13E Montana Energy Tax_Book2_Final Order Electric EXHIBIT A-1" xfId="279"/>
    <cellStyle name="_4.13E Montana Energy Tax_Book2_Final Order Electric EXHIBIT A-1 2" xfId="280"/>
    <cellStyle name="_4.13E Montana Energy Tax_Book2_Final Order Electric EXHIBIT A-1 2 2" xfId="281"/>
    <cellStyle name="_4.13E Montana Energy Tax_Book2_Final Order Electric EXHIBIT A-1 3" xfId="282"/>
    <cellStyle name="_4.13E Montana Energy Tax_Book4" xfId="283"/>
    <cellStyle name="_4.13E Montana Energy Tax_Book4 2" xfId="284"/>
    <cellStyle name="_4.13E Montana Energy Tax_Book4 2 2" xfId="285"/>
    <cellStyle name="_4.13E Montana Energy Tax_Book4 3" xfId="286"/>
    <cellStyle name="_4.13E Montana Energy Tax_Book9" xfId="287"/>
    <cellStyle name="_4.13E Montana Energy Tax_Book9 2" xfId="288"/>
    <cellStyle name="_4.13E Montana Energy Tax_Book9 2 2" xfId="289"/>
    <cellStyle name="_4.13E Montana Energy Tax_Book9 3" xfId="290"/>
    <cellStyle name="_4.13E Montana Energy Tax_INPUTS" xfId="291"/>
    <cellStyle name="_4.13E Montana Energy Tax_INPUTS 2" xfId="292"/>
    <cellStyle name="_4.13E Montana Energy Tax_INPUTS 2 2" xfId="293"/>
    <cellStyle name="_4.13E Montana Energy Tax_INPUTS 3" xfId="294"/>
    <cellStyle name="_4.13E Montana Energy Tax_Power Costs - Comparison bx Rbtl-Staff-Jt-PC" xfId="295"/>
    <cellStyle name="_4.13E Montana Energy Tax_Power Costs - Comparison bx Rbtl-Staff-Jt-PC 2" xfId="296"/>
    <cellStyle name="_4.13E Montana Energy Tax_Power Costs - Comparison bx Rbtl-Staff-Jt-PC 2 2" xfId="297"/>
    <cellStyle name="_4.13E Montana Energy Tax_Power Costs - Comparison bx Rbtl-Staff-Jt-PC 3" xfId="298"/>
    <cellStyle name="_4.13E Montana Energy Tax_Power Costs - Comparison bx Rbtl-Staff-Jt-PC_Adj Bench DR 3 for Initial Briefs (Electric)" xfId="299"/>
    <cellStyle name="_4.13E Montana Energy Tax_Power Costs - Comparison bx Rbtl-Staff-Jt-PC_Adj Bench DR 3 for Initial Briefs (Electric) 2" xfId="300"/>
    <cellStyle name="_4.13E Montana Energy Tax_Power Costs - Comparison bx Rbtl-Staff-Jt-PC_Adj Bench DR 3 for Initial Briefs (Electric) 2 2" xfId="301"/>
    <cellStyle name="_4.13E Montana Energy Tax_Power Costs - Comparison bx Rbtl-Staff-Jt-PC_Adj Bench DR 3 for Initial Briefs (Electric) 3" xfId="302"/>
    <cellStyle name="_4.13E Montana Energy Tax_Power Costs - Comparison bx Rbtl-Staff-Jt-PC_Electric Rev Req Model (2009 GRC) Rebuttal" xfId="303"/>
    <cellStyle name="_4.13E Montana Energy Tax_Power Costs - Comparison bx Rbtl-Staff-Jt-PC_Electric Rev Req Model (2009 GRC) Rebuttal 2" xfId="304"/>
    <cellStyle name="_4.13E Montana Energy Tax_Power Costs - Comparison bx Rbtl-Staff-Jt-PC_Electric Rev Req Model (2009 GRC) Rebuttal 2 2" xfId="305"/>
    <cellStyle name="_4.13E Montana Energy Tax_Power Costs - Comparison bx Rbtl-Staff-Jt-PC_Electric Rev Req Model (2009 GRC) Rebuttal 3" xfId="306"/>
    <cellStyle name="_4.13E Montana Energy Tax_Power Costs - Comparison bx Rbtl-Staff-Jt-PC_Electric Rev Req Model (2009 GRC) Rebuttal REmoval of New  WH Solar AdjustMI" xfId="307"/>
    <cellStyle name="_4.13E Montana Energy Tax_Power Costs - Comparison bx Rbtl-Staff-Jt-PC_Electric Rev Req Model (2009 GRC) Rebuttal REmoval of New  WH Solar AdjustMI 2" xfId="308"/>
    <cellStyle name="_4.13E Montana Energy Tax_Power Costs - Comparison bx Rbtl-Staff-Jt-PC_Electric Rev Req Model (2009 GRC) Rebuttal REmoval of New  WH Solar AdjustMI 2 2" xfId="309"/>
    <cellStyle name="_4.13E Montana Energy Tax_Power Costs - Comparison bx Rbtl-Staff-Jt-PC_Electric Rev Req Model (2009 GRC) Rebuttal REmoval of New  WH Solar AdjustMI 3" xfId="310"/>
    <cellStyle name="_4.13E Montana Energy Tax_Power Costs - Comparison bx Rbtl-Staff-Jt-PC_Electric Rev Req Model (2009 GRC) Revised 01-18-2010" xfId="311"/>
    <cellStyle name="_4.13E Montana Energy Tax_Power Costs - Comparison bx Rbtl-Staff-Jt-PC_Electric Rev Req Model (2009 GRC) Revised 01-18-2010 2" xfId="312"/>
    <cellStyle name="_4.13E Montana Energy Tax_Power Costs - Comparison bx Rbtl-Staff-Jt-PC_Electric Rev Req Model (2009 GRC) Revised 01-18-2010 2 2" xfId="313"/>
    <cellStyle name="_4.13E Montana Energy Tax_Power Costs - Comparison bx Rbtl-Staff-Jt-PC_Electric Rev Req Model (2009 GRC) Revised 01-18-2010 3" xfId="314"/>
    <cellStyle name="_4.13E Montana Energy Tax_Power Costs - Comparison bx Rbtl-Staff-Jt-PC_Final Order Electric EXHIBIT A-1" xfId="315"/>
    <cellStyle name="_4.13E Montana Energy Tax_Power Costs - Comparison bx Rbtl-Staff-Jt-PC_Final Order Electric EXHIBIT A-1 2" xfId="316"/>
    <cellStyle name="_4.13E Montana Energy Tax_Power Costs - Comparison bx Rbtl-Staff-Jt-PC_Final Order Electric EXHIBIT A-1 2 2" xfId="317"/>
    <cellStyle name="_4.13E Montana Energy Tax_Power Costs - Comparison bx Rbtl-Staff-Jt-PC_Final Order Electric EXHIBIT A-1 3" xfId="318"/>
    <cellStyle name="_4.13E Montana Energy Tax_Production Adj 4.37" xfId="319"/>
    <cellStyle name="_4.13E Montana Energy Tax_Production Adj 4.37 2" xfId="320"/>
    <cellStyle name="_4.13E Montana Energy Tax_Production Adj 4.37 2 2" xfId="321"/>
    <cellStyle name="_4.13E Montana Energy Tax_Production Adj 4.37 3" xfId="322"/>
    <cellStyle name="_4.13E Montana Energy Tax_Purchased Power Adj 4.03" xfId="323"/>
    <cellStyle name="_4.13E Montana Energy Tax_Purchased Power Adj 4.03 2" xfId="324"/>
    <cellStyle name="_4.13E Montana Energy Tax_Purchased Power Adj 4.03 2 2" xfId="325"/>
    <cellStyle name="_4.13E Montana Energy Tax_Purchased Power Adj 4.03 3" xfId="326"/>
    <cellStyle name="_4.13E Montana Energy Tax_Rebuttal Power Costs" xfId="327"/>
    <cellStyle name="_4.13E Montana Energy Tax_Rebuttal Power Costs 2" xfId="328"/>
    <cellStyle name="_4.13E Montana Energy Tax_Rebuttal Power Costs 2 2" xfId="329"/>
    <cellStyle name="_4.13E Montana Energy Tax_Rebuttal Power Costs 3" xfId="330"/>
    <cellStyle name="_4.13E Montana Energy Tax_Rebuttal Power Costs_Adj Bench DR 3 for Initial Briefs (Electric)" xfId="331"/>
    <cellStyle name="_4.13E Montana Energy Tax_Rebuttal Power Costs_Adj Bench DR 3 for Initial Briefs (Electric) 2" xfId="332"/>
    <cellStyle name="_4.13E Montana Energy Tax_Rebuttal Power Costs_Adj Bench DR 3 for Initial Briefs (Electric) 2 2" xfId="333"/>
    <cellStyle name="_4.13E Montana Energy Tax_Rebuttal Power Costs_Adj Bench DR 3 for Initial Briefs (Electric) 3" xfId="334"/>
    <cellStyle name="_4.13E Montana Energy Tax_Rebuttal Power Costs_Electric Rev Req Model (2009 GRC) Rebuttal" xfId="335"/>
    <cellStyle name="_4.13E Montana Energy Tax_Rebuttal Power Costs_Electric Rev Req Model (2009 GRC) Rebuttal 2" xfId="336"/>
    <cellStyle name="_4.13E Montana Energy Tax_Rebuttal Power Costs_Electric Rev Req Model (2009 GRC) Rebuttal 2 2" xfId="337"/>
    <cellStyle name="_4.13E Montana Energy Tax_Rebuttal Power Costs_Electric Rev Req Model (2009 GRC) Rebuttal 3" xfId="338"/>
    <cellStyle name="_4.13E Montana Energy Tax_Rebuttal Power Costs_Electric Rev Req Model (2009 GRC) Rebuttal REmoval of New  WH Solar AdjustMI" xfId="339"/>
    <cellStyle name="_4.13E Montana Energy Tax_Rebuttal Power Costs_Electric Rev Req Model (2009 GRC) Rebuttal REmoval of New  WH Solar AdjustMI 2" xfId="340"/>
    <cellStyle name="_4.13E Montana Energy Tax_Rebuttal Power Costs_Electric Rev Req Model (2009 GRC) Rebuttal REmoval of New  WH Solar AdjustMI 2 2" xfId="341"/>
    <cellStyle name="_4.13E Montana Energy Tax_Rebuttal Power Costs_Electric Rev Req Model (2009 GRC) Rebuttal REmoval of New  WH Solar AdjustMI 3" xfId="342"/>
    <cellStyle name="_4.13E Montana Energy Tax_Rebuttal Power Costs_Electric Rev Req Model (2009 GRC) Revised 01-18-2010" xfId="343"/>
    <cellStyle name="_4.13E Montana Energy Tax_Rebuttal Power Costs_Electric Rev Req Model (2009 GRC) Revised 01-18-2010 2" xfId="344"/>
    <cellStyle name="_4.13E Montana Energy Tax_Rebuttal Power Costs_Electric Rev Req Model (2009 GRC) Revised 01-18-2010 2 2" xfId="345"/>
    <cellStyle name="_4.13E Montana Energy Tax_Rebuttal Power Costs_Electric Rev Req Model (2009 GRC) Revised 01-18-2010 3" xfId="346"/>
    <cellStyle name="_4.13E Montana Energy Tax_Rebuttal Power Costs_Final Order Electric EXHIBIT A-1" xfId="347"/>
    <cellStyle name="_4.13E Montana Energy Tax_Rebuttal Power Costs_Final Order Electric EXHIBIT A-1 2" xfId="348"/>
    <cellStyle name="_4.13E Montana Energy Tax_Rebuttal Power Costs_Final Order Electric EXHIBIT A-1 2 2" xfId="349"/>
    <cellStyle name="_4.13E Montana Energy Tax_Rebuttal Power Costs_Final Order Electric EXHIBIT A-1 3" xfId="350"/>
    <cellStyle name="_4.13E Montana Energy Tax_RECS vs PTC's w Interest 6-28-10" xfId="351"/>
    <cellStyle name="_4.13E Montana Energy Tax_ROR &amp; CONV FACTOR" xfId="352"/>
    <cellStyle name="_4.13E Montana Energy Tax_ROR &amp; CONV FACTOR 2" xfId="353"/>
    <cellStyle name="_4.13E Montana Energy Tax_ROR &amp; CONV FACTOR 2 2" xfId="354"/>
    <cellStyle name="_4.13E Montana Energy Tax_ROR &amp; CONV FACTOR 3" xfId="355"/>
    <cellStyle name="_4.13E Montana Energy Tax_ROR 5.02" xfId="356"/>
    <cellStyle name="_4.13E Montana Energy Tax_ROR 5.02 2" xfId="357"/>
    <cellStyle name="_4.13E Montana Energy Tax_ROR 5.02 2 2" xfId="358"/>
    <cellStyle name="_4.13E Montana Energy Tax_ROR 5.02 3" xfId="359"/>
    <cellStyle name="_x0013__Adj Bench DR 3 for Initial Briefs (Electric)" xfId="360"/>
    <cellStyle name="_x0013__Adj Bench DR 3 for Initial Briefs (Electric) 2" xfId="361"/>
    <cellStyle name="_x0013__Adj Bench DR 3 for Initial Briefs (Electric) 2 2" xfId="362"/>
    <cellStyle name="_x0013__Adj Bench DR 3 for Initial Briefs (Electric) 3" xfId="363"/>
    <cellStyle name="_AURORA WIP" xfId="364"/>
    <cellStyle name="_AURORA WIP 2" xfId="365"/>
    <cellStyle name="_AURORA WIP 2 2" xfId="366"/>
    <cellStyle name="_AURORA WIP 3" xfId="367"/>
    <cellStyle name="_Book1" xfId="368"/>
    <cellStyle name="_Book1 (2)" xfId="369"/>
    <cellStyle name="_Book1 (2) 2" xfId="370"/>
    <cellStyle name="_Book1 (2) 2 2" xfId="371"/>
    <cellStyle name="_Book1 (2) 2 2 2" xfId="372"/>
    <cellStyle name="_Book1 (2) 2 3" xfId="373"/>
    <cellStyle name="_Book1 (2) 3" xfId="374"/>
    <cellStyle name="_Book1 (2) 3 2" xfId="375"/>
    <cellStyle name="_Book1 (2) 3 2 2" xfId="376"/>
    <cellStyle name="_Book1 (2) 3 3" xfId="377"/>
    <cellStyle name="_Book1 (2) 3 3 2" xfId="378"/>
    <cellStyle name="_Book1 (2) 3 4" xfId="379"/>
    <cellStyle name="_Book1 (2) 3 4 2" xfId="380"/>
    <cellStyle name="_Book1 (2) 4" xfId="381"/>
    <cellStyle name="_Book1 (2) 4 2" xfId="382"/>
    <cellStyle name="_Book1 (2) 5" xfId="383"/>
    <cellStyle name="_Book1 (2)_04 07E Wild Horse Wind Expansion (C) (2)" xfId="384"/>
    <cellStyle name="_Book1 (2)_04 07E Wild Horse Wind Expansion (C) (2) 2" xfId="385"/>
    <cellStyle name="_Book1 (2)_04 07E Wild Horse Wind Expansion (C) (2) 2 2" xfId="386"/>
    <cellStyle name="_Book1 (2)_04 07E Wild Horse Wind Expansion (C) (2) 3" xfId="387"/>
    <cellStyle name="_Book1 (2)_04 07E Wild Horse Wind Expansion (C) (2)_Adj Bench DR 3 for Initial Briefs (Electric)" xfId="388"/>
    <cellStyle name="_Book1 (2)_04 07E Wild Horse Wind Expansion (C) (2)_Adj Bench DR 3 for Initial Briefs (Electric) 2" xfId="389"/>
    <cellStyle name="_Book1 (2)_04 07E Wild Horse Wind Expansion (C) (2)_Adj Bench DR 3 for Initial Briefs (Electric) 2 2" xfId="390"/>
    <cellStyle name="_Book1 (2)_04 07E Wild Horse Wind Expansion (C) (2)_Adj Bench DR 3 for Initial Briefs (Electric) 3" xfId="391"/>
    <cellStyle name="_Book1 (2)_04 07E Wild Horse Wind Expansion (C) (2)_Electric Rev Req Model (2009 GRC) " xfId="392"/>
    <cellStyle name="_Book1 (2)_04 07E Wild Horse Wind Expansion (C) (2)_Electric Rev Req Model (2009 GRC)  2" xfId="393"/>
    <cellStyle name="_Book1 (2)_04 07E Wild Horse Wind Expansion (C) (2)_Electric Rev Req Model (2009 GRC)  2 2" xfId="394"/>
    <cellStyle name="_Book1 (2)_04 07E Wild Horse Wind Expansion (C) (2)_Electric Rev Req Model (2009 GRC)  3" xfId="395"/>
    <cellStyle name="_Book1 (2)_04 07E Wild Horse Wind Expansion (C) (2)_Electric Rev Req Model (2009 GRC) Rebuttal" xfId="396"/>
    <cellStyle name="_Book1 (2)_04 07E Wild Horse Wind Expansion (C) (2)_Electric Rev Req Model (2009 GRC) Rebuttal 2" xfId="397"/>
    <cellStyle name="_Book1 (2)_04 07E Wild Horse Wind Expansion (C) (2)_Electric Rev Req Model (2009 GRC) Rebuttal 2 2" xfId="398"/>
    <cellStyle name="_Book1 (2)_04 07E Wild Horse Wind Expansion (C) (2)_Electric Rev Req Model (2009 GRC) Rebuttal 3" xfId="399"/>
    <cellStyle name="_Book1 (2)_04 07E Wild Horse Wind Expansion (C) (2)_Electric Rev Req Model (2009 GRC) Rebuttal REmoval of New  WH Solar AdjustMI" xfId="400"/>
    <cellStyle name="_Book1 (2)_04 07E Wild Horse Wind Expansion (C) (2)_Electric Rev Req Model (2009 GRC) Rebuttal REmoval of New  WH Solar AdjustMI 2" xfId="401"/>
    <cellStyle name="_Book1 (2)_04 07E Wild Horse Wind Expansion (C) (2)_Electric Rev Req Model (2009 GRC) Rebuttal REmoval of New  WH Solar AdjustMI 2 2" xfId="402"/>
    <cellStyle name="_Book1 (2)_04 07E Wild Horse Wind Expansion (C) (2)_Electric Rev Req Model (2009 GRC) Rebuttal REmoval of New  WH Solar AdjustMI 3" xfId="403"/>
    <cellStyle name="_Book1 (2)_04 07E Wild Horse Wind Expansion (C) (2)_Electric Rev Req Model (2009 GRC) Revised 01-18-2010" xfId="404"/>
    <cellStyle name="_Book1 (2)_04 07E Wild Horse Wind Expansion (C) (2)_Electric Rev Req Model (2009 GRC) Revised 01-18-2010 2" xfId="405"/>
    <cellStyle name="_Book1 (2)_04 07E Wild Horse Wind Expansion (C) (2)_Electric Rev Req Model (2009 GRC) Revised 01-18-2010 2 2" xfId="406"/>
    <cellStyle name="_Book1 (2)_04 07E Wild Horse Wind Expansion (C) (2)_Electric Rev Req Model (2009 GRC) Revised 01-18-2010 3" xfId="407"/>
    <cellStyle name="_Book1 (2)_04 07E Wild Horse Wind Expansion (C) (2)_Final Order Electric EXHIBIT A-1" xfId="408"/>
    <cellStyle name="_Book1 (2)_04 07E Wild Horse Wind Expansion (C) (2)_Final Order Electric EXHIBIT A-1 2" xfId="409"/>
    <cellStyle name="_Book1 (2)_04 07E Wild Horse Wind Expansion (C) (2)_Final Order Electric EXHIBIT A-1 2 2" xfId="410"/>
    <cellStyle name="_Book1 (2)_04 07E Wild Horse Wind Expansion (C) (2)_Final Order Electric EXHIBIT A-1 3" xfId="411"/>
    <cellStyle name="_Book1 (2)_04 07E Wild Horse Wind Expansion (C) (2)_TENASKA REGULATORY ASSET" xfId="412"/>
    <cellStyle name="_Book1 (2)_04 07E Wild Horse Wind Expansion (C) (2)_TENASKA REGULATORY ASSET 2" xfId="413"/>
    <cellStyle name="_Book1 (2)_04 07E Wild Horse Wind Expansion (C) (2)_TENASKA REGULATORY ASSET 2 2" xfId="414"/>
    <cellStyle name="_Book1 (2)_04 07E Wild Horse Wind Expansion (C) (2)_TENASKA REGULATORY ASSET 3" xfId="415"/>
    <cellStyle name="_Book1 (2)_16.37E Wild Horse Expansion DeferralRevwrkingfile SF" xfId="416"/>
    <cellStyle name="_Book1 (2)_16.37E Wild Horse Expansion DeferralRevwrkingfile SF 2" xfId="417"/>
    <cellStyle name="_Book1 (2)_16.37E Wild Horse Expansion DeferralRevwrkingfile SF 2 2" xfId="418"/>
    <cellStyle name="_Book1 (2)_16.37E Wild Horse Expansion DeferralRevwrkingfile SF 3" xfId="419"/>
    <cellStyle name="_Book1 (2)_2010 PTC's July1_Dec31 2010 " xfId="420"/>
    <cellStyle name="_Book1 (2)_2010 PTC's Sept10_Aug11 (Version 4)" xfId="421"/>
    <cellStyle name="_Book1 (2)_4 31 Regulatory Assets and Liabilities  7 06- Exhibit D" xfId="422"/>
    <cellStyle name="_Book1 (2)_4 31 Regulatory Assets and Liabilities  7 06- Exhibit D 2" xfId="423"/>
    <cellStyle name="_Book1 (2)_4 31 Regulatory Assets and Liabilities  7 06- Exhibit D 2 2" xfId="424"/>
    <cellStyle name="_Book1 (2)_4 31 Regulatory Assets and Liabilities  7 06- Exhibit D 3" xfId="425"/>
    <cellStyle name="_Book1 (2)_4 32 Regulatory Assets and Liabilities  7 06- Exhibit D" xfId="426"/>
    <cellStyle name="_Book1 (2)_4 32 Regulatory Assets and Liabilities  7 06- Exhibit D 2" xfId="427"/>
    <cellStyle name="_Book1 (2)_4 32 Regulatory Assets and Liabilities  7 06- Exhibit D 2 2" xfId="428"/>
    <cellStyle name="_Book1 (2)_4 32 Regulatory Assets and Liabilities  7 06- Exhibit D 3" xfId="429"/>
    <cellStyle name="_Book1 (2)_Att B to RECs proceeds proposal" xfId="430"/>
    <cellStyle name="_Book1 (2)_Backup for Attachment B 2010-09-09" xfId="431"/>
    <cellStyle name="_Book1 (2)_Bench Request - Attachment B" xfId="432"/>
    <cellStyle name="_Book1 (2)_Book2" xfId="433"/>
    <cellStyle name="_Book1 (2)_Book2 2" xfId="434"/>
    <cellStyle name="_Book1 (2)_Book2 2 2" xfId="435"/>
    <cellStyle name="_Book1 (2)_Book2 3" xfId="436"/>
    <cellStyle name="_Book1 (2)_Book2_Adj Bench DR 3 for Initial Briefs (Electric)" xfId="437"/>
    <cellStyle name="_Book1 (2)_Book2_Adj Bench DR 3 for Initial Briefs (Electric) 2" xfId="438"/>
    <cellStyle name="_Book1 (2)_Book2_Adj Bench DR 3 for Initial Briefs (Electric) 2 2" xfId="439"/>
    <cellStyle name="_Book1 (2)_Book2_Adj Bench DR 3 for Initial Briefs (Electric) 3" xfId="440"/>
    <cellStyle name="_Book1 (2)_Book2_Electric Rev Req Model (2009 GRC) Rebuttal" xfId="441"/>
    <cellStyle name="_Book1 (2)_Book2_Electric Rev Req Model (2009 GRC) Rebuttal 2" xfId="442"/>
    <cellStyle name="_Book1 (2)_Book2_Electric Rev Req Model (2009 GRC) Rebuttal 2 2" xfId="443"/>
    <cellStyle name="_Book1 (2)_Book2_Electric Rev Req Model (2009 GRC) Rebuttal 3" xfId="444"/>
    <cellStyle name="_Book1 (2)_Book2_Electric Rev Req Model (2009 GRC) Rebuttal REmoval of New  WH Solar AdjustMI" xfId="445"/>
    <cellStyle name="_Book1 (2)_Book2_Electric Rev Req Model (2009 GRC) Rebuttal REmoval of New  WH Solar AdjustMI 2" xfId="446"/>
    <cellStyle name="_Book1 (2)_Book2_Electric Rev Req Model (2009 GRC) Rebuttal REmoval of New  WH Solar AdjustMI 2 2" xfId="447"/>
    <cellStyle name="_Book1 (2)_Book2_Electric Rev Req Model (2009 GRC) Rebuttal REmoval of New  WH Solar AdjustMI 3" xfId="448"/>
    <cellStyle name="_Book1 (2)_Book2_Electric Rev Req Model (2009 GRC) Revised 01-18-2010" xfId="449"/>
    <cellStyle name="_Book1 (2)_Book2_Electric Rev Req Model (2009 GRC) Revised 01-18-2010 2" xfId="450"/>
    <cellStyle name="_Book1 (2)_Book2_Electric Rev Req Model (2009 GRC) Revised 01-18-2010 2 2" xfId="451"/>
    <cellStyle name="_Book1 (2)_Book2_Electric Rev Req Model (2009 GRC) Revised 01-18-2010 3" xfId="452"/>
    <cellStyle name="_Book1 (2)_Book2_Final Order Electric EXHIBIT A-1" xfId="453"/>
    <cellStyle name="_Book1 (2)_Book2_Final Order Electric EXHIBIT A-1 2" xfId="454"/>
    <cellStyle name="_Book1 (2)_Book2_Final Order Electric EXHIBIT A-1 2 2" xfId="455"/>
    <cellStyle name="_Book1 (2)_Book2_Final Order Electric EXHIBIT A-1 3" xfId="456"/>
    <cellStyle name="_Book1 (2)_Book4" xfId="457"/>
    <cellStyle name="_Book1 (2)_Book4 2" xfId="458"/>
    <cellStyle name="_Book1 (2)_Book4 2 2" xfId="459"/>
    <cellStyle name="_Book1 (2)_Book4 3" xfId="460"/>
    <cellStyle name="_Book1 (2)_Book9" xfId="461"/>
    <cellStyle name="_Book1 (2)_Book9 2" xfId="462"/>
    <cellStyle name="_Book1 (2)_Book9 2 2" xfId="463"/>
    <cellStyle name="_Book1 (2)_Book9 3" xfId="464"/>
    <cellStyle name="_Book1 (2)_INPUTS" xfId="465"/>
    <cellStyle name="_Book1 (2)_INPUTS 2" xfId="466"/>
    <cellStyle name="_Book1 (2)_INPUTS 2 2" xfId="467"/>
    <cellStyle name="_Book1 (2)_INPUTS 3" xfId="468"/>
    <cellStyle name="_Book1 (2)_Power Costs - Comparison bx Rbtl-Staff-Jt-PC" xfId="469"/>
    <cellStyle name="_Book1 (2)_Power Costs - Comparison bx Rbtl-Staff-Jt-PC 2" xfId="470"/>
    <cellStyle name="_Book1 (2)_Power Costs - Comparison bx Rbtl-Staff-Jt-PC 2 2" xfId="471"/>
    <cellStyle name="_Book1 (2)_Power Costs - Comparison bx Rbtl-Staff-Jt-PC 3" xfId="472"/>
    <cellStyle name="_Book1 (2)_Power Costs - Comparison bx Rbtl-Staff-Jt-PC_Adj Bench DR 3 for Initial Briefs (Electric)" xfId="473"/>
    <cellStyle name="_Book1 (2)_Power Costs - Comparison bx Rbtl-Staff-Jt-PC_Adj Bench DR 3 for Initial Briefs (Electric) 2" xfId="474"/>
    <cellStyle name="_Book1 (2)_Power Costs - Comparison bx Rbtl-Staff-Jt-PC_Adj Bench DR 3 for Initial Briefs (Electric) 2 2" xfId="475"/>
    <cellStyle name="_Book1 (2)_Power Costs - Comparison bx Rbtl-Staff-Jt-PC_Adj Bench DR 3 for Initial Briefs (Electric) 3" xfId="476"/>
    <cellStyle name="_Book1 (2)_Power Costs - Comparison bx Rbtl-Staff-Jt-PC_Electric Rev Req Model (2009 GRC) Rebuttal" xfId="477"/>
    <cellStyle name="_Book1 (2)_Power Costs - Comparison bx Rbtl-Staff-Jt-PC_Electric Rev Req Model (2009 GRC) Rebuttal 2" xfId="478"/>
    <cellStyle name="_Book1 (2)_Power Costs - Comparison bx Rbtl-Staff-Jt-PC_Electric Rev Req Model (2009 GRC) Rebuttal 2 2" xfId="479"/>
    <cellStyle name="_Book1 (2)_Power Costs - Comparison bx Rbtl-Staff-Jt-PC_Electric Rev Req Model (2009 GRC) Rebuttal 3" xfId="480"/>
    <cellStyle name="_Book1 (2)_Power Costs - Comparison bx Rbtl-Staff-Jt-PC_Electric Rev Req Model (2009 GRC) Rebuttal REmoval of New  WH Solar AdjustMI" xfId="481"/>
    <cellStyle name="_Book1 (2)_Power Costs - Comparison bx Rbtl-Staff-Jt-PC_Electric Rev Req Model (2009 GRC) Rebuttal REmoval of New  WH Solar AdjustMI 2" xfId="482"/>
    <cellStyle name="_Book1 (2)_Power Costs - Comparison bx Rbtl-Staff-Jt-PC_Electric Rev Req Model (2009 GRC) Rebuttal REmoval of New  WH Solar AdjustMI 2 2" xfId="483"/>
    <cellStyle name="_Book1 (2)_Power Costs - Comparison bx Rbtl-Staff-Jt-PC_Electric Rev Req Model (2009 GRC) Rebuttal REmoval of New  WH Solar AdjustMI 3" xfId="484"/>
    <cellStyle name="_Book1 (2)_Power Costs - Comparison bx Rbtl-Staff-Jt-PC_Electric Rev Req Model (2009 GRC) Revised 01-18-2010" xfId="485"/>
    <cellStyle name="_Book1 (2)_Power Costs - Comparison bx Rbtl-Staff-Jt-PC_Electric Rev Req Model (2009 GRC) Revised 01-18-2010 2" xfId="486"/>
    <cellStyle name="_Book1 (2)_Power Costs - Comparison bx Rbtl-Staff-Jt-PC_Electric Rev Req Model (2009 GRC) Revised 01-18-2010 2 2" xfId="487"/>
    <cellStyle name="_Book1 (2)_Power Costs - Comparison bx Rbtl-Staff-Jt-PC_Electric Rev Req Model (2009 GRC) Revised 01-18-2010 3" xfId="488"/>
    <cellStyle name="_Book1 (2)_Power Costs - Comparison bx Rbtl-Staff-Jt-PC_Final Order Electric EXHIBIT A-1" xfId="489"/>
    <cellStyle name="_Book1 (2)_Power Costs - Comparison bx Rbtl-Staff-Jt-PC_Final Order Electric EXHIBIT A-1 2" xfId="490"/>
    <cellStyle name="_Book1 (2)_Power Costs - Comparison bx Rbtl-Staff-Jt-PC_Final Order Electric EXHIBIT A-1 2 2" xfId="491"/>
    <cellStyle name="_Book1 (2)_Power Costs - Comparison bx Rbtl-Staff-Jt-PC_Final Order Electric EXHIBIT A-1 3" xfId="492"/>
    <cellStyle name="_Book1 (2)_Production Adj 4.37" xfId="493"/>
    <cellStyle name="_Book1 (2)_Production Adj 4.37 2" xfId="494"/>
    <cellStyle name="_Book1 (2)_Production Adj 4.37 2 2" xfId="495"/>
    <cellStyle name="_Book1 (2)_Production Adj 4.37 3" xfId="496"/>
    <cellStyle name="_Book1 (2)_Purchased Power Adj 4.03" xfId="497"/>
    <cellStyle name="_Book1 (2)_Purchased Power Adj 4.03 2" xfId="498"/>
    <cellStyle name="_Book1 (2)_Purchased Power Adj 4.03 2 2" xfId="499"/>
    <cellStyle name="_Book1 (2)_Purchased Power Adj 4.03 3" xfId="500"/>
    <cellStyle name="_Book1 (2)_Rebuttal Power Costs" xfId="501"/>
    <cellStyle name="_Book1 (2)_Rebuttal Power Costs 2" xfId="502"/>
    <cellStyle name="_Book1 (2)_Rebuttal Power Costs 2 2" xfId="503"/>
    <cellStyle name="_Book1 (2)_Rebuttal Power Costs 3" xfId="504"/>
    <cellStyle name="_Book1 (2)_Rebuttal Power Costs_Adj Bench DR 3 for Initial Briefs (Electric)" xfId="505"/>
    <cellStyle name="_Book1 (2)_Rebuttal Power Costs_Adj Bench DR 3 for Initial Briefs (Electric) 2" xfId="506"/>
    <cellStyle name="_Book1 (2)_Rebuttal Power Costs_Adj Bench DR 3 for Initial Briefs (Electric) 2 2" xfId="507"/>
    <cellStyle name="_Book1 (2)_Rebuttal Power Costs_Adj Bench DR 3 for Initial Briefs (Electric) 3" xfId="508"/>
    <cellStyle name="_Book1 (2)_Rebuttal Power Costs_Electric Rev Req Model (2009 GRC) Rebuttal" xfId="509"/>
    <cellStyle name="_Book1 (2)_Rebuttal Power Costs_Electric Rev Req Model (2009 GRC) Rebuttal 2" xfId="510"/>
    <cellStyle name="_Book1 (2)_Rebuttal Power Costs_Electric Rev Req Model (2009 GRC) Rebuttal 2 2" xfId="511"/>
    <cellStyle name="_Book1 (2)_Rebuttal Power Costs_Electric Rev Req Model (2009 GRC) Rebuttal 3" xfId="512"/>
    <cellStyle name="_Book1 (2)_Rebuttal Power Costs_Electric Rev Req Model (2009 GRC) Rebuttal REmoval of New  WH Solar AdjustMI" xfId="513"/>
    <cellStyle name="_Book1 (2)_Rebuttal Power Costs_Electric Rev Req Model (2009 GRC) Rebuttal REmoval of New  WH Solar AdjustMI 2" xfId="514"/>
    <cellStyle name="_Book1 (2)_Rebuttal Power Costs_Electric Rev Req Model (2009 GRC) Rebuttal REmoval of New  WH Solar AdjustMI 2 2" xfId="515"/>
    <cellStyle name="_Book1 (2)_Rebuttal Power Costs_Electric Rev Req Model (2009 GRC) Rebuttal REmoval of New  WH Solar AdjustMI 3" xfId="516"/>
    <cellStyle name="_Book1 (2)_Rebuttal Power Costs_Electric Rev Req Model (2009 GRC) Revised 01-18-2010" xfId="517"/>
    <cellStyle name="_Book1 (2)_Rebuttal Power Costs_Electric Rev Req Model (2009 GRC) Revised 01-18-2010 2" xfId="518"/>
    <cellStyle name="_Book1 (2)_Rebuttal Power Costs_Electric Rev Req Model (2009 GRC) Revised 01-18-2010 2 2" xfId="519"/>
    <cellStyle name="_Book1 (2)_Rebuttal Power Costs_Electric Rev Req Model (2009 GRC) Revised 01-18-2010 3" xfId="520"/>
    <cellStyle name="_Book1 (2)_Rebuttal Power Costs_Final Order Electric EXHIBIT A-1" xfId="521"/>
    <cellStyle name="_Book1 (2)_Rebuttal Power Costs_Final Order Electric EXHIBIT A-1 2" xfId="522"/>
    <cellStyle name="_Book1 (2)_Rebuttal Power Costs_Final Order Electric EXHIBIT A-1 2 2" xfId="523"/>
    <cellStyle name="_Book1 (2)_Rebuttal Power Costs_Final Order Electric EXHIBIT A-1 3" xfId="524"/>
    <cellStyle name="_Book1 (2)_RECS vs PTC's w Interest 6-28-10" xfId="525"/>
    <cellStyle name="_Book1 (2)_ROR &amp; CONV FACTOR" xfId="526"/>
    <cellStyle name="_Book1 (2)_ROR &amp; CONV FACTOR 2" xfId="527"/>
    <cellStyle name="_Book1 (2)_ROR &amp; CONV FACTOR 2 2" xfId="528"/>
    <cellStyle name="_Book1 (2)_ROR &amp; CONV FACTOR 3" xfId="529"/>
    <cellStyle name="_Book1 (2)_ROR 5.02" xfId="530"/>
    <cellStyle name="_Book1 (2)_ROR 5.02 2" xfId="531"/>
    <cellStyle name="_Book1 (2)_ROR 5.02 2 2" xfId="532"/>
    <cellStyle name="_Book1 (2)_ROR 5.02 3" xfId="533"/>
    <cellStyle name="_Book1 10" xfId="534"/>
    <cellStyle name="_Book1 10 2" xfId="535"/>
    <cellStyle name="_Book1 11" xfId="536"/>
    <cellStyle name="_Book1 2" xfId="537"/>
    <cellStyle name="_Book1 2 2" xfId="538"/>
    <cellStyle name="_Book1 2 2 2" xfId="539"/>
    <cellStyle name="_Book1 2 3" xfId="540"/>
    <cellStyle name="_Book1 3" xfId="541"/>
    <cellStyle name="_Book1 3 2" xfId="542"/>
    <cellStyle name="_Book1 4" xfId="543"/>
    <cellStyle name="_Book1 4 2" xfId="544"/>
    <cellStyle name="_Book1 5" xfId="545"/>
    <cellStyle name="_Book1 5 2" xfId="546"/>
    <cellStyle name="_Book1 6" xfId="547"/>
    <cellStyle name="_Book1 6 2" xfId="548"/>
    <cellStyle name="_Book1 7" xfId="549"/>
    <cellStyle name="_Book1 7 2" xfId="550"/>
    <cellStyle name="_Book1 8" xfId="551"/>
    <cellStyle name="_Book1 8 2" xfId="552"/>
    <cellStyle name="_Book1 9" xfId="553"/>
    <cellStyle name="_Book1 9 2" xfId="554"/>
    <cellStyle name="_Book1_(C) WHE Proforma with ITC cash grant 10 Yr Amort_for deferral_102809" xfId="555"/>
    <cellStyle name="_Book1_(C) WHE Proforma with ITC cash grant 10 Yr Amort_for deferral_102809 2" xfId="556"/>
    <cellStyle name="_Book1_(C) WHE Proforma with ITC cash grant 10 Yr Amort_for deferral_102809 2 2" xfId="557"/>
    <cellStyle name="_Book1_(C) WHE Proforma with ITC cash grant 10 Yr Amort_for deferral_102809 3" xfId="558"/>
    <cellStyle name="_Book1_(C) WHE Proforma with ITC cash grant 10 Yr Amort_for deferral_102809_16.07E Wild Horse Wind Expansionwrkingfile" xfId="559"/>
    <cellStyle name="_Book1_(C) WHE Proforma with ITC cash grant 10 Yr Amort_for deferral_102809_16.07E Wild Horse Wind Expansionwrkingfile 2" xfId="560"/>
    <cellStyle name="_Book1_(C) WHE Proforma with ITC cash grant 10 Yr Amort_for deferral_102809_16.07E Wild Horse Wind Expansionwrkingfile 2 2" xfId="561"/>
    <cellStyle name="_Book1_(C) WHE Proforma with ITC cash grant 10 Yr Amort_for deferral_102809_16.07E Wild Horse Wind Expansionwrkingfile 3" xfId="562"/>
    <cellStyle name="_Book1_(C) WHE Proforma with ITC cash grant 10 Yr Amort_for deferral_102809_16.07E Wild Horse Wind Expansionwrkingfile SF" xfId="563"/>
    <cellStyle name="_Book1_(C) WHE Proforma with ITC cash grant 10 Yr Amort_for deferral_102809_16.07E Wild Horse Wind Expansionwrkingfile SF 2" xfId="564"/>
    <cellStyle name="_Book1_(C) WHE Proforma with ITC cash grant 10 Yr Amort_for deferral_102809_16.07E Wild Horse Wind Expansionwrkingfile SF 2 2" xfId="565"/>
    <cellStyle name="_Book1_(C) WHE Proforma with ITC cash grant 10 Yr Amort_for deferral_102809_16.07E Wild Horse Wind Expansionwrkingfile SF 3" xfId="566"/>
    <cellStyle name="_Book1_(C) WHE Proforma with ITC cash grant 10 Yr Amort_for deferral_102809_16.37E Wild Horse Expansion DeferralRevwrkingfile SF" xfId="567"/>
    <cellStyle name="_Book1_(C) WHE Proforma with ITC cash grant 10 Yr Amort_for deferral_102809_16.37E Wild Horse Expansion DeferralRevwrkingfile SF 2" xfId="568"/>
    <cellStyle name="_Book1_(C) WHE Proforma with ITC cash grant 10 Yr Amort_for deferral_102809_16.37E Wild Horse Expansion DeferralRevwrkingfile SF 2 2" xfId="569"/>
    <cellStyle name="_Book1_(C) WHE Proforma with ITC cash grant 10 Yr Amort_for deferral_102809_16.37E Wild Horse Expansion DeferralRevwrkingfile SF 3" xfId="570"/>
    <cellStyle name="_Book1_(C) WHE Proforma with ITC cash grant 10 Yr Amort_for rebuttal_120709" xfId="571"/>
    <cellStyle name="_Book1_(C) WHE Proforma with ITC cash grant 10 Yr Amort_for rebuttal_120709 2" xfId="572"/>
    <cellStyle name="_Book1_(C) WHE Proforma with ITC cash grant 10 Yr Amort_for rebuttal_120709 2 2" xfId="573"/>
    <cellStyle name="_Book1_(C) WHE Proforma with ITC cash grant 10 Yr Amort_for rebuttal_120709 3" xfId="574"/>
    <cellStyle name="_Book1_04.07E Wild Horse Wind Expansion" xfId="575"/>
    <cellStyle name="_Book1_04.07E Wild Horse Wind Expansion 2" xfId="576"/>
    <cellStyle name="_Book1_04.07E Wild Horse Wind Expansion 2 2" xfId="577"/>
    <cellStyle name="_Book1_04.07E Wild Horse Wind Expansion 3" xfId="578"/>
    <cellStyle name="_Book1_04.07E Wild Horse Wind Expansion_16.07E Wild Horse Wind Expansionwrkingfile" xfId="579"/>
    <cellStyle name="_Book1_04.07E Wild Horse Wind Expansion_16.07E Wild Horse Wind Expansionwrkingfile 2" xfId="580"/>
    <cellStyle name="_Book1_04.07E Wild Horse Wind Expansion_16.07E Wild Horse Wind Expansionwrkingfile 2 2" xfId="581"/>
    <cellStyle name="_Book1_04.07E Wild Horse Wind Expansion_16.07E Wild Horse Wind Expansionwrkingfile 3" xfId="582"/>
    <cellStyle name="_Book1_04.07E Wild Horse Wind Expansion_16.07E Wild Horse Wind Expansionwrkingfile SF" xfId="583"/>
    <cellStyle name="_Book1_04.07E Wild Horse Wind Expansion_16.07E Wild Horse Wind Expansionwrkingfile SF 2" xfId="584"/>
    <cellStyle name="_Book1_04.07E Wild Horse Wind Expansion_16.07E Wild Horse Wind Expansionwrkingfile SF 2 2" xfId="585"/>
    <cellStyle name="_Book1_04.07E Wild Horse Wind Expansion_16.07E Wild Horse Wind Expansionwrkingfile SF 3" xfId="586"/>
    <cellStyle name="_Book1_04.07E Wild Horse Wind Expansion_16.37E Wild Horse Expansion DeferralRevwrkingfile SF" xfId="587"/>
    <cellStyle name="_Book1_04.07E Wild Horse Wind Expansion_16.37E Wild Horse Expansion DeferralRevwrkingfile SF 2" xfId="588"/>
    <cellStyle name="_Book1_04.07E Wild Horse Wind Expansion_16.37E Wild Horse Expansion DeferralRevwrkingfile SF 2 2" xfId="589"/>
    <cellStyle name="_Book1_04.07E Wild Horse Wind Expansion_16.37E Wild Horse Expansion DeferralRevwrkingfile SF 3" xfId="590"/>
    <cellStyle name="_Book1_16.07E Wild Horse Wind Expansionwrkingfile" xfId="591"/>
    <cellStyle name="_Book1_16.07E Wild Horse Wind Expansionwrkingfile 2" xfId="592"/>
    <cellStyle name="_Book1_16.07E Wild Horse Wind Expansionwrkingfile 2 2" xfId="593"/>
    <cellStyle name="_Book1_16.07E Wild Horse Wind Expansionwrkingfile 3" xfId="594"/>
    <cellStyle name="_Book1_16.07E Wild Horse Wind Expansionwrkingfile SF" xfId="595"/>
    <cellStyle name="_Book1_16.07E Wild Horse Wind Expansionwrkingfile SF 2" xfId="596"/>
    <cellStyle name="_Book1_16.07E Wild Horse Wind Expansionwrkingfile SF 2 2" xfId="597"/>
    <cellStyle name="_Book1_16.07E Wild Horse Wind Expansionwrkingfile SF 3" xfId="598"/>
    <cellStyle name="_Book1_16.37E Wild Horse Expansion DeferralRevwrkingfile SF" xfId="599"/>
    <cellStyle name="_Book1_16.37E Wild Horse Expansion DeferralRevwrkingfile SF 2" xfId="600"/>
    <cellStyle name="_Book1_16.37E Wild Horse Expansion DeferralRevwrkingfile SF 2 2" xfId="601"/>
    <cellStyle name="_Book1_16.37E Wild Horse Expansion DeferralRevwrkingfile SF 3" xfId="602"/>
    <cellStyle name="_Book1_4 31 Regulatory Assets and Liabilities  7 06- Exhibit D" xfId="603"/>
    <cellStyle name="_Book1_4 31 Regulatory Assets and Liabilities  7 06- Exhibit D 2" xfId="604"/>
    <cellStyle name="_Book1_4 31 Regulatory Assets and Liabilities  7 06- Exhibit D 2 2" xfId="605"/>
    <cellStyle name="_Book1_4 31 Regulatory Assets and Liabilities  7 06- Exhibit D 3" xfId="606"/>
    <cellStyle name="_Book1_4 32 Regulatory Assets and Liabilities  7 06- Exhibit D" xfId="607"/>
    <cellStyle name="_Book1_4 32 Regulatory Assets and Liabilities  7 06- Exhibit D 2" xfId="608"/>
    <cellStyle name="_Book1_4 32 Regulatory Assets and Liabilities  7 06- Exhibit D 2 2" xfId="609"/>
    <cellStyle name="_Book1_4 32 Regulatory Assets and Liabilities  7 06- Exhibit D 3" xfId="610"/>
    <cellStyle name="_Book1_Book2" xfId="611"/>
    <cellStyle name="_Book1_Book2 2" xfId="612"/>
    <cellStyle name="_Book1_Book2 2 2" xfId="613"/>
    <cellStyle name="_Book1_Book2 3" xfId="614"/>
    <cellStyle name="_Book1_Book2_Adj Bench DR 3 for Initial Briefs (Electric)" xfId="615"/>
    <cellStyle name="_Book1_Book2_Adj Bench DR 3 for Initial Briefs (Electric) 2" xfId="616"/>
    <cellStyle name="_Book1_Book2_Adj Bench DR 3 for Initial Briefs (Electric) 2 2" xfId="617"/>
    <cellStyle name="_Book1_Book2_Adj Bench DR 3 for Initial Briefs (Electric) 3" xfId="618"/>
    <cellStyle name="_Book1_Book2_Electric Rev Req Model (2009 GRC) Rebuttal" xfId="619"/>
    <cellStyle name="_Book1_Book2_Electric Rev Req Model (2009 GRC) Rebuttal 2" xfId="620"/>
    <cellStyle name="_Book1_Book2_Electric Rev Req Model (2009 GRC) Rebuttal 2 2" xfId="621"/>
    <cellStyle name="_Book1_Book2_Electric Rev Req Model (2009 GRC) Rebuttal 3" xfId="622"/>
    <cellStyle name="_Book1_Book2_Electric Rev Req Model (2009 GRC) Rebuttal REmoval of New  WH Solar AdjustMI" xfId="623"/>
    <cellStyle name="_Book1_Book2_Electric Rev Req Model (2009 GRC) Rebuttal REmoval of New  WH Solar AdjustMI 2" xfId="624"/>
    <cellStyle name="_Book1_Book2_Electric Rev Req Model (2009 GRC) Rebuttal REmoval of New  WH Solar AdjustMI 2 2" xfId="625"/>
    <cellStyle name="_Book1_Book2_Electric Rev Req Model (2009 GRC) Rebuttal REmoval of New  WH Solar AdjustMI 3" xfId="626"/>
    <cellStyle name="_Book1_Book2_Electric Rev Req Model (2009 GRC) Revised 01-18-2010" xfId="627"/>
    <cellStyle name="_Book1_Book2_Electric Rev Req Model (2009 GRC) Revised 01-18-2010 2" xfId="628"/>
    <cellStyle name="_Book1_Book2_Electric Rev Req Model (2009 GRC) Revised 01-18-2010 2 2" xfId="629"/>
    <cellStyle name="_Book1_Book2_Electric Rev Req Model (2009 GRC) Revised 01-18-2010 3" xfId="630"/>
    <cellStyle name="_Book1_Book2_Final Order Electric EXHIBIT A-1" xfId="631"/>
    <cellStyle name="_Book1_Book2_Final Order Electric EXHIBIT A-1 2" xfId="632"/>
    <cellStyle name="_Book1_Book2_Final Order Electric EXHIBIT A-1 2 2" xfId="633"/>
    <cellStyle name="_Book1_Book2_Final Order Electric EXHIBIT A-1 3" xfId="634"/>
    <cellStyle name="_Book1_Book4" xfId="635"/>
    <cellStyle name="_Book1_Book4 2" xfId="636"/>
    <cellStyle name="_Book1_Book4 2 2" xfId="637"/>
    <cellStyle name="_Book1_Book4 3" xfId="638"/>
    <cellStyle name="_Book1_Book9" xfId="639"/>
    <cellStyle name="_Book1_Book9 2" xfId="640"/>
    <cellStyle name="_Book1_Book9 2 2" xfId="641"/>
    <cellStyle name="_Book1_Book9 3" xfId="642"/>
    <cellStyle name="_Book1_Electric COS Inputs" xfId="643"/>
    <cellStyle name="_Book1_Electric COS Inputs 2" xfId="644"/>
    <cellStyle name="_Book1_Electric COS Inputs 2 2" xfId="645"/>
    <cellStyle name="_Book1_Electric COS Inputs 2 2 2" xfId="646"/>
    <cellStyle name="_Book1_Electric COS Inputs 2 3" xfId="647"/>
    <cellStyle name="_Book1_Electric COS Inputs 2 3 2" xfId="648"/>
    <cellStyle name="_Book1_Electric COS Inputs 2 4" xfId="649"/>
    <cellStyle name="_Book1_Electric COS Inputs 2 4 2" xfId="650"/>
    <cellStyle name="_Book1_Electric COS Inputs 3" xfId="651"/>
    <cellStyle name="_Book1_Electric COS Inputs 3 2" xfId="652"/>
    <cellStyle name="_Book1_Electric COS Inputs 4" xfId="653"/>
    <cellStyle name="_Book1_Electric COS Inputs 4 2" xfId="654"/>
    <cellStyle name="_Book1_Electric COS Inputs 5" xfId="655"/>
    <cellStyle name="_Book1_Power Costs - Comparison bx Rbtl-Staff-Jt-PC" xfId="656"/>
    <cellStyle name="_Book1_Power Costs - Comparison bx Rbtl-Staff-Jt-PC 2" xfId="657"/>
    <cellStyle name="_Book1_Power Costs - Comparison bx Rbtl-Staff-Jt-PC 2 2" xfId="658"/>
    <cellStyle name="_Book1_Power Costs - Comparison bx Rbtl-Staff-Jt-PC 3" xfId="659"/>
    <cellStyle name="_Book1_Power Costs - Comparison bx Rbtl-Staff-Jt-PC_Adj Bench DR 3 for Initial Briefs (Electric)" xfId="660"/>
    <cellStyle name="_Book1_Power Costs - Comparison bx Rbtl-Staff-Jt-PC_Adj Bench DR 3 for Initial Briefs (Electric) 2" xfId="661"/>
    <cellStyle name="_Book1_Power Costs - Comparison bx Rbtl-Staff-Jt-PC_Adj Bench DR 3 for Initial Briefs (Electric) 2 2" xfId="662"/>
    <cellStyle name="_Book1_Power Costs - Comparison bx Rbtl-Staff-Jt-PC_Adj Bench DR 3 for Initial Briefs (Electric) 3" xfId="663"/>
    <cellStyle name="_Book1_Power Costs - Comparison bx Rbtl-Staff-Jt-PC_Electric Rev Req Model (2009 GRC) Rebuttal" xfId="664"/>
    <cellStyle name="_Book1_Power Costs - Comparison bx Rbtl-Staff-Jt-PC_Electric Rev Req Model (2009 GRC) Rebuttal 2" xfId="665"/>
    <cellStyle name="_Book1_Power Costs - Comparison bx Rbtl-Staff-Jt-PC_Electric Rev Req Model (2009 GRC) Rebuttal 2 2" xfId="666"/>
    <cellStyle name="_Book1_Power Costs - Comparison bx Rbtl-Staff-Jt-PC_Electric Rev Req Model (2009 GRC) Rebuttal 3" xfId="667"/>
    <cellStyle name="_Book1_Power Costs - Comparison bx Rbtl-Staff-Jt-PC_Electric Rev Req Model (2009 GRC) Rebuttal REmoval of New  WH Solar AdjustMI" xfId="668"/>
    <cellStyle name="_Book1_Power Costs - Comparison bx Rbtl-Staff-Jt-PC_Electric Rev Req Model (2009 GRC) Rebuttal REmoval of New  WH Solar AdjustMI 2" xfId="669"/>
    <cellStyle name="_Book1_Power Costs - Comparison bx Rbtl-Staff-Jt-PC_Electric Rev Req Model (2009 GRC) Rebuttal REmoval of New  WH Solar AdjustMI 2 2" xfId="670"/>
    <cellStyle name="_Book1_Power Costs - Comparison bx Rbtl-Staff-Jt-PC_Electric Rev Req Model (2009 GRC) Rebuttal REmoval of New  WH Solar AdjustMI 3" xfId="671"/>
    <cellStyle name="_Book1_Power Costs - Comparison bx Rbtl-Staff-Jt-PC_Electric Rev Req Model (2009 GRC) Revised 01-18-2010" xfId="672"/>
    <cellStyle name="_Book1_Power Costs - Comparison bx Rbtl-Staff-Jt-PC_Electric Rev Req Model (2009 GRC) Revised 01-18-2010 2" xfId="673"/>
    <cellStyle name="_Book1_Power Costs - Comparison bx Rbtl-Staff-Jt-PC_Electric Rev Req Model (2009 GRC) Revised 01-18-2010 2 2" xfId="674"/>
    <cellStyle name="_Book1_Power Costs - Comparison bx Rbtl-Staff-Jt-PC_Electric Rev Req Model (2009 GRC) Revised 01-18-2010 3" xfId="675"/>
    <cellStyle name="_Book1_Power Costs - Comparison bx Rbtl-Staff-Jt-PC_Final Order Electric EXHIBIT A-1" xfId="676"/>
    <cellStyle name="_Book1_Power Costs - Comparison bx Rbtl-Staff-Jt-PC_Final Order Electric EXHIBIT A-1 2" xfId="677"/>
    <cellStyle name="_Book1_Power Costs - Comparison bx Rbtl-Staff-Jt-PC_Final Order Electric EXHIBIT A-1 2 2" xfId="678"/>
    <cellStyle name="_Book1_Power Costs - Comparison bx Rbtl-Staff-Jt-PC_Final Order Electric EXHIBIT A-1 3" xfId="679"/>
    <cellStyle name="_Book1_Production Adj 4.37" xfId="680"/>
    <cellStyle name="_Book1_Production Adj 4.37 2" xfId="681"/>
    <cellStyle name="_Book1_Production Adj 4.37 2 2" xfId="682"/>
    <cellStyle name="_Book1_Production Adj 4.37 3" xfId="683"/>
    <cellStyle name="_Book1_Purchased Power Adj 4.03" xfId="684"/>
    <cellStyle name="_Book1_Purchased Power Adj 4.03 2" xfId="685"/>
    <cellStyle name="_Book1_Purchased Power Adj 4.03 2 2" xfId="686"/>
    <cellStyle name="_Book1_Purchased Power Adj 4.03 3" xfId="687"/>
    <cellStyle name="_Book1_Rebuttal Power Costs" xfId="688"/>
    <cellStyle name="_Book1_Rebuttal Power Costs 2" xfId="689"/>
    <cellStyle name="_Book1_Rebuttal Power Costs 2 2" xfId="690"/>
    <cellStyle name="_Book1_Rebuttal Power Costs 3" xfId="691"/>
    <cellStyle name="_Book1_Rebuttal Power Costs_Adj Bench DR 3 for Initial Briefs (Electric)" xfId="692"/>
    <cellStyle name="_Book1_Rebuttal Power Costs_Adj Bench DR 3 for Initial Briefs (Electric) 2" xfId="693"/>
    <cellStyle name="_Book1_Rebuttal Power Costs_Adj Bench DR 3 for Initial Briefs (Electric) 2 2" xfId="694"/>
    <cellStyle name="_Book1_Rebuttal Power Costs_Adj Bench DR 3 for Initial Briefs (Electric) 3" xfId="695"/>
    <cellStyle name="_Book1_Rebuttal Power Costs_Electric Rev Req Model (2009 GRC) Rebuttal" xfId="696"/>
    <cellStyle name="_Book1_Rebuttal Power Costs_Electric Rev Req Model (2009 GRC) Rebuttal 2" xfId="697"/>
    <cellStyle name="_Book1_Rebuttal Power Costs_Electric Rev Req Model (2009 GRC) Rebuttal 2 2" xfId="698"/>
    <cellStyle name="_Book1_Rebuttal Power Costs_Electric Rev Req Model (2009 GRC) Rebuttal 3" xfId="699"/>
    <cellStyle name="_Book1_Rebuttal Power Costs_Electric Rev Req Model (2009 GRC) Rebuttal REmoval of New  WH Solar AdjustMI" xfId="700"/>
    <cellStyle name="_Book1_Rebuttal Power Costs_Electric Rev Req Model (2009 GRC) Rebuttal REmoval of New  WH Solar AdjustMI 2" xfId="701"/>
    <cellStyle name="_Book1_Rebuttal Power Costs_Electric Rev Req Model (2009 GRC) Rebuttal REmoval of New  WH Solar AdjustMI 2 2" xfId="702"/>
    <cellStyle name="_Book1_Rebuttal Power Costs_Electric Rev Req Model (2009 GRC) Rebuttal REmoval of New  WH Solar AdjustMI 3" xfId="703"/>
    <cellStyle name="_Book1_Rebuttal Power Costs_Electric Rev Req Model (2009 GRC) Revised 01-18-2010" xfId="704"/>
    <cellStyle name="_Book1_Rebuttal Power Costs_Electric Rev Req Model (2009 GRC) Revised 01-18-2010 2" xfId="705"/>
    <cellStyle name="_Book1_Rebuttal Power Costs_Electric Rev Req Model (2009 GRC) Revised 01-18-2010 2 2" xfId="706"/>
    <cellStyle name="_Book1_Rebuttal Power Costs_Electric Rev Req Model (2009 GRC) Revised 01-18-2010 3" xfId="707"/>
    <cellStyle name="_Book1_Rebuttal Power Costs_Final Order Electric EXHIBIT A-1" xfId="708"/>
    <cellStyle name="_Book1_Rebuttal Power Costs_Final Order Electric EXHIBIT A-1 2" xfId="709"/>
    <cellStyle name="_Book1_Rebuttal Power Costs_Final Order Electric EXHIBIT A-1 2 2" xfId="710"/>
    <cellStyle name="_Book1_Rebuttal Power Costs_Final Order Electric EXHIBIT A-1 3" xfId="711"/>
    <cellStyle name="_Book1_ROR 5.02" xfId="712"/>
    <cellStyle name="_Book1_ROR 5.02 2" xfId="713"/>
    <cellStyle name="_Book1_ROR 5.02 2 2" xfId="714"/>
    <cellStyle name="_Book1_ROR 5.02 3" xfId="715"/>
    <cellStyle name="_Book2" xfId="716"/>
    <cellStyle name="_x0013__Book2" xfId="717"/>
    <cellStyle name="_Book2 10" xfId="718"/>
    <cellStyle name="_x0013__Book2 10" xfId="719"/>
    <cellStyle name="_Book2 10 2" xfId="720"/>
    <cellStyle name="_Book2 11" xfId="721"/>
    <cellStyle name="_Book2 11 2" xfId="722"/>
    <cellStyle name="_Book2 12" xfId="723"/>
    <cellStyle name="_Book2 12 2" xfId="724"/>
    <cellStyle name="_Book2 13" xfId="725"/>
    <cellStyle name="_Book2 13 2" xfId="726"/>
    <cellStyle name="_Book2 14" xfId="727"/>
    <cellStyle name="_Book2 14 2" xfId="728"/>
    <cellStyle name="_Book2 15" xfId="729"/>
    <cellStyle name="_Book2 15 2" xfId="730"/>
    <cellStyle name="_Book2 16" xfId="731"/>
    <cellStyle name="_Book2 16 2" xfId="732"/>
    <cellStyle name="_Book2 17" xfId="733"/>
    <cellStyle name="_Book2 17 2" xfId="734"/>
    <cellStyle name="_Book2 18" xfId="735"/>
    <cellStyle name="_Book2 18 2" xfId="736"/>
    <cellStyle name="_Book2 19" xfId="737"/>
    <cellStyle name="_Book2 2" xfId="738"/>
    <cellStyle name="_x0013__Book2 2" xfId="739"/>
    <cellStyle name="_Book2 2 10" xfId="740"/>
    <cellStyle name="_Book2 2 2" xfId="741"/>
    <cellStyle name="_x0013__Book2 2 2" xfId="742"/>
    <cellStyle name="_Book2 2 2 2" xfId="743"/>
    <cellStyle name="_Book2 2 3" xfId="744"/>
    <cellStyle name="_Book2 2 3 2" xfId="745"/>
    <cellStyle name="_Book2 2 4" xfId="746"/>
    <cellStyle name="_Book2 2 4 2" xfId="747"/>
    <cellStyle name="_Book2 2 5" xfId="748"/>
    <cellStyle name="_Book2 2 5 2" xfId="749"/>
    <cellStyle name="_Book2 2 6" xfId="750"/>
    <cellStyle name="_Book2 2 6 2" xfId="751"/>
    <cellStyle name="_Book2 2 7" xfId="752"/>
    <cellStyle name="_Book2 2 7 2" xfId="753"/>
    <cellStyle name="_Book2 2 8" xfId="754"/>
    <cellStyle name="_Book2 2 8 2" xfId="755"/>
    <cellStyle name="_Book2 2 9" xfId="756"/>
    <cellStyle name="_Book2 2 9 2" xfId="757"/>
    <cellStyle name="_Book2 20" xfId="758"/>
    <cellStyle name="_Book2 21" xfId="759"/>
    <cellStyle name="_Book2 22" xfId="760"/>
    <cellStyle name="_Book2 23" xfId="761"/>
    <cellStyle name="_Book2 24" xfId="762"/>
    <cellStyle name="_Book2 25" xfId="763"/>
    <cellStyle name="_Book2 26" xfId="764"/>
    <cellStyle name="_Book2 27" xfId="765"/>
    <cellStyle name="_Book2 28" xfId="766"/>
    <cellStyle name="_Book2 29" xfId="767"/>
    <cellStyle name="_Book2 3" xfId="768"/>
    <cellStyle name="_x0013__Book2 3" xfId="769"/>
    <cellStyle name="_Book2 3 10" xfId="770"/>
    <cellStyle name="_Book2 3 10 2" xfId="771"/>
    <cellStyle name="_Book2 3 11" xfId="772"/>
    <cellStyle name="_Book2 3 11 2" xfId="773"/>
    <cellStyle name="_Book2 3 12" xfId="774"/>
    <cellStyle name="_Book2 3 12 2" xfId="775"/>
    <cellStyle name="_Book2 3 13" xfId="776"/>
    <cellStyle name="_Book2 3 13 2" xfId="777"/>
    <cellStyle name="_Book2 3 14" xfId="778"/>
    <cellStyle name="_Book2 3 14 2" xfId="779"/>
    <cellStyle name="_Book2 3 15" xfId="780"/>
    <cellStyle name="_Book2 3 15 2" xfId="781"/>
    <cellStyle name="_Book2 3 16" xfId="782"/>
    <cellStyle name="_Book2 3 16 2" xfId="783"/>
    <cellStyle name="_Book2 3 17" xfId="784"/>
    <cellStyle name="_Book2 3 17 2" xfId="785"/>
    <cellStyle name="_Book2 3 18" xfId="786"/>
    <cellStyle name="_Book2 3 18 2" xfId="787"/>
    <cellStyle name="_Book2 3 19" xfId="788"/>
    <cellStyle name="_Book2 3 19 2" xfId="789"/>
    <cellStyle name="_Book2 3 2" xfId="790"/>
    <cellStyle name="_x0013__Book2 3 2" xfId="791"/>
    <cellStyle name="_Book2 3 2 2" xfId="792"/>
    <cellStyle name="_Book2 3 20" xfId="793"/>
    <cellStyle name="_Book2 3 20 2" xfId="794"/>
    <cellStyle name="_Book2 3 21" xfId="795"/>
    <cellStyle name="_Book2 3 21 2" xfId="796"/>
    <cellStyle name="_Book2 3 22" xfId="797"/>
    <cellStyle name="_Book2 3 23" xfId="798"/>
    <cellStyle name="_Book2 3 24" xfId="799"/>
    <cellStyle name="_Book2 3 25" xfId="800"/>
    <cellStyle name="_Book2 3 26" xfId="801"/>
    <cellStyle name="_Book2 3 27" xfId="802"/>
    <cellStyle name="_Book2 3 28" xfId="803"/>
    <cellStyle name="_Book2 3 29" xfId="804"/>
    <cellStyle name="_Book2 3 3" xfId="805"/>
    <cellStyle name="_Book2 3 3 2" xfId="806"/>
    <cellStyle name="_Book2 3 30" xfId="807"/>
    <cellStyle name="_Book2 3 31" xfId="808"/>
    <cellStyle name="_Book2 3 32" xfId="809"/>
    <cellStyle name="_Book2 3 33" xfId="810"/>
    <cellStyle name="_Book2 3 34" xfId="811"/>
    <cellStyle name="_Book2 3 35" xfId="812"/>
    <cellStyle name="_Book2 3 36" xfId="813"/>
    <cellStyle name="_Book2 3 37" xfId="814"/>
    <cellStyle name="_Book2 3 38" xfId="815"/>
    <cellStyle name="_Book2 3 39" xfId="816"/>
    <cellStyle name="_Book2 3 4" xfId="817"/>
    <cellStyle name="_Book2 3 4 2" xfId="818"/>
    <cellStyle name="_Book2 3 40" xfId="819"/>
    <cellStyle name="_Book2 3 41" xfId="820"/>
    <cellStyle name="_Book2 3 42" xfId="821"/>
    <cellStyle name="_Book2 3 43" xfId="822"/>
    <cellStyle name="_Book2 3 44" xfId="823"/>
    <cellStyle name="_Book2 3 45" xfId="824"/>
    <cellStyle name="_Book2 3 5" xfId="825"/>
    <cellStyle name="_Book2 3 5 2" xfId="826"/>
    <cellStyle name="_Book2 3 6" xfId="827"/>
    <cellStyle name="_Book2 3 6 2" xfId="828"/>
    <cellStyle name="_Book2 3 7" xfId="829"/>
    <cellStyle name="_Book2 3 7 2" xfId="830"/>
    <cellStyle name="_Book2 3 8" xfId="831"/>
    <cellStyle name="_Book2 3 8 2" xfId="832"/>
    <cellStyle name="_Book2 3 9" xfId="833"/>
    <cellStyle name="_Book2 3 9 2" xfId="834"/>
    <cellStyle name="_Book2 30" xfId="835"/>
    <cellStyle name="_Book2 31" xfId="836"/>
    <cellStyle name="_Book2 32" xfId="837"/>
    <cellStyle name="_Book2 33" xfId="838"/>
    <cellStyle name="_Book2 4" xfId="839"/>
    <cellStyle name="_x0013__Book2 4" xfId="840"/>
    <cellStyle name="_Book2 4 10" xfId="841"/>
    <cellStyle name="_Book2 4 10 2" xfId="842"/>
    <cellStyle name="_Book2 4 11" xfId="843"/>
    <cellStyle name="_Book2 4 11 2" xfId="844"/>
    <cellStyle name="_Book2 4 12" xfId="845"/>
    <cellStyle name="_Book2 4 12 2" xfId="846"/>
    <cellStyle name="_Book2 4 13" xfId="847"/>
    <cellStyle name="_Book2 4 13 2" xfId="848"/>
    <cellStyle name="_Book2 4 14" xfId="849"/>
    <cellStyle name="_Book2 4 14 2" xfId="850"/>
    <cellStyle name="_Book2 4 15" xfId="851"/>
    <cellStyle name="_Book2 4 15 2" xfId="852"/>
    <cellStyle name="_Book2 4 16" xfId="853"/>
    <cellStyle name="_Book2 4 16 2" xfId="854"/>
    <cellStyle name="_Book2 4 17" xfId="855"/>
    <cellStyle name="_Book2 4 17 2" xfId="856"/>
    <cellStyle name="_Book2 4 18" xfId="857"/>
    <cellStyle name="_Book2 4 18 2" xfId="858"/>
    <cellStyle name="_Book2 4 19" xfId="859"/>
    <cellStyle name="_Book2 4 19 2" xfId="860"/>
    <cellStyle name="_Book2 4 2" xfId="861"/>
    <cellStyle name="_x0013__Book2 4 2" xfId="862"/>
    <cellStyle name="_Book2 4 2 2" xfId="863"/>
    <cellStyle name="_Book2 4 20" xfId="864"/>
    <cellStyle name="_Book2 4 20 2" xfId="865"/>
    <cellStyle name="_Book2 4 21" xfId="866"/>
    <cellStyle name="_Book2 4 22" xfId="867"/>
    <cellStyle name="_Book2 4 23" xfId="868"/>
    <cellStyle name="_Book2 4 24" xfId="869"/>
    <cellStyle name="_Book2 4 25" xfId="870"/>
    <cellStyle name="_Book2 4 26" xfId="871"/>
    <cellStyle name="_Book2 4 27" xfId="872"/>
    <cellStyle name="_Book2 4 28" xfId="873"/>
    <cellStyle name="_Book2 4 29" xfId="874"/>
    <cellStyle name="_Book2 4 3" xfId="875"/>
    <cellStyle name="_Book2 4 3 2" xfId="876"/>
    <cellStyle name="_Book2 4 30" xfId="877"/>
    <cellStyle name="_Book2 4 31" xfId="878"/>
    <cellStyle name="_Book2 4 32" xfId="879"/>
    <cellStyle name="_Book2 4 33" xfId="880"/>
    <cellStyle name="_Book2 4 34" xfId="881"/>
    <cellStyle name="_Book2 4 35" xfId="882"/>
    <cellStyle name="_Book2 4 36" xfId="883"/>
    <cellStyle name="_Book2 4 37" xfId="884"/>
    <cellStyle name="_Book2 4 38" xfId="885"/>
    <cellStyle name="_Book2 4 39" xfId="886"/>
    <cellStyle name="_Book2 4 4" xfId="887"/>
    <cellStyle name="_Book2 4 4 2" xfId="888"/>
    <cellStyle name="_Book2 4 40" xfId="889"/>
    <cellStyle name="_Book2 4 41" xfId="890"/>
    <cellStyle name="_Book2 4 42" xfId="891"/>
    <cellStyle name="_Book2 4 43" xfId="892"/>
    <cellStyle name="_Book2 4 44" xfId="893"/>
    <cellStyle name="_Book2 4 45" xfId="894"/>
    <cellStyle name="_Book2 4 5" xfId="895"/>
    <cellStyle name="_Book2 4 5 2" xfId="896"/>
    <cellStyle name="_Book2 4 6" xfId="897"/>
    <cellStyle name="_Book2 4 6 2" xfId="898"/>
    <cellStyle name="_Book2 4 7" xfId="899"/>
    <cellStyle name="_Book2 4 7 2" xfId="900"/>
    <cellStyle name="_Book2 4 8" xfId="901"/>
    <cellStyle name="_Book2 4 8 2" xfId="902"/>
    <cellStyle name="_Book2 4 9" xfId="903"/>
    <cellStyle name="_Book2 4 9 2" xfId="904"/>
    <cellStyle name="_Book2 5" xfId="905"/>
    <cellStyle name="_x0013__Book2 5" xfId="906"/>
    <cellStyle name="_Book2 5 2" xfId="907"/>
    <cellStyle name="_x0013__Book2 5 2" xfId="908"/>
    <cellStyle name="_Book2 5 2 2" xfId="909"/>
    <cellStyle name="_Book2 5 3" xfId="910"/>
    <cellStyle name="_Book2 5 3 2" xfId="911"/>
    <cellStyle name="_Book2 5 4" xfId="912"/>
    <cellStyle name="_Book2 5 4 2" xfId="913"/>
    <cellStyle name="_Book2 5 5" xfId="914"/>
    <cellStyle name="_Book2 5 5 2" xfId="915"/>
    <cellStyle name="_Book2 5 6" xfId="916"/>
    <cellStyle name="_Book2 5 6 2" xfId="917"/>
    <cellStyle name="_Book2 5 7" xfId="918"/>
    <cellStyle name="_Book2 6" xfId="919"/>
    <cellStyle name="_x0013__Book2 6" xfId="920"/>
    <cellStyle name="_Book2 6 2" xfId="921"/>
    <cellStyle name="_x0013__Book2 6 2" xfId="922"/>
    <cellStyle name="_Book2 7" xfId="923"/>
    <cellStyle name="_x0013__Book2 7" xfId="924"/>
    <cellStyle name="_Book2 7 2" xfId="925"/>
    <cellStyle name="_x0013__Book2 7 2" xfId="926"/>
    <cellStyle name="_Book2 8" xfId="927"/>
    <cellStyle name="_x0013__Book2 8" xfId="928"/>
    <cellStyle name="_Book2 8 2" xfId="929"/>
    <cellStyle name="_x0013__Book2 8 2" xfId="930"/>
    <cellStyle name="_Book2 9" xfId="931"/>
    <cellStyle name="_x0013__Book2 9" xfId="932"/>
    <cellStyle name="_Book2 9 2" xfId="933"/>
    <cellStyle name="_x0013__Book2 9 2" xfId="934"/>
    <cellStyle name="_Book2_04 07E Wild Horse Wind Expansion (C) (2)" xfId="935"/>
    <cellStyle name="_Book2_04 07E Wild Horse Wind Expansion (C) (2) 2" xfId="936"/>
    <cellStyle name="_Book2_04 07E Wild Horse Wind Expansion (C) (2) 2 2" xfId="937"/>
    <cellStyle name="_Book2_04 07E Wild Horse Wind Expansion (C) (2) 3" xfId="938"/>
    <cellStyle name="_Book2_04 07E Wild Horse Wind Expansion (C) (2)_Adj Bench DR 3 for Initial Briefs (Electric)" xfId="939"/>
    <cellStyle name="_Book2_04 07E Wild Horse Wind Expansion (C) (2)_Adj Bench DR 3 for Initial Briefs (Electric) 2" xfId="940"/>
    <cellStyle name="_Book2_04 07E Wild Horse Wind Expansion (C) (2)_Adj Bench DR 3 for Initial Briefs (Electric) 2 2" xfId="941"/>
    <cellStyle name="_Book2_04 07E Wild Horse Wind Expansion (C) (2)_Adj Bench DR 3 for Initial Briefs (Electric) 3" xfId="942"/>
    <cellStyle name="_Book2_04 07E Wild Horse Wind Expansion (C) (2)_Electric Rev Req Model (2009 GRC) " xfId="943"/>
    <cellStyle name="_Book2_04 07E Wild Horse Wind Expansion (C) (2)_Electric Rev Req Model (2009 GRC)  2" xfId="944"/>
    <cellStyle name="_Book2_04 07E Wild Horse Wind Expansion (C) (2)_Electric Rev Req Model (2009 GRC)  2 2" xfId="945"/>
    <cellStyle name="_Book2_04 07E Wild Horse Wind Expansion (C) (2)_Electric Rev Req Model (2009 GRC)  3" xfId="946"/>
    <cellStyle name="_Book2_04 07E Wild Horse Wind Expansion (C) (2)_Electric Rev Req Model (2009 GRC) Rebuttal" xfId="947"/>
    <cellStyle name="_Book2_04 07E Wild Horse Wind Expansion (C) (2)_Electric Rev Req Model (2009 GRC) Rebuttal 2" xfId="948"/>
    <cellStyle name="_Book2_04 07E Wild Horse Wind Expansion (C) (2)_Electric Rev Req Model (2009 GRC) Rebuttal 2 2" xfId="949"/>
    <cellStyle name="_Book2_04 07E Wild Horse Wind Expansion (C) (2)_Electric Rev Req Model (2009 GRC) Rebuttal 3" xfId="950"/>
    <cellStyle name="_Book2_04 07E Wild Horse Wind Expansion (C) (2)_Electric Rev Req Model (2009 GRC) Rebuttal REmoval of New  WH Solar AdjustMI" xfId="951"/>
    <cellStyle name="_Book2_04 07E Wild Horse Wind Expansion (C) (2)_Electric Rev Req Model (2009 GRC) Rebuttal REmoval of New  WH Solar AdjustMI 2" xfId="952"/>
    <cellStyle name="_Book2_04 07E Wild Horse Wind Expansion (C) (2)_Electric Rev Req Model (2009 GRC) Rebuttal REmoval of New  WH Solar AdjustMI 2 2" xfId="953"/>
    <cellStyle name="_Book2_04 07E Wild Horse Wind Expansion (C) (2)_Electric Rev Req Model (2009 GRC) Rebuttal REmoval of New  WH Solar AdjustMI 3" xfId="954"/>
    <cellStyle name="_Book2_04 07E Wild Horse Wind Expansion (C) (2)_Electric Rev Req Model (2009 GRC) Revised 01-18-2010" xfId="955"/>
    <cellStyle name="_Book2_04 07E Wild Horse Wind Expansion (C) (2)_Electric Rev Req Model (2009 GRC) Revised 01-18-2010 2" xfId="956"/>
    <cellStyle name="_Book2_04 07E Wild Horse Wind Expansion (C) (2)_Electric Rev Req Model (2009 GRC) Revised 01-18-2010 2 2" xfId="957"/>
    <cellStyle name="_Book2_04 07E Wild Horse Wind Expansion (C) (2)_Electric Rev Req Model (2009 GRC) Revised 01-18-2010 3" xfId="958"/>
    <cellStyle name="_Book2_04 07E Wild Horse Wind Expansion (C) (2)_Final Order Electric EXHIBIT A-1" xfId="959"/>
    <cellStyle name="_Book2_04 07E Wild Horse Wind Expansion (C) (2)_Final Order Electric EXHIBIT A-1 2" xfId="960"/>
    <cellStyle name="_Book2_04 07E Wild Horse Wind Expansion (C) (2)_Final Order Electric EXHIBIT A-1 2 2" xfId="961"/>
    <cellStyle name="_Book2_04 07E Wild Horse Wind Expansion (C) (2)_Final Order Electric EXHIBIT A-1 3" xfId="962"/>
    <cellStyle name="_Book2_04 07E Wild Horse Wind Expansion (C) (2)_TENASKA REGULATORY ASSET" xfId="963"/>
    <cellStyle name="_Book2_04 07E Wild Horse Wind Expansion (C) (2)_TENASKA REGULATORY ASSET 2" xfId="964"/>
    <cellStyle name="_Book2_04 07E Wild Horse Wind Expansion (C) (2)_TENASKA REGULATORY ASSET 2 2" xfId="965"/>
    <cellStyle name="_Book2_04 07E Wild Horse Wind Expansion (C) (2)_TENASKA REGULATORY ASSET 3" xfId="966"/>
    <cellStyle name="_Book2_16.37E Wild Horse Expansion DeferralRevwrkingfile SF" xfId="967"/>
    <cellStyle name="_Book2_16.37E Wild Horse Expansion DeferralRevwrkingfile SF 2" xfId="968"/>
    <cellStyle name="_Book2_16.37E Wild Horse Expansion DeferralRevwrkingfile SF 2 2" xfId="969"/>
    <cellStyle name="_Book2_16.37E Wild Horse Expansion DeferralRevwrkingfile SF 3" xfId="970"/>
    <cellStyle name="_Book2_2010 PTC's July1_Dec31 2010 " xfId="971"/>
    <cellStyle name="_Book2_2010 PTC's Sept10_Aug11 (Version 4)" xfId="972"/>
    <cellStyle name="_Book2_4 31 Regulatory Assets and Liabilities  7 06- Exhibit D" xfId="973"/>
    <cellStyle name="_Book2_4 31 Regulatory Assets and Liabilities  7 06- Exhibit D 2" xfId="974"/>
    <cellStyle name="_Book2_4 31 Regulatory Assets and Liabilities  7 06- Exhibit D 2 2" xfId="975"/>
    <cellStyle name="_Book2_4 31 Regulatory Assets and Liabilities  7 06- Exhibit D 3" xfId="976"/>
    <cellStyle name="_Book2_4 32 Regulatory Assets and Liabilities  7 06- Exhibit D" xfId="977"/>
    <cellStyle name="_Book2_4 32 Regulatory Assets and Liabilities  7 06- Exhibit D 2" xfId="978"/>
    <cellStyle name="_Book2_4 32 Regulatory Assets and Liabilities  7 06- Exhibit D 2 2" xfId="979"/>
    <cellStyle name="_Book2_4 32 Regulatory Assets and Liabilities  7 06- Exhibit D 3" xfId="980"/>
    <cellStyle name="_x0013__Book2_Adj Bench DR 3 for Initial Briefs (Electric)" xfId="981"/>
    <cellStyle name="_x0013__Book2_Adj Bench DR 3 for Initial Briefs (Electric) 2" xfId="982"/>
    <cellStyle name="_x0013__Book2_Adj Bench DR 3 for Initial Briefs (Electric) 2 2" xfId="983"/>
    <cellStyle name="_x0013__Book2_Adj Bench DR 3 for Initial Briefs (Electric) 3" xfId="984"/>
    <cellStyle name="_Book2_Att B to RECs proceeds proposal" xfId="985"/>
    <cellStyle name="_Book2_Backup for Attachment B 2010-09-09" xfId="986"/>
    <cellStyle name="_Book2_Bench Request - Attachment B" xfId="987"/>
    <cellStyle name="_Book2_Book2" xfId="988"/>
    <cellStyle name="_Book2_Book2 2" xfId="989"/>
    <cellStyle name="_Book2_Book2 2 2" xfId="990"/>
    <cellStyle name="_Book2_Book2 3" xfId="991"/>
    <cellStyle name="_Book2_Book2_Adj Bench DR 3 for Initial Briefs (Electric)" xfId="992"/>
    <cellStyle name="_Book2_Book2_Adj Bench DR 3 for Initial Briefs (Electric) 2" xfId="993"/>
    <cellStyle name="_Book2_Book2_Adj Bench DR 3 for Initial Briefs (Electric) 2 2" xfId="994"/>
    <cellStyle name="_Book2_Book2_Adj Bench DR 3 for Initial Briefs (Electric) 3" xfId="995"/>
    <cellStyle name="_Book2_Book2_Electric Rev Req Model (2009 GRC) Rebuttal" xfId="996"/>
    <cellStyle name="_Book2_Book2_Electric Rev Req Model (2009 GRC) Rebuttal 2" xfId="997"/>
    <cellStyle name="_Book2_Book2_Electric Rev Req Model (2009 GRC) Rebuttal 2 2" xfId="998"/>
    <cellStyle name="_Book2_Book2_Electric Rev Req Model (2009 GRC) Rebuttal 3" xfId="999"/>
    <cellStyle name="_Book2_Book2_Electric Rev Req Model (2009 GRC) Rebuttal REmoval of New  WH Solar AdjustMI" xfId="1000"/>
    <cellStyle name="_Book2_Book2_Electric Rev Req Model (2009 GRC) Rebuttal REmoval of New  WH Solar AdjustMI 2" xfId="1001"/>
    <cellStyle name="_Book2_Book2_Electric Rev Req Model (2009 GRC) Rebuttal REmoval of New  WH Solar AdjustMI 2 2" xfId="1002"/>
    <cellStyle name="_Book2_Book2_Electric Rev Req Model (2009 GRC) Rebuttal REmoval of New  WH Solar AdjustMI 3" xfId="1003"/>
    <cellStyle name="_Book2_Book2_Electric Rev Req Model (2009 GRC) Revised 01-18-2010" xfId="1004"/>
    <cellStyle name="_Book2_Book2_Electric Rev Req Model (2009 GRC) Revised 01-18-2010 2" xfId="1005"/>
    <cellStyle name="_Book2_Book2_Electric Rev Req Model (2009 GRC) Revised 01-18-2010 2 2" xfId="1006"/>
    <cellStyle name="_Book2_Book2_Electric Rev Req Model (2009 GRC) Revised 01-18-2010 3" xfId="1007"/>
    <cellStyle name="_Book2_Book2_Final Order Electric EXHIBIT A-1" xfId="1008"/>
    <cellStyle name="_Book2_Book2_Final Order Electric EXHIBIT A-1 2" xfId="1009"/>
    <cellStyle name="_Book2_Book2_Final Order Electric EXHIBIT A-1 2 2" xfId="1010"/>
    <cellStyle name="_Book2_Book2_Final Order Electric EXHIBIT A-1 3" xfId="1011"/>
    <cellStyle name="_Book2_Book4" xfId="1012"/>
    <cellStyle name="_Book2_Book4 2" xfId="1013"/>
    <cellStyle name="_Book2_Book4 2 2" xfId="1014"/>
    <cellStyle name="_Book2_Book4 3" xfId="1015"/>
    <cellStyle name="_Book2_Book9" xfId="1016"/>
    <cellStyle name="_Book2_Book9 2" xfId="1017"/>
    <cellStyle name="_Book2_Book9 2 2" xfId="1018"/>
    <cellStyle name="_Book2_Book9 3" xfId="1019"/>
    <cellStyle name="_Book2_Check the Interest Calculation" xfId="1020"/>
    <cellStyle name="_Book2_Check the Interest Calculation_Scenario 1 REC vs PTC Offset" xfId="1021"/>
    <cellStyle name="_Book2_Check the Interest Calculation_Scenario 3" xfId="1022"/>
    <cellStyle name="_x0013__Book2_Electric Rev Req Model (2009 GRC) Rebuttal" xfId="1023"/>
    <cellStyle name="_x0013__Book2_Electric Rev Req Model (2009 GRC) Rebuttal 2" xfId="1024"/>
    <cellStyle name="_x0013__Book2_Electric Rev Req Model (2009 GRC) Rebuttal 2 2" xfId="1025"/>
    <cellStyle name="_x0013__Book2_Electric Rev Req Model (2009 GRC) Rebuttal 3" xfId="1026"/>
    <cellStyle name="_x0013__Book2_Electric Rev Req Model (2009 GRC) Rebuttal REmoval of New  WH Solar AdjustMI" xfId="1027"/>
    <cellStyle name="_x0013__Book2_Electric Rev Req Model (2009 GRC) Rebuttal REmoval of New  WH Solar AdjustMI 2" xfId="1028"/>
    <cellStyle name="_x0013__Book2_Electric Rev Req Model (2009 GRC) Rebuttal REmoval of New  WH Solar AdjustMI 2 2" xfId="1029"/>
    <cellStyle name="_x0013__Book2_Electric Rev Req Model (2009 GRC) Rebuttal REmoval of New  WH Solar AdjustMI 3" xfId="1030"/>
    <cellStyle name="_x0013__Book2_Electric Rev Req Model (2009 GRC) Revised 01-18-2010" xfId="1031"/>
    <cellStyle name="_x0013__Book2_Electric Rev Req Model (2009 GRC) Revised 01-18-2010 2" xfId="1032"/>
    <cellStyle name="_x0013__Book2_Electric Rev Req Model (2009 GRC) Revised 01-18-2010 2 2" xfId="1033"/>
    <cellStyle name="_x0013__Book2_Electric Rev Req Model (2009 GRC) Revised 01-18-2010 3" xfId="1034"/>
    <cellStyle name="_x0013__Book2_Final Order Electric EXHIBIT A-1" xfId="1035"/>
    <cellStyle name="_x0013__Book2_Final Order Electric EXHIBIT A-1 2" xfId="1036"/>
    <cellStyle name="_x0013__Book2_Final Order Electric EXHIBIT A-1 2 2" xfId="1037"/>
    <cellStyle name="_x0013__Book2_Final Order Electric EXHIBIT A-1 3" xfId="1038"/>
    <cellStyle name="_Book2_INPUTS" xfId="1039"/>
    <cellStyle name="_Book2_INPUTS 2" xfId="1040"/>
    <cellStyle name="_Book2_INPUTS 2 2" xfId="1041"/>
    <cellStyle name="_Book2_INPUTS 3" xfId="1042"/>
    <cellStyle name="_Book2_Power Costs - Comparison bx Rbtl-Staff-Jt-PC" xfId="1043"/>
    <cellStyle name="_Book2_Power Costs - Comparison bx Rbtl-Staff-Jt-PC 2" xfId="1044"/>
    <cellStyle name="_Book2_Power Costs - Comparison bx Rbtl-Staff-Jt-PC 2 2" xfId="1045"/>
    <cellStyle name="_Book2_Power Costs - Comparison bx Rbtl-Staff-Jt-PC 3" xfId="1046"/>
    <cellStyle name="_Book2_Power Costs - Comparison bx Rbtl-Staff-Jt-PC_Adj Bench DR 3 for Initial Briefs (Electric)" xfId="1047"/>
    <cellStyle name="_Book2_Power Costs - Comparison bx Rbtl-Staff-Jt-PC_Adj Bench DR 3 for Initial Briefs (Electric) 2" xfId="1048"/>
    <cellStyle name="_Book2_Power Costs - Comparison bx Rbtl-Staff-Jt-PC_Adj Bench DR 3 for Initial Briefs (Electric) 2 2" xfId="1049"/>
    <cellStyle name="_Book2_Power Costs - Comparison bx Rbtl-Staff-Jt-PC_Adj Bench DR 3 for Initial Briefs (Electric) 3" xfId="1050"/>
    <cellStyle name="_Book2_Power Costs - Comparison bx Rbtl-Staff-Jt-PC_Electric Rev Req Model (2009 GRC) Rebuttal" xfId="1051"/>
    <cellStyle name="_Book2_Power Costs - Comparison bx Rbtl-Staff-Jt-PC_Electric Rev Req Model (2009 GRC) Rebuttal 2" xfId="1052"/>
    <cellStyle name="_Book2_Power Costs - Comparison bx Rbtl-Staff-Jt-PC_Electric Rev Req Model (2009 GRC) Rebuttal 2 2" xfId="1053"/>
    <cellStyle name="_Book2_Power Costs - Comparison bx Rbtl-Staff-Jt-PC_Electric Rev Req Model (2009 GRC) Rebuttal 3" xfId="1054"/>
    <cellStyle name="_Book2_Power Costs - Comparison bx Rbtl-Staff-Jt-PC_Electric Rev Req Model (2009 GRC) Rebuttal REmoval of New  WH Solar AdjustMI" xfId="1055"/>
    <cellStyle name="_Book2_Power Costs - Comparison bx Rbtl-Staff-Jt-PC_Electric Rev Req Model (2009 GRC) Rebuttal REmoval of New  WH Solar AdjustMI 2" xfId="1056"/>
    <cellStyle name="_Book2_Power Costs - Comparison bx Rbtl-Staff-Jt-PC_Electric Rev Req Model (2009 GRC) Rebuttal REmoval of New  WH Solar AdjustMI 2 2" xfId="1057"/>
    <cellStyle name="_Book2_Power Costs - Comparison bx Rbtl-Staff-Jt-PC_Electric Rev Req Model (2009 GRC) Rebuttal REmoval of New  WH Solar AdjustMI 3" xfId="1058"/>
    <cellStyle name="_Book2_Power Costs - Comparison bx Rbtl-Staff-Jt-PC_Electric Rev Req Model (2009 GRC) Revised 01-18-2010" xfId="1059"/>
    <cellStyle name="_Book2_Power Costs - Comparison bx Rbtl-Staff-Jt-PC_Electric Rev Req Model (2009 GRC) Revised 01-18-2010 2" xfId="1060"/>
    <cellStyle name="_Book2_Power Costs - Comparison bx Rbtl-Staff-Jt-PC_Electric Rev Req Model (2009 GRC) Revised 01-18-2010 2 2" xfId="1061"/>
    <cellStyle name="_Book2_Power Costs - Comparison bx Rbtl-Staff-Jt-PC_Electric Rev Req Model (2009 GRC) Revised 01-18-2010 3" xfId="1062"/>
    <cellStyle name="_Book2_Power Costs - Comparison bx Rbtl-Staff-Jt-PC_Final Order Electric EXHIBIT A-1" xfId="1063"/>
    <cellStyle name="_Book2_Power Costs - Comparison bx Rbtl-Staff-Jt-PC_Final Order Electric EXHIBIT A-1 2" xfId="1064"/>
    <cellStyle name="_Book2_Power Costs - Comparison bx Rbtl-Staff-Jt-PC_Final Order Electric EXHIBIT A-1 2 2" xfId="1065"/>
    <cellStyle name="_Book2_Power Costs - Comparison bx Rbtl-Staff-Jt-PC_Final Order Electric EXHIBIT A-1 3" xfId="1066"/>
    <cellStyle name="_Book2_Production Adj 4.37" xfId="1067"/>
    <cellStyle name="_Book2_Production Adj 4.37 2" xfId="1068"/>
    <cellStyle name="_Book2_Production Adj 4.37 2 2" xfId="1069"/>
    <cellStyle name="_Book2_Production Adj 4.37 3" xfId="1070"/>
    <cellStyle name="_Book2_Purchased Power Adj 4.03" xfId="1071"/>
    <cellStyle name="_Book2_Purchased Power Adj 4.03 2" xfId="1072"/>
    <cellStyle name="_Book2_Purchased Power Adj 4.03 2 2" xfId="1073"/>
    <cellStyle name="_Book2_Purchased Power Adj 4.03 3" xfId="1074"/>
    <cellStyle name="_Book2_Rebuttal Power Costs" xfId="1075"/>
    <cellStyle name="_Book2_Rebuttal Power Costs 2" xfId="1076"/>
    <cellStyle name="_Book2_Rebuttal Power Costs 2 2" xfId="1077"/>
    <cellStyle name="_Book2_Rebuttal Power Costs 3" xfId="1078"/>
    <cellStyle name="_Book2_Rebuttal Power Costs_Adj Bench DR 3 for Initial Briefs (Electric)" xfId="1079"/>
    <cellStyle name="_Book2_Rebuttal Power Costs_Adj Bench DR 3 for Initial Briefs (Electric) 2" xfId="1080"/>
    <cellStyle name="_Book2_Rebuttal Power Costs_Adj Bench DR 3 for Initial Briefs (Electric) 2 2" xfId="1081"/>
    <cellStyle name="_Book2_Rebuttal Power Costs_Adj Bench DR 3 for Initial Briefs (Electric) 3" xfId="1082"/>
    <cellStyle name="_Book2_Rebuttal Power Costs_Electric Rev Req Model (2009 GRC) Rebuttal" xfId="1083"/>
    <cellStyle name="_Book2_Rebuttal Power Costs_Electric Rev Req Model (2009 GRC) Rebuttal 2" xfId="1084"/>
    <cellStyle name="_Book2_Rebuttal Power Costs_Electric Rev Req Model (2009 GRC) Rebuttal 2 2" xfId="1085"/>
    <cellStyle name="_Book2_Rebuttal Power Costs_Electric Rev Req Model (2009 GRC) Rebuttal 3" xfId="1086"/>
    <cellStyle name="_Book2_Rebuttal Power Costs_Electric Rev Req Model (2009 GRC) Rebuttal REmoval of New  WH Solar AdjustMI" xfId="1087"/>
    <cellStyle name="_Book2_Rebuttal Power Costs_Electric Rev Req Model (2009 GRC) Rebuttal REmoval of New  WH Solar AdjustMI 2" xfId="1088"/>
    <cellStyle name="_Book2_Rebuttal Power Costs_Electric Rev Req Model (2009 GRC) Rebuttal REmoval of New  WH Solar AdjustMI 2 2" xfId="1089"/>
    <cellStyle name="_Book2_Rebuttal Power Costs_Electric Rev Req Model (2009 GRC) Rebuttal REmoval of New  WH Solar AdjustMI 3" xfId="1090"/>
    <cellStyle name="_Book2_Rebuttal Power Costs_Electric Rev Req Model (2009 GRC) Revised 01-18-2010" xfId="1091"/>
    <cellStyle name="_Book2_Rebuttal Power Costs_Electric Rev Req Model (2009 GRC) Revised 01-18-2010 2" xfId="1092"/>
    <cellStyle name="_Book2_Rebuttal Power Costs_Electric Rev Req Model (2009 GRC) Revised 01-18-2010 2 2" xfId="1093"/>
    <cellStyle name="_Book2_Rebuttal Power Costs_Electric Rev Req Model (2009 GRC) Revised 01-18-2010 3" xfId="1094"/>
    <cellStyle name="_Book2_Rebuttal Power Costs_Final Order Electric EXHIBIT A-1" xfId="1095"/>
    <cellStyle name="_Book2_Rebuttal Power Costs_Final Order Electric EXHIBIT A-1 2" xfId="1096"/>
    <cellStyle name="_Book2_Rebuttal Power Costs_Final Order Electric EXHIBIT A-1 2 2" xfId="1097"/>
    <cellStyle name="_Book2_Rebuttal Power Costs_Final Order Electric EXHIBIT A-1 3" xfId="1098"/>
    <cellStyle name="_Book2_RECS vs PTC's w Interest 6-28-10" xfId="1099"/>
    <cellStyle name="_Book2_ROR &amp; CONV FACTOR" xfId="1100"/>
    <cellStyle name="_Book2_ROR &amp; CONV FACTOR 2" xfId="1101"/>
    <cellStyle name="_Book2_ROR &amp; CONV FACTOR 2 2" xfId="1102"/>
    <cellStyle name="_Book2_ROR &amp; CONV FACTOR 3" xfId="1103"/>
    <cellStyle name="_Book2_ROR 5.02" xfId="1104"/>
    <cellStyle name="_Book2_ROR 5.02 2" xfId="1105"/>
    <cellStyle name="_Book2_ROR 5.02 2 2" xfId="1106"/>
    <cellStyle name="_Book2_ROR 5.02 3" xfId="1107"/>
    <cellStyle name="_Book3" xfId="1108"/>
    <cellStyle name="_Book5" xfId="1109"/>
    <cellStyle name="_Chelan Debt Forecast 12.19.05" xfId="1110"/>
    <cellStyle name="_Chelan Debt Forecast 12.19.05 2" xfId="1111"/>
    <cellStyle name="_Chelan Debt Forecast 12.19.05 2 2" xfId="1112"/>
    <cellStyle name="_Chelan Debt Forecast 12.19.05 2 2 2" xfId="1113"/>
    <cellStyle name="_Chelan Debt Forecast 12.19.05 2 3" xfId="1114"/>
    <cellStyle name="_Chelan Debt Forecast 12.19.05 3" xfId="1115"/>
    <cellStyle name="_Chelan Debt Forecast 12.19.05 3 2" xfId="1116"/>
    <cellStyle name="_Chelan Debt Forecast 12.19.05 3 2 2" xfId="1117"/>
    <cellStyle name="_Chelan Debt Forecast 12.19.05 3 3" xfId="1118"/>
    <cellStyle name="_Chelan Debt Forecast 12.19.05 3 3 2" xfId="1119"/>
    <cellStyle name="_Chelan Debt Forecast 12.19.05 3 4" xfId="1120"/>
    <cellStyle name="_Chelan Debt Forecast 12.19.05 3 4 2" xfId="1121"/>
    <cellStyle name="_Chelan Debt Forecast 12.19.05 4" xfId="1122"/>
    <cellStyle name="_Chelan Debt Forecast 12.19.05 4 2" xfId="1123"/>
    <cellStyle name="_Chelan Debt Forecast 12.19.05 5" xfId="1124"/>
    <cellStyle name="_Chelan Debt Forecast 12.19.05_(C) WHE Proforma with ITC cash grant 10 Yr Amort_for deferral_102809" xfId="1125"/>
    <cellStyle name="_Chelan Debt Forecast 12.19.05_(C) WHE Proforma with ITC cash grant 10 Yr Amort_for deferral_102809 2" xfId="1126"/>
    <cellStyle name="_Chelan Debt Forecast 12.19.05_(C) WHE Proforma with ITC cash grant 10 Yr Amort_for deferral_102809 2 2" xfId="1127"/>
    <cellStyle name="_Chelan Debt Forecast 12.19.05_(C) WHE Proforma with ITC cash grant 10 Yr Amort_for deferral_102809 3" xfId="1128"/>
    <cellStyle name="_Chelan Debt Forecast 12.19.05_(C) WHE Proforma with ITC cash grant 10 Yr Amort_for deferral_102809_16.07E Wild Horse Wind Expansionwrkingfile" xfId="1129"/>
    <cellStyle name="_Chelan Debt Forecast 12.19.05_(C) WHE Proforma with ITC cash grant 10 Yr Amort_for deferral_102809_16.07E Wild Horse Wind Expansionwrkingfile 2" xfId="1130"/>
    <cellStyle name="_Chelan Debt Forecast 12.19.05_(C) WHE Proforma with ITC cash grant 10 Yr Amort_for deferral_102809_16.07E Wild Horse Wind Expansionwrkingfile 2 2" xfId="1131"/>
    <cellStyle name="_Chelan Debt Forecast 12.19.05_(C) WHE Proforma with ITC cash grant 10 Yr Amort_for deferral_102809_16.07E Wild Horse Wind Expansionwrkingfile 3" xfId="1132"/>
    <cellStyle name="_Chelan Debt Forecast 12.19.05_(C) WHE Proforma with ITC cash grant 10 Yr Amort_for deferral_102809_16.07E Wild Horse Wind Expansionwrkingfile SF" xfId="1133"/>
    <cellStyle name="_Chelan Debt Forecast 12.19.05_(C) WHE Proforma with ITC cash grant 10 Yr Amort_for deferral_102809_16.07E Wild Horse Wind Expansionwrkingfile SF 2" xfId="1134"/>
    <cellStyle name="_Chelan Debt Forecast 12.19.05_(C) WHE Proforma with ITC cash grant 10 Yr Amort_for deferral_102809_16.07E Wild Horse Wind Expansionwrkingfile SF 2 2" xfId="1135"/>
    <cellStyle name="_Chelan Debt Forecast 12.19.05_(C) WHE Proforma with ITC cash grant 10 Yr Amort_for deferral_102809_16.07E Wild Horse Wind Expansionwrkingfile SF 3" xfId="1136"/>
    <cellStyle name="_Chelan Debt Forecast 12.19.05_(C) WHE Proforma with ITC cash grant 10 Yr Amort_for deferral_102809_16.37E Wild Horse Expansion DeferralRevwrkingfile SF" xfId="1137"/>
    <cellStyle name="_Chelan Debt Forecast 12.19.05_(C) WHE Proforma with ITC cash grant 10 Yr Amort_for deferral_102809_16.37E Wild Horse Expansion DeferralRevwrkingfile SF 2" xfId="1138"/>
    <cellStyle name="_Chelan Debt Forecast 12.19.05_(C) WHE Proforma with ITC cash grant 10 Yr Amort_for deferral_102809_16.37E Wild Horse Expansion DeferralRevwrkingfile SF 2 2" xfId="1139"/>
    <cellStyle name="_Chelan Debt Forecast 12.19.05_(C) WHE Proforma with ITC cash grant 10 Yr Amort_for deferral_102809_16.37E Wild Horse Expansion DeferralRevwrkingfile SF 3" xfId="1140"/>
    <cellStyle name="_Chelan Debt Forecast 12.19.05_(C) WHE Proforma with ITC cash grant 10 Yr Amort_for rebuttal_120709" xfId="1141"/>
    <cellStyle name="_Chelan Debt Forecast 12.19.05_(C) WHE Proforma with ITC cash grant 10 Yr Amort_for rebuttal_120709 2" xfId="1142"/>
    <cellStyle name="_Chelan Debt Forecast 12.19.05_(C) WHE Proforma with ITC cash grant 10 Yr Amort_for rebuttal_120709 2 2" xfId="1143"/>
    <cellStyle name="_Chelan Debt Forecast 12.19.05_(C) WHE Proforma with ITC cash grant 10 Yr Amort_for rebuttal_120709 3" xfId="1144"/>
    <cellStyle name="_Chelan Debt Forecast 12.19.05_04.07E Wild Horse Wind Expansion" xfId="1145"/>
    <cellStyle name="_Chelan Debt Forecast 12.19.05_04.07E Wild Horse Wind Expansion 2" xfId="1146"/>
    <cellStyle name="_Chelan Debt Forecast 12.19.05_04.07E Wild Horse Wind Expansion 2 2" xfId="1147"/>
    <cellStyle name="_Chelan Debt Forecast 12.19.05_04.07E Wild Horse Wind Expansion 3" xfId="1148"/>
    <cellStyle name="_Chelan Debt Forecast 12.19.05_04.07E Wild Horse Wind Expansion_16.07E Wild Horse Wind Expansionwrkingfile" xfId="1149"/>
    <cellStyle name="_Chelan Debt Forecast 12.19.05_04.07E Wild Horse Wind Expansion_16.07E Wild Horse Wind Expansionwrkingfile 2" xfId="1150"/>
    <cellStyle name="_Chelan Debt Forecast 12.19.05_04.07E Wild Horse Wind Expansion_16.07E Wild Horse Wind Expansionwrkingfile 2 2" xfId="1151"/>
    <cellStyle name="_Chelan Debt Forecast 12.19.05_04.07E Wild Horse Wind Expansion_16.07E Wild Horse Wind Expansionwrkingfile 3" xfId="1152"/>
    <cellStyle name="_Chelan Debt Forecast 12.19.05_04.07E Wild Horse Wind Expansion_16.07E Wild Horse Wind Expansionwrkingfile SF" xfId="1153"/>
    <cellStyle name="_Chelan Debt Forecast 12.19.05_04.07E Wild Horse Wind Expansion_16.07E Wild Horse Wind Expansionwrkingfile SF 2" xfId="1154"/>
    <cellStyle name="_Chelan Debt Forecast 12.19.05_04.07E Wild Horse Wind Expansion_16.07E Wild Horse Wind Expansionwrkingfile SF 2 2" xfId="1155"/>
    <cellStyle name="_Chelan Debt Forecast 12.19.05_04.07E Wild Horse Wind Expansion_16.07E Wild Horse Wind Expansionwrkingfile SF 3" xfId="1156"/>
    <cellStyle name="_Chelan Debt Forecast 12.19.05_04.07E Wild Horse Wind Expansion_16.37E Wild Horse Expansion DeferralRevwrkingfile SF" xfId="1157"/>
    <cellStyle name="_Chelan Debt Forecast 12.19.05_04.07E Wild Horse Wind Expansion_16.37E Wild Horse Expansion DeferralRevwrkingfile SF 2" xfId="1158"/>
    <cellStyle name="_Chelan Debt Forecast 12.19.05_04.07E Wild Horse Wind Expansion_16.37E Wild Horse Expansion DeferralRevwrkingfile SF 2 2" xfId="1159"/>
    <cellStyle name="_Chelan Debt Forecast 12.19.05_04.07E Wild Horse Wind Expansion_16.37E Wild Horse Expansion DeferralRevwrkingfile SF 3" xfId="1160"/>
    <cellStyle name="_Chelan Debt Forecast 12.19.05_16.07E Wild Horse Wind Expansionwrkingfile" xfId="1161"/>
    <cellStyle name="_Chelan Debt Forecast 12.19.05_16.07E Wild Horse Wind Expansionwrkingfile 2" xfId="1162"/>
    <cellStyle name="_Chelan Debt Forecast 12.19.05_16.07E Wild Horse Wind Expansionwrkingfile 2 2" xfId="1163"/>
    <cellStyle name="_Chelan Debt Forecast 12.19.05_16.07E Wild Horse Wind Expansionwrkingfile 3" xfId="1164"/>
    <cellStyle name="_Chelan Debt Forecast 12.19.05_16.07E Wild Horse Wind Expansionwrkingfile SF" xfId="1165"/>
    <cellStyle name="_Chelan Debt Forecast 12.19.05_16.07E Wild Horse Wind Expansionwrkingfile SF 2" xfId="1166"/>
    <cellStyle name="_Chelan Debt Forecast 12.19.05_16.07E Wild Horse Wind Expansionwrkingfile SF 2 2" xfId="1167"/>
    <cellStyle name="_Chelan Debt Forecast 12.19.05_16.07E Wild Horse Wind Expansionwrkingfile SF 3" xfId="1168"/>
    <cellStyle name="_Chelan Debt Forecast 12.19.05_16.37E Wild Horse Expansion DeferralRevwrkingfile SF" xfId="1169"/>
    <cellStyle name="_Chelan Debt Forecast 12.19.05_16.37E Wild Horse Expansion DeferralRevwrkingfile SF 2" xfId="1170"/>
    <cellStyle name="_Chelan Debt Forecast 12.19.05_16.37E Wild Horse Expansion DeferralRevwrkingfile SF 2 2" xfId="1171"/>
    <cellStyle name="_Chelan Debt Forecast 12.19.05_16.37E Wild Horse Expansion DeferralRevwrkingfile SF 3" xfId="1172"/>
    <cellStyle name="_Chelan Debt Forecast 12.19.05_2010 PTC's July1_Dec31 2010 " xfId="1173"/>
    <cellStyle name="_Chelan Debt Forecast 12.19.05_2010 PTC's Sept10_Aug11 (Version 4)" xfId="1174"/>
    <cellStyle name="_Chelan Debt Forecast 12.19.05_4 31 Regulatory Assets and Liabilities  7 06- Exhibit D" xfId="1175"/>
    <cellStyle name="_Chelan Debt Forecast 12.19.05_4 31 Regulatory Assets and Liabilities  7 06- Exhibit D 2" xfId="1176"/>
    <cellStyle name="_Chelan Debt Forecast 12.19.05_4 31 Regulatory Assets and Liabilities  7 06- Exhibit D 2 2" xfId="1177"/>
    <cellStyle name="_Chelan Debt Forecast 12.19.05_4 31 Regulatory Assets and Liabilities  7 06- Exhibit D 3" xfId="1178"/>
    <cellStyle name="_Chelan Debt Forecast 12.19.05_4 32 Regulatory Assets and Liabilities  7 06- Exhibit D" xfId="1179"/>
    <cellStyle name="_Chelan Debt Forecast 12.19.05_4 32 Regulatory Assets and Liabilities  7 06- Exhibit D 2" xfId="1180"/>
    <cellStyle name="_Chelan Debt Forecast 12.19.05_4 32 Regulatory Assets and Liabilities  7 06- Exhibit D 2 2" xfId="1181"/>
    <cellStyle name="_Chelan Debt Forecast 12.19.05_4 32 Regulatory Assets and Liabilities  7 06- Exhibit D 3" xfId="1182"/>
    <cellStyle name="_Chelan Debt Forecast 12.19.05_Att B to RECs proceeds proposal" xfId="1183"/>
    <cellStyle name="_Chelan Debt Forecast 12.19.05_Backup for Attachment B 2010-09-09" xfId="1184"/>
    <cellStyle name="_Chelan Debt Forecast 12.19.05_Bench Request - Attachment B" xfId="1185"/>
    <cellStyle name="_Chelan Debt Forecast 12.19.05_Book2" xfId="1186"/>
    <cellStyle name="_Chelan Debt Forecast 12.19.05_Book2 2" xfId="1187"/>
    <cellStyle name="_Chelan Debt Forecast 12.19.05_Book2 2 2" xfId="1188"/>
    <cellStyle name="_Chelan Debt Forecast 12.19.05_Book2 3" xfId="1189"/>
    <cellStyle name="_Chelan Debt Forecast 12.19.05_Book2_Adj Bench DR 3 for Initial Briefs (Electric)" xfId="1190"/>
    <cellStyle name="_Chelan Debt Forecast 12.19.05_Book2_Adj Bench DR 3 for Initial Briefs (Electric) 2" xfId="1191"/>
    <cellStyle name="_Chelan Debt Forecast 12.19.05_Book2_Adj Bench DR 3 for Initial Briefs (Electric) 2 2" xfId="1192"/>
    <cellStyle name="_Chelan Debt Forecast 12.19.05_Book2_Adj Bench DR 3 for Initial Briefs (Electric) 3" xfId="1193"/>
    <cellStyle name="_Chelan Debt Forecast 12.19.05_Book2_Electric Rev Req Model (2009 GRC) Rebuttal" xfId="1194"/>
    <cellStyle name="_Chelan Debt Forecast 12.19.05_Book2_Electric Rev Req Model (2009 GRC) Rebuttal 2" xfId="1195"/>
    <cellStyle name="_Chelan Debt Forecast 12.19.05_Book2_Electric Rev Req Model (2009 GRC) Rebuttal 2 2" xfId="1196"/>
    <cellStyle name="_Chelan Debt Forecast 12.19.05_Book2_Electric Rev Req Model (2009 GRC) Rebuttal 3" xfId="1197"/>
    <cellStyle name="_Chelan Debt Forecast 12.19.05_Book2_Electric Rev Req Model (2009 GRC) Rebuttal REmoval of New  WH Solar AdjustMI" xfId="1198"/>
    <cellStyle name="_Chelan Debt Forecast 12.19.05_Book2_Electric Rev Req Model (2009 GRC) Rebuttal REmoval of New  WH Solar AdjustMI 2" xfId="1199"/>
    <cellStyle name="_Chelan Debt Forecast 12.19.05_Book2_Electric Rev Req Model (2009 GRC) Rebuttal REmoval of New  WH Solar AdjustMI 2 2" xfId="1200"/>
    <cellStyle name="_Chelan Debt Forecast 12.19.05_Book2_Electric Rev Req Model (2009 GRC) Rebuttal REmoval of New  WH Solar AdjustMI 3" xfId="1201"/>
    <cellStyle name="_Chelan Debt Forecast 12.19.05_Book2_Electric Rev Req Model (2009 GRC) Revised 01-18-2010" xfId="1202"/>
    <cellStyle name="_Chelan Debt Forecast 12.19.05_Book2_Electric Rev Req Model (2009 GRC) Revised 01-18-2010 2" xfId="1203"/>
    <cellStyle name="_Chelan Debt Forecast 12.19.05_Book2_Electric Rev Req Model (2009 GRC) Revised 01-18-2010 2 2" xfId="1204"/>
    <cellStyle name="_Chelan Debt Forecast 12.19.05_Book2_Electric Rev Req Model (2009 GRC) Revised 01-18-2010 3" xfId="1205"/>
    <cellStyle name="_Chelan Debt Forecast 12.19.05_Book2_Final Order Electric EXHIBIT A-1" xfId="1206"/>
    <cellStyle name="_Chelan Debt Forecast 12.19.05_Book2_Final Order Electric EXHIBIT A-1 2" xfId="1207"/>
    <cellStyle name="_Chelan Debt Forecast 12.19.05_Book2_Final Order Electric EXHIBIT A-1 2 2" xfId="1208"/>
    <cellStyle name="_Chelan Debt Forecast 12.19.05_Book2_Final Order Electric EXHIBIT A-1 3" xfId="1209"/>
    <cellStyle name="_Chelan Debt Forecast 12.19.05_Book4" xfId="1210"/>
    <cellStyle name="_Chelan Debt Forecast 12.19.05_Book4 2" xfId="1211"/>
    <cellStyle name="_Chelan Debt Forecast 12.19.05_Book4 2 2" xfId="1212"/>
    <cellStyle name="_Chelan Debt Forecast 12.19.05_Book4 3" xfId="1213"/>
    <cellStyle name="_Chelan Debt Forecast 12.19.05_Book9" xfId="1214"/>
    <cellStyle name="_Chelan Debt Forecast 12.19.05_Book9 2" xfId="1215"/>
    <cellStyle name="_Chelan Debt Forecast 12.19.05_Book9 2 2" xfId="1216"/>
    <cellStyle name="_Chelan Debt Forecast 12.19.05_Book9 3" xfId="1217"/>
    <cellStyle name="_Chelan Debt Forecast 12.19.05_Check the Interest Calculation" xfId="1218"/>
    <cellStyle name="_Chelan Debt Forecast 12.19.05_Check the Interest Calculation_Scenario 1 REC vs PTC Offset" xfId="1219"/>
    <cellStyle name="_Chelan Debt Forecast 12.19.05_Check the Interest Calculation_Scenario 3" xfId="1220"/>
    <cellStyle name="_Chelan Debt Forecast 12.19.05_INPUTS" xfId="1221"/>
    <cellStyle name="_Chelan Debt Forecast 12.19.05_INPUTS 2" xfId="1222"/>
    <cellStyle name="_Chelan Debt Forecast 12.19.05_INPUTS 2 2" xfId="1223"/>
    <cellStyle name="_Chelan Debt Forecast 12.19.05_INPUTS 3" xfId="1224"/>
    <cellStyle name="_Chelan Debt Forecast 12.19.05_Power Costs - Comparison bx Rbtl-Staff-Jt-PC" xfId="1225"/>
    <cellStyle name="_Chelan Debt Forecast 12.19.05_Power Costs - Comparison bx Rbtl-Staff-Jt-PC 2" xfId="1226"/>
    <cellStyle name="_Chelan Debt Forecast 12.19.05_Power Costs - Comparison bx Rbtl-Staff-Jt-PC 2 2" xfId="1227"/>
    <cellStyle name="_Chelan Debt Forecast 12.19.05_Power Costs - Comparison bx Rbtl-Staff-Jt-PC 3" xfId="1228"/>
    <cellStyle name="_Chelan Debt Forecast 12.19.05_Power Costs - Comparison bx Rbtl-Staff-Jt-PC_Adj Bench DR 3 for Initial Briefs (Electric)" xfId="1229"/>
    <cellStyle name="_Chelan Debt Forecast 12.19.05_Power Costs - Comparison bx Rbtl-Staff-Jt-PC_Adj Bench DR 3 for Initial Briefs (Electric) 2" xfId="1230"/>
    <cellStyle name="_Chelan Debt Forecast 12.19.05_Power Costs - Comparison bx Rbtl-Staff-Jt-PC_Adj Bench DR 3 for Initial Briefs (Electric) 2 2" xfId="1231"/>
    <cellStyle name="_Chelan Debt Forecast 12.19.05_Power Costs - Comparison bx Rbtl-Staff-Jt-PC_Adj Bench DR 3 for Initial Briefs (Electric) 3" xfId="1232"/>
    <cellStyle name="_Chelan Debt Forecast 12.19.05_Power Costs - Comparison bx Rbtl-Staff-Jt-PC_Electric Rev Req Model (2009 GRC) Rebuttal" xfId="1233"/>
    <cellStyle name="_Chelan Debt Forecast 12.19.05_Power Costs - Comparison bx Rbtl-Staff-Jt-PC_Electric Rev Req Model (2009 GRC) Rebuttal 2" xfId="1234"/>
    <cellStyle name="_Chelan Debt Forecast 12.19.05_Power Costs - Comparison bx Rbtl-Staff-Jt-PC_Electric Rev Req Model (2009 GRC) Rebuttal 2 2" xfId="1235"/>
    <cellStyle name="_Chelan Debt Forecast 12.19.05_Power Costs - Comparison bx Rbtl-Staff-Jt-PC_Electric Rev Req Model (2009 GRC) Rebuttal 3" xfId="1236"/>
    <cellStyle name="_Chelan Debt Forecast 12.19.05_Power Costs - Comparison bx Rbtl-Staff-Jt-PC_Electric Rev Req Model (2009 GRC) Rebuttal REmoval of New  WH Solar AdjustMI" xfId="1237"/>
    <cellStyle name="_Chelan Debt Forecast 12.19.05_Power Costs - Comparison bx Rbtl-Staff-Jt-PC_Electric Rev Req Model (2009 GRC) Rebuttal REmoval of New  WH Solar AdjustMI 2" xfId="1238"/>
    <cellStyle name="_Chelan Debt Forecast 12.19.05_Power Costs - Comparison bx Rbtl-Staff-Jt-PC_Electric Rev Req Model (2009 GRC) Rebuttal REmoval of New  WH Solar AdjustMI 2 2" xfId="1239"/>
    <cellStyle name="_Chelan Debt Forecast 12.19.05_Power Costs - Comparison bx Rbtl-Staff-Jt-PC_Electric Rev Req Model (2009 GRC) Rebuttal REmoval of New  WH Solar AdjustMI 3" xfId="1240"/>
    <cellStyle name="_Chelan Debt Forecast 12.19.05_Power Costs - Comparison bx Rbtl-Staff-Jt-PC_Electric Rev Req Model (2009 GRC) Revised 01-18-2010" xfId="1241"/>
    <cellStyle name="_Chelan Debt Forecast 12.19.05_Power Costs - Comparison bx Rbtl-Staff-Jt-PC_Electric Rev Req Model (2009 GRC) Revised 01-18-2010 2" xfId="1242"/>
    <cellStyle name="_Chelan Debt Forecast 12.19.05_Power Costs - Comparison bx Rbtl-Staff-Jt-PC_Electric Rev Req Model (2009 GRC) Revised 01-18-2010 2 2" xfId="1243"/>
    <cellStyle name="_Chelan Debt Forecast 12.19.05_Power Costs - Comparison bx Rbtl-Staff-Jt-PC_Electric Rev Req Model (2009 GRC) Revised 01-18-2010 3" xfId="1244"/>
    <cellStyle name="_Chelan Debt Forecast 12.19.05_Power Costs - Comparison bx Rbtl-Staff-Jt-PC_Final Order Electric EXHIBIT A-1" xfId="1245"/>
    <cellStyle name="_Chelan Debt Forecast 12.19.05_Power Costs - Comparison bx Rbtl-Staff-Jt-PC_Final Order Electric EXHIBIT A-1 2" xfId="1246"/>
    <cellStyle name="_Chelan Debt Forecast 12.19.05_Power Costs - Comparison bx Rbtl-Staff-Jt-PC_Final Order Electric EXHIBIT A-1 2 2" xfId="1247"/>
    <cellStyle name="_Chelan Debt Forecast 12.19.05_Power Costs - Comparison bx Rbtl-Staff-Jt-PC_Final Order Electric EXHIBIT A-1 3" xfId="1248"/>
    <cellStyle name="_Chelan Debt Forecast 12.19.05_Production Adj 4.37" xfId="1249"/>
    <cellStyle name="_Chelan Debt Forecast 12.19.05_Production Adj 4.37 2" xfId="1250"/>
    <cellStyle name="_Chelan Debt Forecast 12.19.05_Production Adj 4.37 2 2" xfId="1251"/>
    <cellStyle name="_Chelan Debt Forecast 12.19.05_Production Adj 4.37 3" xfId="1252"/>
    <cellStyle name="_Chelan Debt Forecast 12.19.05_Purchased Power Adj 4.03" xfId="1253"/>
    <cellStyle name="_Chelan Debt Forecast 12.19.05_Purchased Power Adj 4.03 2" xfId="1254"/>
    <cellStyle name="_Chelan Debt Forecast 12.19.05_Purchased Power Adj 4.03 2 2" xfId="1255"/>
    <cellStyle name="_Chelan Debt Forecast 12.19.05_Purchased Power Adj 4.03 3" xfId="1256"/>
    <cellStyle name="_Chelan Debt Forecast 12.19.05_Rebuttal Power Costs" xfId="1257"/>
    <cellStyle name="_Chelan Debt Forecast 12.19.05_Rebuttal Power Costs 2" xfId="1258"/>
    <cellStyle name="_Chelan Debt Forecast 12.19.05_Rebuttal Power Costs 2 2" xfId="1259"/>
    <cellStyle name="_Chelan Debt Forecast 12.19.05_Rebuttal Power Costs 3" xfId="1260"/>
    <cellStyle name="_Chelan Debt Forecast 12.19.05_Rebuttal Power Costs_Adj Bench DR 3 for Initial Briefs (Electric)" xfId="1261"/>
    <cellStyle name="_Chelan Debt Forecast 12.19.05_Rebuttal Power Costs_Adj Bench DR 3 for Initial Briefs (Electric) 2" xfId="1262"/>
    <cellStyle name="_Chelan Debt Forecast 12.19.05_Rebuttal Power Costs_Adj Bench DR 3 for Initial Briefs (Electric) 2 2" xfId="1263"/>
    <cellStyle name="_Chelan Debt Forecast 12.19.05_Rebuttal Power Costs_Adj Bench DR 3 for Initial Briefs (Electric) 3" xfId="1264"/>
    <cellStyle name="_Chelan Debt Forecast 12.19.05_Rebuttal Power Costs_Electric Rev Req Model (2009 GRC) Rebuttal" xfId="1265"/>
    <cellStyle name="_Chelan Debt Forecast 12.19.05_Rebuttal Power Costs_Electric Rev Req Model (2009 GRC) Rebuttal 2" xfId="1266"/>
    <cellStyle name="_Chelan Debt Forecast 12.19.05_Rebuttal Power Costs_Electric Rev Req Model (2009 GRC) Rebuttal 2 2" xfId="1267"/>
    <cellStyle name="_Chelan Debt Forecast 12.19.05_Rebuttal Power Costs_Electric Rev Req Model (2009 GRC) Rebuttal 3" xfId="1268"/>
    <cellStyle name="_Chelan Debt Forecast 12.19.05_Rebuttal Power Costs_Electric Rev Req Model (2009 GRC) Rebuttal REmoval of New  WH Solar AdjustMI" xfId="1269"/>
    <cellStyle name="_Chelan Debt Forecast 12.19.05_Rebuttal Power Costs_Electric Rev Req Model (2009 GRC) Rebuttal REmoval of New  WH Solar AdjustMI 2" xfId="1270"/>
    <cellStyle name="_Chelan Debt Forecast 12.19.05_Rebuttal Power Costs_Electric Rev Req Model (2009 GRC) Rebuttal REmoval of New  WH Solar AdjustMI 2 2" xfId="1271"/>
    <cellStyle name="_Chelan Debt Forecast 12.19.05_Rebuttal Power Costs_Electric Rev Req Model (2009 GRC) Rebuttal REmoval of New  WH Solar AdjustMI 3" xfId="1272"/>
    <cellStyle name="_Chelan Debt Forecast 12.19.05_Rebuttal Power Costs_Electric Rev Req Model (2009 GRC) Revised 01-18-2010" xfId="1273"/>
    <cellStyle name="_Chelan Debt Forecast 12.19.05_Rebuttal Power Costs_Electric Rev Req Model (2009 GRC) Revised 01-18-2010 2" xfId="1274"/>
    <cellStyle name="_Chelan Debt Forecast 12.19.05_Rebuttal Power Costs_Electric Rev Req Model (2009 GRC) Revised 01-18-2010 2 2" xfId="1275"/>
    <cellStyle name="_Chelan Debt Forecast 12.19.05_Rebuttal Power Costs_Electric Rev Req Model (2009 GRC) Revised 01-18-2010 3" xfId="1276"/>
    <cellStyle name="_Chelan Debt Forecast 12.19.05_Rebuttal Power Costs_Final Order Electric EXHIBIT A-1" xfId="1277"/>
    <cellStyle name="_Chelan Debt Forecast 12.19.05_Rebuttal Power Costs_Final Order Electric EXHIBIT A-1 2" xfId="1278"/>
    <cellStyle name="_Chelan Debt Forecast 12.19.05_Rebuttal Power Costs_Final Order Electric EXHIBIT A-1 2 2" xfId="1279"/>
    <cellStyle name="_Chelan Debt Forecast 12.19.05_Rebuttal Power Costs_Final Order Electric EXHIBIT A-1 3" xfId="1280"/>
    <cellStyle name="_Chelan Debt Forecast 12.19.05_RECS vs PTC's w Interest 6-28-10" xfId="1281"/>
    <cellStyle name="_Chelan Debt Forecast 12.19.05_ROR &amp; CONV FACTOR" xfId="1282"/>
    <cellStyle name="_Chelan Debt Forecast 12.19.05_ROR &amp; CONV FACTOR 2" xfId="1283"/>
    <cellStyle name="_Chelan Debt Forecast 12.19.05_ROR &amp; CONV FACTOR 2 2" xfId="1284"/>
    <cellStyle name="_Chelan Debt Forecast 12.19.05_ROR &amp; CONV FACTOR 3" xfId="1285"/>
    <cellStyle name="_Chelan Debt Forecast 12.19.05_ROR 5.02" xfId="1286"/>
    <cellStyle name="_Chelan Debt Forecast 12.19.05_ROR 5.02 2" xfId="1287"/>
    <cellStyle name="_Chelan Debt Forecast 12.19.05_ROR 5.02 2 2" xfId="1288"/>
    <cellStyle name="_Chelan Debt Forecast 12.19.05_ROR 5.02 3" xfId="1289"/>
    <cellStyle name="_Copy 11-9 Sumas Proforma - Current" xfId="1290"/>
    <cellStyle name="_Costs not in AURORA 06GRC" xfId="1291"/>
    <cellStyle name="_Costs not in AURORA 06GRC 2" xfId="1292"/>
    <cellStyle name="_Costs not in AURORA 06GRC 2 2" xfId="1293"/>
    <cellStyle name="_Costs not in AURORA 06GRC 2 2 2" xfId="1294"/>
    <cellStyle name="_Costs not in AURORA 06GRC 2 3" xfId="1295"/>
    <cellStyle name="_Costs not in AURORA 06GRC 3" xfId="1296"/>
    <cellStyle name="_Costs not in AURORA 06GRC 3 2" xfId="1297"/>
    <cellStyle name="_Costs not in AURORA 06GRC 3 2 2" xfId="1298"/>
    <cellStyle name="_Costs not in AURORA 06GRC 3 3" xfId="1299"/>
    <cellStyle name="_Costs not in AURORA 06GRC 3 3 2" xfId="1300"/>
    <cellStyle name="_Costs not in AURORA 06GRC 3 4" xfId="1301"/>
    <cellStyle name="_Costs not in AURORA 06GRC 3 4 2" xfId="1302"/>
    <cellStyle name="_Costs not in AURORA 06GRC 4" xfId="1303"/>
    <cellStyle name="_Costs not in AURORA 06GRC 4 2" xfId="1304"/>
    <cellStyle name="_Costs not in AURORA 06GRC 5" xfId="1305"/>
    <cellStyle name="_Costs not in AURORA 06GRC_04 07E Wild Horse Wind Expansion (C) (2)" xfId="1306"/>
    <cellStyle name="_Costs not in AURORA 06GRC_04 07E Wild Horse Wind Expansion (C) (2) 2" xfId="1307"/>
    <cellStyle name="_Costs not in AURORA 06GRC_04 07E Wild Horse Wind Expansion (C) (2) 2 2" xfId="1308"/>
    <cellStyle name="_Costs not in AURORA 06GRC_04 07E Wild Horse Wind Expansion (C) (2) 3" xfId="1309"/>
    <cellStyle name="_Costs not in AURORA 06GRC_04 07E Wild Horse Wind Expansion (C) (2)_Adj Bench DR 3 for Initial Briefs (Electric)" xfId="1310"/>
    <cellStyle name="_Costs not in AURORA 06GRC_04 07E Wild Horse Wind Expansion (C) (2)_Adj Bench DR 3 for Initial Briefs (Electric) 2" xfId="1311"/>
    <cellStyle name="_Costs not in AURORA 06GRC_04 07E Wild Horse Wind Expansion (C) (2)_Adj Bench DR 3 for Initial Briefs (Electric) 2 2" xfId="1312"/>
    <cellStyle name="_Costs not in AURORA 06GRC_04 07E Wild Horse Wind Expansion (C) (2)_Adj Bench DR 3 for Initial Briefs (Electric) 3" xfId="1313"/>
    <cellStyle name="_Costs not in AURORA 06GRC_04 07E Wild Horse Wind Expansion (C) (2)_Electric Rev Req Model (2009 GRC) " xfId="1314"/>
    <cellStyle name="_Costs not in AURORA 06GRC_04 07E Wild Horse Wind Expansion (C) (2)_Electric Rev Req Model (2009 GRC)  2" xfId="1315"/>
    <cellStyle name="_Costs not in AURORA 06GRC_04 07E Wild Horse Wind Expansion (C) (2)_Electric Rev Req Model (2009 GRC)  2 2" xfId="1316"/>
    <cellStyle name="_Costs not in AURORA 06GRC_04 07E Wild Horse Wind Expansion (C) (2)_Electric Rev Req Model (2009 GRC)  3" xfId="1317"/>
    <cellStyle name="_Costs not in AURORA 06GRC_04 07E Wild Horse Wind Expansion (C) (2)_Electric Rev Req Model (2009 GRC) Rebuttal" xfId="1318"/>
    <cellStyle name="_Costs not in AURORA 06GRC_04 07E Wild Horse Wind Expansion (C) (2)_Electric Rev Req Model (2009 GRC) Rebuttal 2" xfId="1319"/>
    <cellStyle name="_Costs not in AURORA 06GRC_04 07E Wild Horse Wind Expansion (C) (2)_Electric Rev Req Model (2009 GRC) Rebuttal 2 2" xfId="1320"/>
    <cellStyle name="_Costs not in AURORA 06GRC_04 07E Wild Horse Wind Expansion (C) (2)_Electric Rev Req Model (2009 GRC) Rebuttal 3" xfId="1321"/>
    <cellStyle name="_Costs not in AURORA 06GRC_04 07E Wild Horse Wind Expansion (C) (2)_Electric Rev Req Model (2009 GRC) Rebuttal REmoval of New  WH Solar AdjustMI" xfId="1322"/>
    <cellStyle name="_Costs not in AURORA 06GRC_04 07E Wild Horse Wind Expansion (C) (2)_Electric Rev Req Model (2009 GRC) Rebuttal REmoval of New  WH Solar AdjustMI 2" xfId="1323"/>
    <cellStyle name="_Costs not in AURORA 06GRC_04 07E Wild Horse Wind Expansion (C) (2)_Electric Rev Req Model (2009 GRC) Rebuttal REmoval of New  WH Solar AdjustMI 2 2" xfId="1324"/>
    <cellStyle name="_Costs not in AURORA 06GRC_04 07E Wild Horse Wind Expansion (C) (2)_Electric Rev Req Model (2009 GRC) Rebuttal REmoval of New  WH Solar AdjustMI 3" xfId="1325"/>
    <cellStyle name="_Costs not in AURORA 06GRC_04 07E Wild Horse Wind Expansion (C) (2)_Electric Rev Req Model (2009 GRC) Revised 01-18-2010" xfId="1326"/>
    <cellStyle name="_Costs not in AURORA 06GRC_04 07E Wild Horse Wind Expansion (C) (2)_Electric Rev Req Model (2009 GRC) Revised 01-18-2010 2" xfId="1327"/>
    <cellStyle name="_Costs not in AURORA 06GRC_04 07E Wild Horse Wind Expansion (C) (2)_Electric Rev Req Model (2009 GRC) Revised 01-18-2010 2 2" xfId="1328"/>
    <cellStyle name="_Costs not in AURORA 06GRC_04 07E Wild Horse Wind Expansion (C) (2)_Electric Rev Req Model (2009 GRC) Revised 01-18-2010 3" xfId="1329"/>
    <cellStyle name="_Costs not in AURORA 06GRC_04 07E Wild Horse Wind Expansion (C) (2)_Final Order Electric EXHIBIT A-1" xfId="1330"/>
    <cellStyle name="_Costs not in AURORA 06GRC_04 07E Wild Horse Wind Expansion (C) (2)_Final Order Electric EXHIBIT A-1 2" xfId="1331"/>
    <cellStyle name="_Costs not in AURORA 06GRC_04 07E Wild Horse Wind Expansion (C) (2)_Final Order Electric EXHIBIT A-1 2 2" xfId="1332"/>
    <cellStyle name="_Costs not in AURORA 06GRC_04 07E Wild Horse Wind Expansion (C) (2)_Final Order Electric EXHIBIT A-1 3" xfId="1333"/>
    <cellStyle name="_Costs not in AURORA 06GRC_04 07E Wild Horse Wind Expansion (C) (2)_TENASKA REGULATORY ASSET" xfId="1334"/>
    <cellStyle name="_Costs not in AURORA 06GRC_04 07E Wild Horse Wind Expansion (C) (2)_TENASKA REGULATORY ASSET 2" xfId="1335"/>
    <cellStyle name="_Costs not in AURORA 06GRC_04 07E Wild Horse Wind Expansion (C) (2)_TENASKA REGULATORY ASSET 2 2" xfId="1336"/>
    <cellStyle name="_Costs not in AURORA 06GRC_04 07E Wild Horse Wind Expansion (C) (2)_TENASKA REGULATORY ASSET 3" xfId="1337"/>
    <cellStyle name="_Costs not in AURORA 06GRC_16.37E Wild Horse Expansion DeferralRevwrkingfile SF" xfId="1338"/>
    <cellStyle name="_Costs not in AURORA 06GRC_16.37E Wild Horse Expansion DeferralRevwrkingfile SF 2" xfId="1339"/>
    <cellStyle name="_Costs not in AURORA 06GRC_16.37E Wild Horse Expansion DeferralRevwrkingfile SF 2 2" xfId="1340"/>
    <cellStyle name="_Costs not in AURORA 06GRC_16.37E Wild Horse Expansion DeferralRevwrkingfile SF 3" xfId="1341"/>
    <cellStyle name="_Costs not in AURORA 06GRC_2010 PTC's July1_Dec31 2010 " xfId="1342"/>
    <cellStyle name="_Costs not in AURORA 06GRC_2010 PTC's Sept10_Aug11 (Version 4)" xfId="1343"/>
    <cellStyle name="_Costs not in AURORA 06GRC_4 31 Regulatory Assets and Liabilities  7 06- Exhibit D" xfId="1344"/>
    <cellStyle name="_Costs not in AURORA 06GRC_4 31 Regulatory Assets and Liabilities  7 06- Exhibit D 2" xfId="1345"/>
    <cellStyle name="_Costs not in AURORA 06GRC_4 31 Regulatory Assets and Liabilities  7 06- Exhibit D 2 2" xfId="1346"/>
    <cellStyle name="_Costs not in AURORA 06GRC_4 31 Regulatory Assets and Liabilities  7 06- Exhibit D 3" xfId="1347"/>
    <cellStyle name="_Costs not in AURORA 06GRC_4 32 Regulatory Assets and Liabilities  7 06- Exhibit D" xfId="1348"/>
    <cellStyle name="_Costs not in AURORA 06GRC_4 32 Regulatory Assets and Liabilities  7 06- Exhibit D 2" xfId="1349"/>
    <cellStyle name="_Costs not in AURORA 06GRC_4 32 Regulatory Assets and Liabilities  7 06- Exhibit D 2 2" xfId="1350"/>
    <cellStyle name="_Costs not in AURORA 06GRC_4 32 Regulatory Assets and Liabilities  7 06- Exhibit D 3" xfId="1351"/>
    <cellStyle name="_Costs not in AURORA 06GRC_Att B to RECs proceeds proposal" xfId="1352"/>
    <cellStyle name="_Costs not in AURORA 06GRC_Backup for Attachment B 2010-09-09" xfId="1353"/>
    <cellStyle name="_Costs not in AURORA 06GRC_Bench Request - Attachment B" xfId="1354"/>
    <cellStyle name="_Costs not in AURORA 06GRC_Book2" xfId="1355"/>
    <cellStyle name="_Costs not in AURORA 06GRC_Book2 2" xfId="1356"/>
    <cellStyle name="_Costs not in AURORA 06GRC_Book2 2 2" xfId="1357"/>
    <cellStyle name="_Costs not in AURORA 06GRC_Book2 3" xfId="1358"/>
    <cellStyle name="_Costs not in AURORA 06GRC_Book2_Adj Bench DR 3 for Initial Briefs (Electric)" xfId="1359"/>
    <cellStyle name="_Costs not in AURORA 06GRC_Book2_Adj Bench DR 3 for Initial Briefs (Electric) 2" xfId="1360"/>
    <cellStyle name="_Costs not in AURORA 06GRC_Book2_Adj Bench DR 3 for Initial Briefs (Electric) 2 2" xfId="1361"/>
    <cellStyle name="_Costs not in AURORA 06GRC_Book2_Adj Bench DR 3 for Initial Briefs (Electric) 3" xfId="1362"/>
    <cellStyle name="_Costs not in AURORA 06GRC_Book2_Electric Rev Req Model (2009 GRC) Rebuttal" xfId="1363"/>
    <cellStyle name="_Costs not in AURORA 06GRC_Book2_Electric Rev Req Model (2009 GRC) Rebuttal 2" xfId="1364"/>
    <cellStyle name="_Costs not in AURORA 06GRC_Book2_Electric Rev Req Model (2009 GRC) Rebuttal 2 2" xfId="1365"/>
    <cellStyle name="_Costs not in AURORA 06GRC_Book2_Electric Rev Req Model (2009 GRC) Rebuttal 3" xfId="1366"/>
    <cellStyle name="_Costs not in AURORA 06GRC_Book2_Electric Rev Req Model (2009 GRC) Rebuttal REmoval of New  WH Solar AdjustMI" xfId="1367"/>
    <cellStyle name="_Costs not in AURORA 06GRC_Book2_Electric Rev Req Model (2009 GRC) Rebuttal REmoval of New  WH Solar AdjustMI 2" xfId="1368"/>
    <cellStyle name="_Costs not in AURORA 06GRC_Book2_Electric Rev Req Model (2009 GRC) Rebuttal REmoval of New  WH Solar AdjustMI 2 2" xfId="1369"/>
    <cellStyle name="_Costs not in AURORA 06GRC_Book2_Electric Rev Req Model (2009 GRC) Rebuttal REmoval of New  WH Solar AdjustMI 3" xfId="1370"/>
    <cellStyle name="_Costs not in AURORA 06GRC_Book2_Electric Rev Req Model (2009 GRC) Revised 01-18-2010" xfId="1371"/>
    <cellStyle name="_Costs not in AURORA 06GRC_Book2_Electric Rev Req Model (2009 GRC) Revised 01-18-2010 2" xfId="1372"/>
    <cellStyle name="_Costs not in AURORA 06GRC_Book2_Electric Rev Req Model (2009 GRC) Revised 01-18-2010 2 2" xfId="1373"/>
    <cellStyle name="_Costs not in AURORA 06GRC_Book2_Electric Rev Req Model (2009 GRC) Revised 01-18-2010 3" xfId="1374"/>
    <cellStyle name="_Costs not in AURORA 06GRC_Book2_Final Order Electric EXHIBIT A-1" xfId="1375"/>
    <cellStyle name="_Costs not in AURORA 06GRC_Book2_Final Order Electric EXHIBIT A-1 2" xfId="1376"/>
    <cellStyle name="_Costs not in AURORA 06GRC_Book2_Final Order Electric EXHIBIT A-1 2 2" xfId="1377"/>
    <cellStyle name="_Costs not in AURORA 06GRC_Book2_Final Order Electric EXHIBIT A-1 3" xfId="1378"/>
    <cellStyle name="_Costs not in AURORA 06GRC_Book4" xfId="1379"/>
    <cellStyle name="_Costs not in AURORA 06GRC_Book4 2" xfId="1380"/>
    <cellStyle name="_Costs not in AURORA 06GRC_Book4 2 2" xfId="1381"/>
    <cellStyle name="_Costs not in AURORA 06GRC_Book4 3" xfId="1382"/>
    <cellStyle name="_Costs not in AURORA 06GRC_Book9" xfId="1383"/>
    <cellStyle name="_Costs not in AURORA 06GRC_Book9 2" xfId="1384"/>
    <cellStyle name="_Costs not in AURORA 06GRC_Book9 2 2" xfId="1385"/>
    <cellStyle name="_Costs not in AURORA 06GRC_Book9 3" xfId="1386"/>
    <cellStyle name="_Costs not in AURORA 06GRC_Check the Interest Calculation" xfId="1387"/>
    <cellStyle name="_Costs not in AURORA 06GRC_Check the Interest Calculation_Scenario 1 REC vs PTC Offset" xfId="1388"/>
    <cellStyle name="_Costs not in AURORA 06GRC_Check the Interest Calculation_Scenario 3" xfId="1389"/>
    <cellStyle name="_Costs not in AURORA 06GRC_INPUTS" xfId="1390"/>
    <cellStyle name="_Costs not in AURORA 06GRC_INPUTS 2" xfId="1391"/>
    <cellStyle name="_Costs not in AURORA 06GRC_INPUTS 2 2" xfId="1392"/>
    <cellStyle name="_Costs not in AURORA 06GRC_INPUTS 3" xfId="1393"/>
    <cellStyle name="_Costs not in AURORA 06GRC_Power Costs - Comparison bx Rbtl-Staff-Jt-PC" xfId="1394"/>
    <cellStyle name="_Costs not in AURORA 06GRC_Power Costs - Comparison bx Rbtl-Staff-Jt-PC 2" xfId="1395"/>
    <cellStyle name="_Costs not in AURORA 06GRC_Power Costs - Comparison bx Rbtl-Staff-Jt-PC 2 2" xfId="1396"/>
    <cellStyle name="_Costs not in AURORA 06GRC_Power Costs - Comparison bx Rbtl-Staff-Jt-PC 3" xfId="1397"/>
    <cellStyle name="_Costs not in AURORA 06GRC_Power Costs - Comparison bx Rbtl-Staff-Jt-PC_Adj Bench DR 3 for Initial Briefs (Electric)" xfId="1398"/>
    <cellStyle name="_Costs not in AURORA 06GRC_Power Costs - Comparison bx Rbtl-Staff-Jt-PC_Adj Bench DR 3 for Initial Briefs (Electric) 2" xfId="1399"/>
    <cellStyle name="_Costs not in AURORA 06GRC_Power Costs - Comparison bx Rbtl-Staff-Jt-PC_Adj Bench DR 3 for Initial Briefs (Electric) 2 2" xfId="1400"/>
    <cellStyle name="_Costs not in AURORA 06GRC_Power Costs - Comparison bx Rbtl-Staff-Jt-PC_Adj Bench DR 3 for Initial Briefs (Electric) 3" xfId="1401"/>
    <cellStyle name="_Costs not in AURORA 06GRC_Power Costs - Comparison bx Rbtl-Staff-Jt-PC_Electric Rev Req Model (2009 GRC) Rebuttal" xfId="1402"/>
    <cellStyle name="_Costs not in AURORA 06GRC_Power Costs - Comparison bx Rbtl-Staff-Jt-PC_Electric Rev Req Model (2009 GRC) Rebuttal 2" xfId="1403"/>
    <cellStyle name="_Costs not in AURORA 06GRC_Power Costs - Comparison bx Rbtl-Staff-Jt-PC_Electric Rev Req Model (2009 GRC) Rebuttal 2 2" xfId="1404"/>
    <cellStyle name="_Costs not in AURORA 06GRC_Power Costs - Comparison bx Rbtl-Staff-Jt-PC_Electric Rev Req Model (2009 GRC) Rebuttal 3" xfId="1405"/>
    <cellStyle name="_Costs not in AURORA 06GRC_Power Costs - Comparison bx Rbtl-Staff-Jt-PC_Electric Rev Req Model (2009 GRC) Rebuttal REmoval of New  WH Solar AdjustMI" xfId="1406"/>
    <cellStyle name="_Costs not in AURORA 06GRC_Power Costs - Comparison bx Rbtl-Staff-Jt-PC_Electric Rev Req Model (2009 GRC) Rebuttal REmoval of New  WH Solar AdjustMI 2" xfId="1407"/>
    <cellStyle name="_Costs not in AURORA 06GRC_Power Costs - Comparison bx Rbtl-Staff-Jt-PC_Electric Rev Req Model (2009 GRC) Rebuttal REmoval of New  WH Solar AdjustMI 2 2" xfId="1408"/>
    <cellStyle name="_Costs not in AURORA 06GRC_Power Costs - Comparison bx Rbtl-Staff-Jt-PC_Electric Rev Req Model (2009 GRC) Rebuttal REmoval of New  WH Solar AdjustMI 3" xfId="1409"/>
    <cellStyle name="_Costs not in AURORA 06GRC_Power Costs - Comparison bx Rbtl-Staff-Jt-PC_Electric Rev Req Model (2009 GRC) Revised 01-18-2010" xfId="1410"/>
    <cellStyle name="_Costs not in AURORA 06GRC_Power Costs - Comparison bx Rbtl-Staff-Jt-PC_Electric Rev Req Model (2009 GRC) Revised 01-18-2010 2" xfId="1411"/>
    <cellStyle name="_Costs not in AURORA 06GRC_Power Costs - Comparison bx Rbtl-Staff-Jt-PC_Electric Rev Req Model (2009 GRC) Revised 01-18-2010 2 2" xfId="1412"/>
    <cellStyle name="_Costs not in AURORA 06GRC_Power Costs - Comparison bx Rbtl-Staff-Jt-PC_Electric Rev Req Model (2009 GRC) Revised 01-18-2010 3" xfId="1413"/>
    <cellStyle name="_Costs not in AURORA 06GRC_Power Costs - Comparison bx Rbtl-Staff-Jt-PC_Final Order Electric EXHIBIT A-1" xfId="1414"/>
    <cellStyle name="_Costs not in AURORA 06GRC_Power Costs - Comparison bx Rbtl-Staff-Jt-PC_Final Order Electric EXHIBIT A-1 2" xfId="1415"/>
    <cellStyle name="_Costs not in AURORA 06GRC_Power Costs - Comparison bx Rbtl-Staff-Jt-PC_Final Order Electric EXHIBIT A-1 2 2" xfId="1416"/>
    <cellStyle name="_Costs not in AURORA 06GRC_Power Costs - Comparison bx Rbtl-Staff-Jt-PC_Final Order Electric EXHIBIT A-1 3" xfId="1417"/>
    <cellStyle name="_Costs not in AURORA 06GRC_Production Adj 4.37" xfId="1418"/>
    <cellStyle name="_Costs not in AURORA 06GRC_Production Adj 4.37 2" xfId="1419"/>
    <cellStyle name="_Costs not in AURORA 06GRC_Production Adj 4.37 2 2" xfId="1420"/>
    <cellStyle name="_Costs not in AURORA 06GRC_Production Adj 4.37 3" xfId="1421"/>
    <cellStyle name="_Costs not in AURORA 06GRC_Purchased Power Adj 4.03" xfId="1422"/>
    <cellStyle name="_Costs not in AURORA 06GRC_Purchased Power Adj 4.03 2" xfId="1423"/>
    <cellStyle name="_Costs not in AURORA 06GRC_Purchased Power Adj 4.03 2 2" xfId="1424"/>
    <cellStyle name="_Costs not in AURORA 06GRC_Purchased Power Adj 4.03 3" xfId="1425"/>
    <cellStyle name="_Costs not in AURORA 06GRC_Rebuttal Power Costs" xfId="1426"/>
    <cellStyle name="_Costs not in AURORA 06GRC_Rebuttal Power Costs 2" xfId="1427"/>
    <cellStyle name="_Costs not in AURORA 06GRC_Rebuttal Power Costs 2 2" xfId="1428"/>
    <cellStyle name="_Costs not in AURORA 06GRC_Rebuttal Power Costs 3" xfId="1429"/>
    <cellStyle name="_Costs not in AURORA 06GRC_Rebuttal Power Costs_Adj Bench DR 3 for Initial Briefs (Electric)" xfId="1430"/>
    <cellStyle name="_Costs not in AURORA 06GRC_Rebuttal Power Costs_Adj Bench DR 3 for Initial Briefs (Electric) 2" xfId="1431"/>
    <cellStyle name="_Costs not in AURORA 06GRC_Rebuttal Power Costs_Adj Bench DR 3 for Initial Briefs (Electric) 2 2" xfId="1432"/>
    <cellStyle name="_Costs not in AURORA 06GRC_Rebuttal Power Costs_Adj Bench DR 3 for Initial Briefs (Electric) 3" xfId="1433"/>
    <cellStyle name="_Costs not in AURORA 06GRC_Rebuttal Power Costs_Electric Rev Req Model (2009 GRC) Rebuttal" xfId="1434"/>
    <cellStyle name="_Costs not in AURORA 06GRC_Rebuttal Power Costs_Electric Rev Req Model (2009 GRC) Rebuttal 2" xfId="1435"/>
    <cellStyle name="_Costs not in AURORA 06GRC_Rebuttal Power Costs_Electric Rev Req Model (2009 GRC) Rebuttal 2 2" xfId="1436"/>
    <cellStyle name="_Costs not in AURORA 06GRC_Rebuttal Power Costs_Electric Rev Req Model (2009 GRC) Rebuttal 3" xfId="1437"/>
    <cellStyle name="_Costs not in AURORA 06GRC_Rebuttal Power Costs_Electric Rev Req Model (2009 GRC) Rebuttal REmoval of New  WH Solar AdjustMI" xfId="1438"/>
    <cellStyle name="_Costs not in AURORA 06GRC_Rebuttal Power Costs_Electric Rev Req Model (2009 GRC) Rebuttal REmoval of New  WH Solar AdjustMI 2" xfId="1439"/>
    <cellStyle name="_Costs not in AURORA 06GRC_Rebuttal Power Costs_Electric Rev Req Model (2009 GRC) Rebuttal REmoval of New  WH Solar AdjustMI 2 2" xfId="1440"/>
    <cellStyle name="_Costs not in AURORA 06GRC_Rebuttal Power Costs_Electric Rev Req Model (2009 GRC) Rebuttal REmoval of New  WH Solar AdjustMI 3" xfId="1441"/>
    <cellStyle name="_Costs not in AURORA 06GRC_Rebuttal Power Costs_Electric Rev Req Model (2009 GRC) Revised 01-18-2010" xfId="1442"/>
    <cellStyle name="_Costs not in AURORA 06GRC_Rebuttal Power Costs_Electric Rev Req Model (2009 GRC) Revised 01-18-2010 2" xfId="1443"/>
    <cellStyle name="_Costs not in AURORA 06GRC_Rebuttal Power Costs_Electric Rev Req Model (2009 GRC) Revised 01-18-2010 2 2" xfId="1444"/>
    <cellStyle name="_Costs not in AURORA 06GRC_Rebuttal Power Costs_Electric Rev Req Model (2009 GRC) Revised 01-18-2010 3" xfId="1445"/>
    <cellStyle name="_Costs not in AURORA 06GRC_Rebuttal Power Costs_Final Order Electric EXHIBIT A-1" xfId="1446"/>
    <cellStyle name="_Costs not in AURORA 06GRC_Rebuttal Power Costs_Final Order Electric EXHIBIT A-1 2" xfId="1447"/>
    <cellStyle name="_Costs not in AURORA 06GRC_Rebuttal Power Costs_Final Order Electric EXHIBIT A-1 2 2" xfId="1448"/>
    <cellStyle name="_Costs not in AURORA 06GRC_Rebuttal Power Costs_Final Order Electric EXHIBIT A-1 3" xfId="1449"/>
    <cellStyle name="_Costs not in AURORA 06GRC_RECS vs PTC's w Interest 6-28-10" xfId="1450"/>
    <cellStyle name="_Costs not in AURORA 06GRC_ROR &amp; CONV FACTOR" xfId="1451"/>
    <cellStyle name="_Costs not in AURORA 06GRC_ROR &amp; CONV FACTOR 2" xfId="1452"/>
    <cellStyle name="_Costs not in AURORA 06GRC_ROR &amp; CONV FACTOR 2 2" xfId="1453"/>
    <cellStyle name="_Costs not in AURORA 06GRC_ROR &amp; CONV FACTOR 3" xfId="1454"/>
    <cellStyle name="_Costs not in AURORA 06GRC_ROR 5.02" xfId="1455"/>
    <cellStyle name="_Costs not in AURORA 06GRC_ROR 5.02 2" xfId="1456"/>
    <cellStyle name="_Costs not in AURORA 06GRC_ROR 5.02 2 2" xfId="1457"/>
    <cellStyle name="_Costs not in AURORA 06GRC_ROR 5.02 3" xfId="1458"/>
    <cellStyle name="_Costs not in AURORA 2006GRC 6.15.06" xfId="1459"/>
    <cellStyle name="_Costs not in AURORA 2006GRC 6.15.06 2" xfId="1460"/>
    <cellStyle name="_Costs not in AURORA 2006GRC 6.15.06 2 2" xfId="1461"/>
    <cellStyle name="_Costs not in AURORA 2006GRC 6.15.06 2 2 2" xfId="1462"/>
    <cellStyle name="_Costs not in AURORA 2006GRC 6.15.06 2 3" xfId="1463"/>
    <cellStyle name="_Costs not in AURORA 2006GRC 6.15.06 3" xfId="1464"/>
    <cellStyle name="_Costs not in AURORA 2006GRC 6.15.06 3 2" xfId="1465"/>
    <cellStyle name="_Costs not in AURORA 2006GRC 6.15.06 3 2 2" xfId="1466"/>
    <cellStyle name="_Costs not in AURORA 2006GRC 6.15.06 3 3" xfId="1467"/>
    <cellStyle name="_Costs not in AURORA 2006GRC 6.15.06 3 3 2" xfId="1468"/>
    <cellStyle name="_Costs not in AURORA 2006GRC 6.15.06 3 4" xfId="1469"/>
    <cellStyle name="_Costs not in AURORA 2006GRC 6.15.06 3 4 2" xfId="1470"/>
    <cellStyle name="_Costs not in AURORA 2006GRC 6.15.06 4" xfId="1471"/>
    <cellStyle name="_Costs not in AURORA 2006GRC 6.15.06 4 2" xfId="1472"/>
    <cellStyle name="_Costs not in AURORA 2006GRC 6.15.06 5" xfId="1473"/>
    <cellStyle name="_Costs not in AURORA 2006GRC 6.15.06_04 07E Wild Horse Wind Expansion (C) (2)" xfId="1474"/>
    <cellStyle name="_Costs not in AURORA 2006GRC 6.15.06_04 07E Wild Horse Wind Expansion (C) (2) 2" xfId="1475"/>
    <cellStyle name="_Costs not in AURORA 2006GRC 6.15.06_04 07E Wild Horse Wind Expansion (C) (2) 2 2" xfId="1476"/>
    <cellStyle name="_Costs not in AURORA 2006GRC 6.15.06_04 07E Wild Horse Wind Expansion (C) (2) 3" xfId="1477"/>
    <cellStyle name="_Costs not in AURORA 2006GRC 6.15.06_04 07E Wild Horse Wind Expansion (C) (2)_Adj Bench DR 3 for Initial Briefs (Electric)" xfId="1478"/>
    <cellStyle name="_Costs not in AURORA 2006GRC 6.15.06_04 07E Wild Horse Wind Expansion (C) (2)_Adj Bench DR 3 for Initial Briefs (Electric) 2" xfId="1479"/>
    <cellStyle name="_Costs not in AURORA 2006GRC 6.15.06_04 07E Wild Horse Wind Expansion (C) (2)_Adj Bench DR 3 for Initial Briefs (Electric) 2 2" xfId="1480"/>
    <cellStyle name="_Costs not in AURORA 2006GRC 6.15.06_04 07E Wild Horse Wind Expansion (C) (2)_Adj Bench DR 3 for Initial Briefs (Electric) 3" xfId="1481"/>
    <cellStyle name="_Costs not in AURORA 2006GRC 6.15.06_04 07E Wild Horse Wind Expansion (C) (2)_Electric Rev Req Model (2009 GRC) " xfId="1482"/>
    <cellStyle name="_Costs not in AURORA 2006GRC 6.15.06_04 07E Wild Horse Wind Expansion (C) (2)_Electric Rev Req Model (2009 GRC)  2" xfId="1483"/>
    <cellStyle name="_Costs not in AURORA 2006GRC 6.15.06_04 07E Wild Horse Wind Expansion (C) (2)_Electric Rev Req Model (2009 GRC)  2 2" xfId="1484"/>
    <cellStyle name="_Costs not in AURORA 2006GRC 6.15.06_04 07E Wild Horse Wind Expansion (C) (2)_Electric Rev Req Model (2009 GRC)  3" xfId="1485"/>
    <cellStyle name="_Costs not in AURORA 2006GRC 6.15.06_04 07E Wild Horse Wind Expansion (C) (2)_Electric Rev Req Model (2009 GRC) Rebuttal" xfId="1486"/>
    <cellStyle name="_Costs not in AURORA 2006GRC 6.15.06_04 07E Wild Horse Wind Expansion (C) (2)_Electric Rev Req Model (2009 GRC) Rebuttal 2" xfId="1487"/>
    <cellStyle name="_Costs not in AURORA 2006GRC 6.15.06_04 07E Wild Horse Wind Expansion (C) (2)_Electric Rev Req Model (2009 GRC) Rebuttal 2 2" xfId="1488"/>
    <cellStyle name="_Costs not in AURORA 2006GRC 6.15.06_04 07E Wild Horse Wind Expansion (C) (2)_Electric Rev Req Model (2009 GRC) Rebuttal 3" xfId="1489"/>
    <cellStyle name="_Costs not in AURORA 2006GRC 6.15.06_04 07E Wild Horse Wind Expansion (C) (2)_Electric Rev Req Model (2009 GRC) Rebuttal REmoval of New  WH Solar AdjustMI" xfId="1490"/>
    <cellStyle name="_Costs not in AURORA 2006GRC 6.15.06_04 07E Wild Horse Wind Expansion (C) (2)_Electric Rev Req Model (2009 GRC) Rebuttal REmoval of New  WH Solar AdjustMI 2" xfId="1491"/>
    <cellStyle name="_Costs not in AURORA 2006GRC 6.15.06_04 07E Wild Horse Wind Expansion (C) (2)_Electric Rev Req Model (2009 GRC) Rebuttal REmoval of New  WH Solar AdjustMI 2 2" xfId="1492"/>
    <cellStyle name="_Costs not in AURORA 2006GRC 6.15.06_04 07E Wild Horse Wind Expansion (C) (2)_Electric Rev Req Model (2009 GRC) Rebuttal REmoval of New  WH Solar AdjustMI 3" xfId="1493"/>
    <cellStyle name="_Costs not in AURORA 2006GRC 6.15.06_04 07E Wild Horse Wind Expansion (C) (2)_Electric Rev Req Model (2009 GRC) Revised 01-18-2010" xfId="1494"/>
    <cellStyle name="_Costs not in AURORA 2006GRC 6.15.06_04 07E Wild Horse Wind Expansion (C) (2)_Electric Rev Req Model (2009 GRC) Revised 01-18-2010 2" xfId="1495"/>
    <cellStyle name="_Costs not in AURORA 2006GRC 6.15.06_04 07E Wild Horse Wind Expansion (C) (2)_Electric Rev Req Model (2009 GRC) Revised 01-18-2010 2 2" xfId="1496"/>
    <cellStyle name="_Costs not in AURORA 2006GRC 6.15.06_04 07E Wild Horse Wind Expansion (C) (2)_Electric Rev Req Model (2009 GRC) Revised 01-18-2010 3" xfId="1497"/>
    <cellStyle name="_Costs not in AURORA 2006GRC 6.15.06_04 07E Wild Horse Wind Expansion (C) (2)_Final Order Electric EXHIBIT A-1" xfId="1498"/>
    <cellStyle name="_Costs not in AURORA 2006GRC 6.15.06_04 07E Wild Horse Wind Expansion (C) (2)_Final Order Electric EXHIBIT A-1 2" xfId="1499"/>
    <cellStyle name="_Costs not in AURORA 2006GRC 6.15.06_04 07E Wild Horse Wind Expansion (C) (2)_Final Order Electric EXHIBIT A-1 2 2" xfId="1500"/>
    <cellStyle name="_Costs not in AURORA 2006GRC 6.15.06_04 07E Wild Horse Wind Expansion (C) (2)_Final Order Electric EXHIBIT A-1 3" xfId="1501"/>
    <cellStyle name="_Costs not in AURORA 2006GRC 6.15.06_04 07E Wild Horse Wind Expansion (C) (2)_TENASKA REGULATORY ASSET" xfId="1502"/>
    <cellStyle name="_Costs not in AURORA 2006GRC 6.15.06_04 07E Wild Horse Wind Expansion (C) (2)_TENASKA REGULATORY ASSET 2" xfId="1503"/>
    <cellStyle name="_Costs not in AURORA 2006GRC 6.15.06_04 07E Wild Horse Wind Expansion (C) (2)_TENASKA REGULATORY ASSET 2 2" xfId="1504"/>
    <cellStyle name="_Costs not in AURORA 2006GRC 6.15.06_04 07E Wild Horse Wind Expansion (C) (2)_TENASKA REGULATORY ASSET 3" xfId="1505"/>
    <cellStyle name="_Costs not in AURORA 2006GRC 6.15.06_16.37E Wild Horse Expansion DeferralRevwrkingfile SF" xfId="1506"/>
    <cellStyle name="_Costs not in AURORA 2006GRC 6.15.06_16.37E Wild Horse Expansion DeferralRevwrkingfile SF 2" xfId="1507"/>
    <cellStyle name="_Costs not in AURORA 2006GRC 6.15.06_16.37E Wild Horse Expansion DeferralRevwrkingfile SF 2 2" xfId="1508"/>
    <cellStyle name="_Costs not in AURORA 2006GRC 6.15.06_16.37E Wild Horse Expansion DeferralRevwrkingfile SF 3" xfId="1509"/>
    <cellStyle name="_Costs not in AURORA 2006GRC 6.15.06_2010 PTC's July1_Dec31 2010 " xfId="1510"/>
    <cellStyle name="_Costs not in AURORA 2006GRC 6.15.06_2010 PTC's Sept10_Aug11 (Version 4)" xfId="1511"/>
    <cellStyle name="_Costs not in AURORA 2006GRC 6.15.06_4 31 Regulatory Assets and Liabilities  7 06- Exhibit D" xfId="1512"/>
    <cellStyle name="_Costs not in AURORA 2006GRC 6.15.06_4 31 Regulatory Assets and Liabilities  7 06- Exhibit D 2" xfId="1513"/>
    <cellStyle name="_Costs not in AURORA 2006GRC 6.15.06_4 31 Regulatory Assets and Liabilities  7 06- Exhibit D 2 2" xfId="1514"/>
    <cellStyle name="_Costs not in AURORA 2006GRC 6.15.06_4 31 Regulatory Assets and Liabilities  7 06- Exhibit D 3" xfId="1515"/>
    <cellStyle name="_Costs not in AURORA 2006GRC 6.15.06_4 32 Regulatory Assets and Liabilities  7 06- Exhibit D" xfId="1516"/>
    <cellStyle name="_Costs not in AURORA 2006GRC 6.15.06_4 32 Regulatory Assets and Liabilities  7 06- Exhibit D 2" xfId="1517"/>
    <cellStyle name="_Costs not in AURORA 2006GRC 6.15.06_4 32 Regulatory Assets and Liabilities  7 06- Exhibit D 2 2" xfId="1518"/>
    <cellStyle name="_Costs not in AURORA 2006GRC 6.15.06_4 32 Regulatory Assets and Liabilities  7 06- Exhibit D 3" xfId="1519"/>
    <cellStyle name="_Costs not in AURORA 2006GRC 6.15.06_Att B to RECs proceeds proposal" xfId="1520"/>
    <cellStyle name="_Costs not in AURORA 2006GRC 6.15.06_Backup for Attachment B 2010-09-09" xfId="1521"/>
    <cellStyle name="_Costs not in AURORA 2006GRC 6.15.06_Bench Request - Attachment B" xfId="1522"/>
    <cellStyle name="_Costs not in AURORA 2006GRC 6.15.06_Book2" xfId="1523"/>
    <cellStyle name="_Costs not in AURORA 2006GRC 6.15.06_Book2 2" xfId="1524"/>
    <cellStyle name="_Costs not in AURORA 2006GRC 6.15.06_Book2 2 2" xfId="1525"/>
    <cellStyle name="_Costs not in AURORA 2006GRC 6.15.06_Book2 3" xfId="1526"/>
    <cellStyle name="_Costs not in AURORA 2006GRC 6.15.06_Book2_Adj Bench DR 3 for Initial Briefs (Electric)" xfId="1527"/>
    <cellStyle name="_Costs not in AURORA 2006GRC 6.15.06_Book2_Adj Bench DR 3 for Initial Briefs (Electric) 2" xfId="1528"/>
    <cellStyle name="_Costs not in AURORA 2006GRC 6.15.06_Book2_Adj Bench DR 3 for Initial Briefs (Electric) 2 2" xfId="1529"/>
    <cellStyle name="_Costs not in AURORA 2006GRC 6.15.06_Book2_Adj Bench DR 3 for Initial Briefs (Electric) 3" xfId="1530"/>
    <cellStyle name="_Costs not in AURORA 2006GRC 6.15.06_Book2_Electric Rev Req Model (2009 GRC) Rebuttal" xfId="1531"/>
    <cellStyle name="_Costs not in AURORA 2006GRC 6.15.06_Book2_Electric Rev Req Model (2009 GRC) Rebuttal 2" xfId="1532"/>
    <cellStyle name="_Costs not in AURORA 2006GRC 6.15.06_Book2_Electric Rev Req Model (2009 GRC) Rebuttal 2 2" xfId="1533"/>
    <cellStyle name="_Costs not in AURORA 2006GRC 6.15.06_Book2_Electric Rev Req Model (2009 GRC) Rebuttal 3" xfId="1534"/>
    <cellStyle name="_Costs not in AURORA 2006GRC 6.15.06_Book2_Electric Rev Req Model (2009 GRC) Rebuttal REmoval of New  WH Solar AdjustMI" xfId="1535"/>
    <cellStyle name="_Costs not in AURORA 2006GRC 6.15.06_Book2_Electric Rev Req Model (2009 GRC) Rebuttal REmoval of New  WH Solar AdjustMI 2" xfId="1536"/>
    <cellStyle name="_Costs not in AURORA 2006GRC 6.15.06_Book2_Electric Rev Req Model (2009 GRC) Rebuttal REmoval of New  WH Solar AdjustMI 2 2" xfId="1537"/>
    <cellStyle name="_Costs not in AURORA 2006GRC 6.15.06_Book2_Electric Rev Req Model (2009 GRC) Rebuttal REmoval of New  WH Solar AdjustMI 3" xfId="1538"/>
    <cellStyle name="_Costs not in AURORA 2006GRC 6.15.06_Book2_Electric Rev Req Model (2009 GRC) Revised 01-18-2010" xfId="1539"/>
    <cellStyle name="_Costs not in AURORA 2006GRC 6.15.06_Book2_Electric Rev Req Model (2009 GRC) Revised 01-18-2010 2" xfId="1540"/>
    <cellStyle name="_Costs not in AURORA 2006GRC 6.15.06_Book2_Electric Rev Req Model (2009 GRC) Revised 01-18-2010 2 2" xfId="1541"/>
    <cellStyle name="_Costs not in AURORA 2006GRC 6.15.06_Book2_Electric Rev Req Model (2009 GRC) Revised 01-18-2010 3" xfId="1542"/>
    <cellStyle name="_Costs not in AURORA 2006GRC 6.15.06_Book2_Final Order Electric EXHIBIT A-1" xfId="1543"/>
    <cellStyle name="_Costs not in AURORA 2006GRC 6.15.06_Book2_Final Order Electric EXHIBIT A-1 2" xfId="1544"/>
    <cellStyle name="_Costs not in AURORA 2006GRC 6.15.06_Book2_Final Order Electric EXHIBIT A-1 2 2" xfId="1545"/>
    <cellStyle name="_Costs not in AURORA 2006GRC 6.15.06_Book2_Final Order Electric EXHIBIT A-1 3" xfId="1546"/>
    <cellStyle name="_Costs not in AURORA 2006GRC 6.15.06_Book4" xfId="1547"/>
    <cellStyle name="_Costs not in AURORA 2006GRC 6.15.06_Book4 2" xfId="1548"/>
    <cellStyle name="_Costs not in AURORA 2006GRC 6.15.06_Book4 2 2" xfId="1549"/>
    <cellStyle name="_Costs not in AURORA 2006GRC 6.15.06_Book4 3" xfId="1550"/>
    <cellStyle name="_Costs not in AURORA 2006GRC 6.15.06_Book9" xfId="1551"/>
    <cellStyle name="_Costs not in AURORA 2006GRC 6.15.06_Book9 2" xfId="1552"/>
    <cellStyle name="_Costs not in AURORA 2006GRC 6.15.06_Book9 2 2" xfId="1553"/>
    <cellStyle name="_Costs not in AURORA 2006GRC 6.15.06_Book9 3" xfId="1554"/>
    <cellStyle name="_Costs not in AURORA 2006GRC 6.15.06_INPUTS" xfId="1555"/>
    <cellStyle name="_Costs not in AURORA 2006GRC 6.15.06_INPUTS 2" xfId="1556"/>
    <cellStyle name="_Costs not in AURORA 2006GRC 6.15.06_INPUTS 2 2" xfId="1557"/>
    <cellStyle name="_Costs not in AURORA 2006GRC 6.15.06_INPUTS 3" xfId="1558"/>
    <cellStyle name="_Costs not in AURORA 2006GRC 6.15.06_Power Costs - Comparison bx Rbtl-Staff-Jt-PC" xfId="1559"/>
    <cellStyle name="_Costs not in AURORA 2006GRC 6.15.06_Power Costs - Comparison bx Rbtl-Staff-Jt-PC 2" xfId="1560"/>
    <cellStyle name="_Costs not in AURORA 2006GRC 6.15.06_Power Costs - Comparison bx Rbtl-Staff-Jt-PC 2 2" xfId="1561"/>
    <cellStyle name="_Costs not in AURORA 2006GRC 6.15.06_Power Costs - Comparison bx Rbtl-Staff-Jt-PC 3" xfId="1562"/>
    <cellStyle name="_Costs not in AURORA 2006GRC 6.15.06_Power Costs - Comparison bx Rbtl-Staff-Jt-PC_Adj Bench DR 3 for Initial Briefs (Electric)" xfId="1563"/>
    <cellStyle name="_Costs not in AURORA 2006GRC 6.15.06_Power Costs - Comparison bx Rbtl-Staff-Jt-PC_Adj Bench DR 3 for Initial Briefs (Electric) 2" xfId="1564"/>
    <cellStyle name="_Costs not in AURORA 2006GRC 6.15.06_Power Costs - Comparison bx Rbtl-Staff-Jt-PC_Adj Bench DR 3 for Initial Briefs (Electric) 2 2" xfId="1565"/>
    <cellStyle name="_Costs not in AURORA 2006GRC 6.15.06_Power Costs - Comparison bx Rbtl-Staff-Jt-PC_Adj Bench DR 3 for Initial Briefs (Electric) 3" xfId="1566"/>
    <cellStyle name="_Costs not in AURORA 2006GRC 6.15.06_Power Costs - Comparison bx Rbtl-Staff-Jt-PC_Electric Rev Req Model (2009 GRC) Rebuttal" xfId="1567"/>
    <cellStyle name="_Costs not in AURORA 2006GRC 6.15.06_Power Costs - Comparison bx Rbtl-Staff-Jt-PC_Electric Rev Req Model (2009 GRC) Rebuttal 2" xfId="1568"/>
    <cellStyle name="_Costs not in AURORA 2006GRC 6.15.06_Power Costs - Comparison bx Rbtl-Staff-Jt-PC_Electric Rev Req Model (2009 GRC) Rebuttal 2 2" xfId="1569"/>
    <cellStyle name="_Costs not in AURORA 2006GRC 6.15.06_Power Costs - Comparison bx Rbtl-Staff-Jt-PC_Electric Rev Req Model (2009 GRC) Rebuttal 3" xfId="1570"/>
    <cellStyle name="_Costs not in AURORA 2006GRC 6.15.06_Power Costs - Comparison bx Rbtl-Staff-Jt-PC_Electric Rev Req Model (2009 GRC) Rebuttal REmoval of New  WH Solar AdjustMI" xfId="1571"/>
    <cellStyle name="_Costs not in AURORA 2006GRC 6.15.06_Power Costs - Comparison bx Rbtl-Staff-Jt-PC_Electric Rev Req Model (2009 GRC) Rebuttal REmoval of New  WH Solar AdjustMI 2" xfId="1572"/>
    <cellStyle name="_Costs not in AURORA 2006GRC 6.15.06_Power Costs - Comparison bx Rbtl-Staff-Jt-PC_Electric Rev Req Model (2009 GRC) Rebuttal REmoval of New  WH Solar AdjustMI 2 2" xfId="1573"/>
    <cellStyle name="_Costs not in AURORA 2006GRC 6.15.06_Power Costs - Comparison bx Rbtl-Staff-Jt-PC_Electric Rev Req Model (2009 GRC) Rebuttal REmoval of New  WH Solar AdjustMI 3" xfId="1574"/>
    <cellStyle name="_Costs not in AURORA 2006GRC 6.15.06_Power Costs - Comparison bx Rbtl-Staff-Jt-PC_Electric Rev Req Model (2009 GRC) Revised 01-18-2010" xfId="1575"/>
    <cellStyle name="_Costs not in AURORA 2006GRC 6.15.06_Power Costs - Comparison bx Rbtl-Staff-Jt-PC_Electric Rev Req Model (2009 GRC) Revised 01-18-2010 2" xfId="1576"/>
    <cellStyle name="_Costs not in AURORA 2006GRC 6.15.06_Power Costs - Comparison bx Rbtl-Staff-Jt-PC_Electric Rev Req Model (2009 GRC) Revised 01-18-2010 2 2" xfId="1577"/>
    <cellStyle name="_Costs not in AURORA 2006GRC 6.15.06_Power Costs - Comparison bx Rbtl-Staff-Jt-PC_Electric Rev Req Model (2009 GRC) Revised 01-18-2010 3" xfId="1578"/>
    <cellStyle name="_Costs not in AURORA 2006GRC 6.15.06_Power Costs - Comparison bx Rbtl-Staff-Jt-PC_Final Order Electric EXHIBIT A-1" xfId="1579"/>
    <cellStyle name="_Costs not in AURORA 2006GRC 6.15.06_Power Costs - Comparison bx Rbtl-Staff-Jt-PC_Final Order Electric EXHIBIT A-1 2" xfId="1580"/>
    <cellStyle name="_Costs not in AURORA 2006GRC 6.15.06_Power Costs - Comparison bx Rbtl-Staff-Jt-PC_Final Order Electric EXHIBIT A-1 2 2" xfId="1581"/>
    <cellStyle name="_Costs not in AURORA 2006GRC 6.15.06_Power Costs - Comparison bx Rbtl-Staff-Jt-PC_Final Order Electric EXHIBIT A-1 3" xfId="1582"/>
    <cellStyle name="_Costs not in AURORA 2006GRC 6.15.06_Production Adj 4.37" xfId="1583"/>
    <cellStyle name="_Costs not in AURORA 2006GRC 6.15.06_Production Adj 4.37 2" xfId="1584"/>
    <cellStyle name="_Costs not in AURORA 2006GRC 6.15.06_Production Adj 4.37 2 2" xfId="1585"/>
    <cellStyle name="_Costs not in AURORA 2006GRC 6.15.06_Production Adj 4.37 3" xfId="1586"/>
    <cellStyle name="_Costs not in AURORA 2006GRC 6.15.06_Purchased Power Adj 4.03" xfId="1587"/>
    <cellStyle name="_Costs not in AURORA 2006GRC 6.15.06_Purchased Power Adj 4.03 2" xfId="1588"/>
    <cellStyle name="_Costs not in AURORA 2006GRC 6.15.06_Purchased Power Adj 4.03 2 2" xfId="1589"/>
    <cellStyle name="_Costs not in AURORA 2006GRC 6.15.06_Purchased Power Adj 4.03 3" xfId="1590"/>
    <cellStyle name="_Costs not in AURORA 2006GRC 6.15.06_Rebuttal Power Costs" xfId="1591"/>
    <cellStyle name="_Costs not in AURORA 2006GRC 6.15.06_Rebuttal Power Costs 2" xfId="1592"/>
    <cellStyle name="_Costs not in AURORA 2006GRC 6.15.06_Rebuttal Power Costs 2 2" xfId="1593"/>
    <cellStyle name="_Costs not in AURORA 2006GRC 6.15.06_Rebuttal Power Costs 3" xfId="1594"/>
    <cellStyle name="_Costs not in AURORA 2006GRC 6.15.06_Rebuttal Power Costs_Adj Bench DR 3 for Initial Briefs (Electric)" xfId="1595"/>
    <cellStyle name="_Costs not in AURORA 2006GRC 6.15.06_Rebuttal Power Costs_Adj Bench DR 3 for Initial Briefs (Electric) 2" xfId="1596"/>
    <cellStyle name="_Costs not in AURORA 2006GRC 6.15.06_Rebuttal Power Costs_Adj Bench DR 3 for Initial Briefs (Electric) 2 2" xfId="1597"/>
    <cellStyle name="_Costs not in AURORA 2006GRC 6.15.06_Rebuttal Power Costs_Adj Bench DR 3 for Initial Briefs (Electric) 3" xfId="1598"/>
    <cellStyle name="_Costs not in AURORA 2006GRC 6.15.06_Rebuttal Power Costs_Electric Rev Req Model (2009 GRC) Rebuttal" xfId="1599"/>
    <cellStyle name="_Costs not in AURORA 2006GRC 6.15.06_Rebuttal Power Costs_Electric Rev Req Model (2009 GRC) Rebuttal 2" xfId="1600"/>
    <cellStyle name="_Costs not in AURORA 2006GRC 6.15.06_Rebuttal Power Costs_Electric Rev Req Model (2009 GRC) Rebuttal 2 2" xfId="1601"/>
    <cellStyle name="_Costs not in AURORA 2006GRC 6.15.06_Rebuttal Power Costs_Electric Rev Req Model (2009 GRC) Rebuttal 3" xfId="1602"/>
    <cellStyle name="_Costs not in AURORA 2006GRC 6.15.06_Rebuttal Power Costs_Electric Rev Req Model (2009 GRC) Rebuttal REmoval of New  WH Solar AdjustMI" xfId="1603"/>
    <cellStyle name="_Costs not in AURORA 2006GRC 6.15.06_Rebuttal Power Costs_Electric Rev Req Model (2009 GRC) Rebuttal REmoval of New  WH Solar AdjustMI 2" xfId="1604"/>
    <cellStyle name="_Costs not in AURORA 2006GRC 6.15.06_Rebuttal Power Costs_Electric Rev Req Model (2009 GRC) Rebuttal REmoval of New  WH Solar AdjustMI 2 2" xfId="1605"/>
    <cellStyle name="_Costs not in AURORA 2006GRC 6.15.06_Rebuttal Power Costs_Electric Rev Req Model (2009 GRC) Rebuttal REmoval of New  WH Solar AdjustMI 3" xfId="1606"/>
    <cellStyle name="_Costs not in AURORA 2006GRC 6.15.06_Rebuttal Power Costs_Electric Rev Req Model (2009 GRC) Revised 01-18-2010" xfId="1607"/>
    <cellStyle name="_Costs not in AURORA 2006GRC 6.15.06_Rebuttal Power Costs_Electric Rev Req Model (2009 GRC) Revised 01-18-2010 2" xfId="1608"/>
    <cellStyle name="_Costs not in AURORA 2006GRC 6.15.06_Rebuttal Power Costs_Electric Rev Req Model (2009 GRC) Revised 01-18-2010 2 2" xfId="1609"/>
    <cellStyle name="_Costs not in AURORA 2006GRC 6.15.06_Rebuttal Power Costs_Electric Rev Req Model (2009 GRC) Revised 01-18-2010 3" xfId="1610"/>
    <cellStyle name="_Costs not in AURORA 2006GRC 6.15.06_Rebuttal Power Costs_Final Order Electric EXHIBIT A-1" xfId="1611"/>
    <cellStyle name="_Costs not in AURORA 2006GRC 6.15.06_Rebuttal Power Costs_Final Order Electric EXHIBIT A-1 2" xfId="1612"/>
    <cellStyle name="_Costs not in AURORA 2006GRC 6.15.06_Rebuttal Power Costs_Final Order Electric EXHIBIT A-1 2 2" xfId="1613"/>
    <cellStyle name="_Costs not in AURORA 2006GRC 6.15.06_Rebuttal Power Costs_Final Order Electric EXHIBIT A-1 3" xfId="1614"/>
    <cellStyle name="_Costs not in AURORA 2006GRC 6.15.06_RECS vs PTC's w Interest 6-28-10" xfId="1615"/>
    <cellStyle name="_Costs not in AURORA 2006GRC 6.15.06_ROR &amp; CONV FACTOR" xfId="1616"/>
    <cellStyle name="_Costs not in AURORA 2006GRC 6.15.06_ROR &amp; CONV FACTOR 2" xfId="1617"/>
    <cellStyle name="_Costs not in AURORA 2006GRC 6.15.06_ROR &amp; CONV FACTOR 2 2" xfId="1618"/>
    <cellStyle name="_Costs not in AURORA 2006GRC 6.15.06_ROR &amp; CONV FACTOR 3" xfId="1619"/>
    <cellStyle name="_Costs not in AURORA 2006GRC 6.15.06_ROR 5.02" xfId="1620"/>
    <cellStyle name="_Costs not in AURORA 2006GRC 6.15.06_ROR 5.02 2" xfId="1621"/>
    <cellStyle name="_Costs not in AURORA 2006GRC 6.15.06_ROR 5.02 2 2" xfId="1622"/>
    <cellStyle name="_Costs not in AURORA 2006GRC 6.15.06_ROR 5.02 3" xfId="1623"/>
    <cellStyle name="_Costs not in AURORA 2006GRC w gas price updated" xfId="1624"/>
    <cellStyle name="_Costs not in AURORA 2006GRC w gas price updated 2" xfId="1625"/>
    <cellStyle name="_Costs not in AURORA 2006GRC w gas price updated 2 2" xfId="1626"/>
    <cellStyle name="_Costs not in AURORA 2006GRC w gas price updated 3" xfId="1627"/>
    <cellStyle name="_Costs not in AURORA 2006GRC w gas price updated_Adj Bench DR 3 for Initial Briefs (Electric)" xfId="1628"/>
    <cellStyle name="_Costs not in AURORA 2006GRC w gas price updated_Adj Bench DR 3 for Initial Briefs (Electric) 2" xfId="1629"/>
    <cellStyle name="_Costs not in AURORA 2006GRC w gas price updated_Adj Bench DR 3 for Initial Briefs (Electric) 2 2" xfId="1630"/>
    <cellStyle name="_Costs not in AURORA 2006GRC w gas price updated_Adj Bench DR 3 for Initial Briefs (Electric) 3" xfId="1631"/>
    <cellStyle name="_Costs not in AURORA 2006GRC w gas price updated_Book2" xfId="1632"/>
    <cellStyle name="_Costs not in AURORA 2006GRC w gas price updated_Book2 2" xfId="1633"/>
    <cellStyle name="_Costs not in AURORA 2006GRC w gas price updated_Book2 2 2" xfId="1634"/>
    <cellStyle name="_Costs not in AURORA 2006GRC w gas price updated_Book2 3" xfId="1635"/>
    <cellStyle name="_Costs not in AURORA 2006GRC w gas price updated_Book2_Adj Bench DR 3 for Initial Briefs (Electric)" xfId="1636"/>
    <cellStyle name="_Costs not in AURORA 2006GRC w gas price updated_Book2_Adj Bench DR 3 for Initial Briefs (Electric) 2" xfId="1637"/>
    <cellStyle name="_Costs not in AURORA 2006GRC w gas price updated_Book2_Adj Bench DR 3 for Initial Briefs (Electric) 2 2" xfId="1638"/>
    <cellStyle name="_Costs not in AURORA 2006GRC w gas price updated_Book2_Adj Bench DR 3 for Initial Briefs (Electric) 3" xfId="1639"/>
    <cellStyle name="_Costs not in AURORA 2006GRC w gas price updated_Book2_Electric Rev Req Model (2009 GRC) Rebuttal" xfId="1640"/>
    <cellStyle name="_Costs not in AURORA 2006GRC w gas price updated_Book2_Electric Rev Req Model (2009 GRC) Rebuttal 2" xfId="1641"/>
    <cellStyle name="_Costs not in AURORA 2006GRC w gas price updated_Book2_Electric Rev Req Model (2009 GRC) Rebuttal 2 2" xfId="1642"/>
    <cellStyle name="_Costs not in AURORA 2006GRC w gas price updated_Book2_Electric Rev Req Model (2009 GRC) Rebuttal 3" xfId="1643"/>
    <cellStyle name="_Costs not in AURORA 2006GRC w gas price updated_Book2_Electric Rev Req Model (2009 GRC) Rebuttal REmoval of New  WH Solar AdjustMI" xfId="1644"/>
    <cellStyle name="_Costs not in AURORA 2006GRC w gas price updated_Book2_Electric Rev Req Model (2009 GRC) Rebuttal REmoval of New  WH Solar AdjustMI 2" xfId="1645"/>
    <cellStyle name="_Costs not in AURORA 2006GRC w gas price updated_Book2_Electric Rev Req Model (2009 GRC) Rebuttal REmoval of New  WH Solar AdjustMI 2 2" xfId="1646"/>
    <cellStyle name="_Costs not in AURORA 2006GRC w gas price updated_Book2_Electric Rev Req Model (2009 GRC) Rebuttal REmoval of New  WH Solar AdjustMI 3" xfId="1647"/>
    <cellStyle name="_Costs not in AURORA 2006GRC w gas price updated_Book2_Electric Rev Req Model (2009 GRC) Revised 01-18-2010" xfId="1648"/>
    <cellStyle name="_Costs not in AURORA 2006GRC w gas price updated_Book2_Electric Rev Req Model (2009 GRC) Revised 01-18-2010 2" xfId="1649"/>
    <cellStyle name="_Costs not in AURORA 2006GRC w gas price updated_Book2_Electric Rev Req Model (2009 GRC) Revised 01-18-2010 2 2" xfId="1650"/>
    <cellStyle name="_Costs not in AURORA 2006GRC w gas price updated_Book2_Electric Rev Req Model (2009 GRC) Revised 01-18-2010 3" xfId="1651"/>
    <cellStyle name="_Costs not in AURORA 2006GRC w gas price updated_Book2_Final Order Electric EXHIBIT A-1" xfId="1652"/>
    <cellStyle name="_Costs not in AURORA 2006GRC w gas price updated_Book2_Final Order Electric EXHIBIT A-1 2" xfId="1653"/>
    <cellStyle name="_Costs not in AURORA 2006GRC w gas price updated_Book2_Final Order Electric EXHIBIT A-1 2 2" xfId="1654"/>
    <cellStyle name="_Costs not in AURORA 2006GRC w gas price updated_Book2_Final Order Electric EXHIBIT A-1 3" xfId="1655"/>
    <cellStyle name="_Costs not in AURORA 2006GRC w gas price updated_Electric Rev Req Model (2009 GRC) " xfId="1656"/>
    <cellStyle name="_Costs not in AURORA 2006GRC w gas price updated_Electric Rev Req Model (2009 GRC)  2" xfId="1657"/>
    <cellStyle name="_Costs not in AURORA 2006GRC w gas price updated_Electric Rev Req Model (2009 GRC)  2 2" xfId="1658"/>
    <cellStyle name="_Costs not in AURORA 2006GRC w gas price updated_Electric Rev Req Model (2009 GRC)  3" xfId="1659"/>
    <cellStyle name="_Costs not in AURORA 2006GRC w gas price updated_Electric Rev Req Model (2009 GRC) Rebuttal" xfId="1660"/>
    <cellStyle name="_Costs not in AURORA 2006GRC w gas price updated_Electric Rev Req Model (2009 GRC) Rebuttal 2" xfId="1661"/>
    <cellStyle name="_Costs not in AURORA 2006GRC w gas price updated_Electric Rev Req Model (2009 GRC) Rebuttal 2 2" xfId="1662"/>
    <cellStyle name="_Costs not in AURORA 2006GRC w gas price updated_Electric Rev Req Model (2009 GRC) Rebuttal 3" xfId="1663"/>
    <cellStyle name="_Costs not in AURORA 2006GRC w gas price updated_Electric Rev Req Model (2009 GRC) Rebuttal REmoval of New  WH Solar AdjustMI" xfId="1664"/>
    <cellStyle name="_Costs not in AURORA 2006GRC w gas price updated_Electric Rev Req Model (2009 GRC) Rebuttal REmoval of New  WH Solar AdjustMI 2" xfId="1665"/>
    <cellStyle name="_Costs not in AURORA 2006GRC w gas price updated_Electric Rev Req Model (2009 GRC) Rebuttal REmoval of New  WH Solar AdjustMI 2 2" xfId="1666"/>
    <cellStyle name="_Costs not in AURORA 2006GRC w gas price updated_Electric Rev Req Model (2009 GRC) Rebuttal REmoval of New  WH Solar AdjustMI 3" xfId="1667"/>
    <cellStyle name="_Costs not in AURORA 2006GRC w gas price updated_Electric Rev Req Model (2009 GRC) Revised 01-18-2010" xfId="1668"/>
    <cellStyle name="_Costs not in AURORA 2006GRC w gas price updated_Electric Rev Req Model (2009 GRC) Revised 01-18-2010 2" xfId="1669"/>
    <cellStyle name="_Costs not in AURORA 2006GRC w gas price updated_Electric Rev Req Model (2009 GRC) Revised 01-18-2010 2 2" xfId="1670"/>
    <cellStyle name="_Costs not in AURORA 2006GRC w gas price updated_Electric Rev Req Model (2009 GRC) Revised 01-18-2010 3" xfId="1671"/>
    <cellStyle name="_Costs not in AURORA 2006GRC w gas price updated_Final Order Electric EXHIBIT A-1" xfId="1672"/>
    <cellStyle name="_Costs not in AURORA 2006GRC w gas price updated_Final Order Electric EXHIBIT A-1 2" xfId="1673"/>
    <cellStyle name="_Costs not in AURORA 2006GRC w gas price updated_Final Order Electric EXHIBIT A-1 2 2" xfId="1674"/>
    <cellStyle name="_Costs not in AURORA 2006GRC w gas price updated_Final Order Electric EXHIBIT A-1 3" xfId="1675"/>
    <cellStyle name="_Costs not in AURORA 2006GRC w gas price updated_Rebuttal Power Costs" xfId="1676"/>
    <cellStyle name="_Costs not in AURORA 2006GRC w gas price updated_Rebuttal Power Costs 2" xfId="1677"/>
    <cellStyle name="_Costs not in AURORA 2006GRC w gas price updated_Rebuttal Power Costs 2 2" xfId="1678"/>
    <cellStyle name="_Costs not in AURORA 2006GRC w gas price updated_Rebuttal Power Costs 3" xfId="1679"/>
    <cellStyle name="_Costs not in AURORA 2006GRC w gas price updated_Rebuttal Power Costs_Adj Bench DR 3 for Initial Briefs (Electric)" xfId="1680"/>
    <cellStyle name="_Costs not in AURORA 2006GRC w gas price updated_Rebuttal Power Costs_Adj Bench DR 3 for Initial Briefs (Electric) 2" xfId="1681"/>
    <cellStyle name="_Costs not in AURORA 2006GRC w gas price updated_Rebuttal Power Costs_Adj Bench DR 3 for Initial Briefs (Electric) 2 2" xfId="1682"/>
    <cellStyle name="_Costs not in AURORA 2006GRC w gas price updated_Rebuttal Power Costs_Adj Bench DR 3 for Initial Briefs (Electric) 3" xfId="1683"/>
    <cellStyle name="_Costs not in AURORA 2006GRC w gas price updated_Rebuttal Power Costs_Electric Rev Req Model (2009 GRC) Rebuttal" xfId="1684"/>
    <cellStyle name="_Costs not in AURORA 2006GRC w gas price updated_Rebuttal Power Costs_Electric Rev Req Model (2009 GRC) Rebuttal 2" xfId="1685"/>
    <cellStyle name="_Costs not in AURORA 2006GRC w gas price updated_Rebuttal Power Costs_Electric Rev Req Model (2009 GRC) Rebuttal 2 2" xfId="1686"/>
    <cellStyle name="_Costs not in AURORA 2006GRC w gas price updated_Rebuttal Power Costs_Electric Rev Req Model (2009 GRC) Rebuttal 3" xfId="1687"/>
    <cellStyle name="_Costs not in AURORA 2006GRC w gas price updated_Rebuttal Power Costs_Electric Rev Req Model (2009 GRC) Rebuttal REmoval of New  WH Solar AdjustMI" xfId="1688"/>
    <cellStyle name="_Costs not in AURORA 2006GRC w gas price updated_Rebuttal Power Costs_Electric Rev Req Model (2009 GRC) Rebuttal REmoval of New  WH Solar AdjustMI 2" xfId="1689"/>
    <cellStyle name="_Costs not in AURORA 2006GRC w gas price updated_Rebuttal Power Costs_Electric Rev Req Model (2009 GRC) Rebuttal REmoval of New  WH Solar AdjustMI 2 2" xfId="1690"/>
    <cellStyle name="_Costs not in AURORA 2006GRC w gas price updated_Rebuttal Power Costs_Electric Rev Req Model (2009 GRC) Rebuttal REmoval of New  WH Solar AdjustMI 3" xfId="1691"/>
    <cellStyle name="_Costs not in AURORA 2006GRC w gas price updated_Rebuttal Power Costs_Electric Rev Req Model (2009 GRC) Revised 01-18-2010" xfId="1692"/>
    <cellStyle name="_Costs not in AURORA 2006GRC w gas price updated_Rebuttal Power Costs_Electric Rev Req Model (2009 GRC) Revised 01-18-2010 2" xfId="1693"/>
    <cellStyle name="_Costs not in AURORA 2006GRC w gas price updated_Rebuttal Power Costs_Electric Rev Req Model (2009 GRC) Revised 01-18-2010 2 2" xfId="1694"/>
    <cellStyle name="_Costs not in AURORA 2006GRC w gas price updated_Rebuttal Power Costs_Electric Rev Req Model (2009 GRC) Revised 01-18-2010 3" xfId="1695"/>
    <cellStyle name="_Costs not in AURORA 2006GRC w gas price updated_Rebuttal Power Costs_Final Order Electric EXHIBIT A-1" xfId="1696"/>
    <cellStyle name="_Costs not in AURORA 2006GRC w gas price updated_Rebuttal Power Costs_Final Order Electric EXHIBIT A-1 2" xfId="1697"/>
    <cellStyle name="_Costs not in AURORA 2006GRC w gas price updated_Rebuttal Power Costs_Final Order Electric EXHIBIT A-1 2 2" xfId="1698"/>
    <cellStyle name="_Costs not in AURORA 2006GRC w gas price updated_Rebuttal Power Costs_Final Order Electric EXHIBIT A-1 3" xfId="1699"/>
    <cellStyle name="_Costs not in AURORA 2006GRC w gas price updated_TENASKA REGULATORY ASSET" xfId="1700"/>
    <cellStyle name="_Costs not in AURORA 2006GRC w gas price updated_TENASKA REGULATORY ASSET 2" xfId="1701"/>
    <cellStyle name="_Costs not in AURORA 2006GRC w gas price updated_TENASKA REGULATORY ASSET 2 2" xfId="1702"/>
    <cellStyle name="_Costs not in AURORA 2006GRC w gas price updated_TENASKA REGULATORY ASSET 3" xfId="1703"/>
    <cellStyle name="_Costs not in AURORA 2007 Rate Case" xfId="1704"/>
    <cellStyle name="_Costs not in AURORA 2007 Rate Case 2" xfId="1705"/>
    <cellStyle name="_Costs not in AURORA 2007 Rate Case 2 2" xfId="1706"/>
    <cellStyle name="_Costs not in AURORA 2007 Rate Case 2 2 2" xfId="1707"/>
    <cellStyle name="_Costs not in AURORA 2007 Rate Case 2 3" xfId="1708"/>
    <cellStyle name="_Costs not in AURORA 2007 Rate Case 3" xfId="1709"/>
    <cellStyle name="_Costs not in AURORA 2007 Rate Case 3 2" xfId="1710"/>
    <cellStyle name="_Costs not in AURORA 2007 Rate Case 4" xfId="1711"/>
    <cellStyle name="_Costs not in AURORA 2007 Rate Case_(C) WHE Proforma with ITC cash grant 10 Yr Amort_for deferral_102809" xfId="1712"/>
    <cellStyle name="_Costs not in AURORA 2007 Rate Case_(C) WHE Proforma with ITC cash grant 10 Yr Amort_for deferral_102809 2" xfId="1713"/>
    <cellStyle name="_Costs not in AURORA 2007 Rate Case_(C) WHE Proforma with ITC cash grant 10 Yr Amort_for deferral_102809 2 2" xfId="1714"/>
    <cellStyle name="_Costs not in AURORA 2007 Rate Case_(C) WHE Proforma with ITC cash grant 10 Yr Amort_for deferral_102809 3" xfId="1715"/>
    <cellStyle name="_Costs not in AURORA 2007 Rate Case_(C) WHE Proforma with ITC cash grant 10 Yr Amort_for deferral_102809_16.07E Wild Horse Wind Expansionwrkingfile" xfId="1716"/>
    <cellStyle name="_Costs not in AURORA 2007 Rate Case_(C) WHE Proforma with ITC cash grant 10 Yr Amort_for deferral_102809_16.07E Wild Horse Wind Expansionwrkingfile 2" xfId="1717"/>
    <cellStyle name="_Costs not in AURORA 2007 Rate Case_(C) WHE Proforma with ITC cash grant 10 Yr Amort_for deferral_102809_16.07E Wild Horse Wind Expansionwrkingfile 2 2" xfId="1718"/>
    <cellStyle name="_Costs not in AURORA 2007 Rate Case_(C) WHE Proforma with ITC cash grant 10 Yr Amort_for deferral_102809_16.07E Wild Horse Wind Expansionwrkingfile 3" xfId="1719"/>
    <cellStyle name="_Costs not in AURORA 2007 Rate Case_(C) WHE Proforma with ITC cash grant 10 Yr Amort_for deferral_102809_16.07E Wild Horse Wind Expansionwrkingfile SF" xfId="1720"/>
    <cellStyle name="_Costs not in AURORA 2007 Rate Case_(C) WHE Proforma with ITC cash grant 10 Yr Amort_for deferral_102809_16.07E Wild Horse Wind Expansionwrkingfile SF 2" xfId="1721"/>
    <cellStyle name="_Costs not in AURORA 2007 Rate Case_(C) WHE Proforma with ITC cash grant 10 Yr Amort_for deferral_102809_16.07E Wild Horse Wind Expansionwrkingfile SF 2 2" xfId="1722"/>
    <cellStyle name="_Costs not in AURORA 2007 Rate Case_(C) WHE Proforma with ITC cash grant 10 Yr Amort_for deferral_102809_16.07E Wild Horse Wind Expansionwrkingfile SF 3" xfId="1723"/>
    <cellStyle name="_Costs not in AURORA 2007 Rate Case_(C) WHE Proforma with ITC cash grant 10 Yr Amort_for deferral_102809_16.37E Wild Horse Expansion DeferralRevwrkingfile SF" xfId="1724"/>
    <cellStyle name="_Costs not in AURORA 2007 Rate Case_(C) WHE Proforma with ITC cash grant 10 Yr Amort_for deferral_102809_16.37E Wild Horse Expansion DeferralRevwrkingfile SF 2" xfId="1725"/>
    <cellStyle name="_Costs not in AURORA 2007 Rate Case_(C) WHE Proforma with ITC cash grant 10 Yr Amort_for deferral_102809_16.37E Wild Horse Expansion DeferralRevwrkingfile SF 2 2" xfId="1726"/>
    <cellStyle name="_Costs not in AURORA 2007 Rate Case_(C) WHE Proforma with ITC cash grant 10 Yr Amort_for deferral_102809_16.37E Wild Horse Expansion DeferralRevwrkingfile SF 3" xfId="1727"/>
    <cellStyle name="_Costs not in AURORA 2007 Rate Case_(C) WHE Proforma with ITC cash grant 10 Yr Amort_for rebuttal_120709" xfId="1728"/>
    <cellStyle name="_Costs not in AURORA 2007 Rate Case_(C) WHE Proforma with ITC cash grant 10 Yr Amort_for rebuttal_120709 2" xfId="1729"/>
    <cellStyle name="_Costs not in AURORA 2007 Rate Case_(C) WHE Proforma with ITC cash grant 10 Yr Amort_for rebuttal_120709 2 2" xfId="1730"/>
    <cellStyle name="_Costs not in AURORA 2007 Rate Case_(C) WHE Proforma with ITC cash grant 10 Yr Amort_for rebuttal_120709 3" xfId="1731"/>
    <cellStyle name="_Costs not in AURORA 2007 Rate Case_04.07E Wild Horse Wind Expansion" xfId="1732"/>
    <cellStyle name="_Costs not in AURORA 2007 Rate Case_04.07E Wild Horse Wind Expansion 2" xfId="1733"/>
    <cellStyle name="_Costs not in AURORA 2007 Rate Case_04.07E Wild Horse Wind Expansion 2 2" xfId="1734"/>
    <cellStyle name="_Costs not in AURORA 2007 Rate Case_04.07E Wild Horse Wind Expansion 3" xfId="1735"/>
    <cellStyle name="_Costs not in AURORA 2007 Rate Case_04.07E Wild Horse Wind Expansion_16.07E Wild Horse Wind Expansionwrkingfile" xfId="1736"/>
    <cellStyle name="_Costs not in AURORA 2007 Rate Case_04.07E Wild Horse Wind Expansion_16.07E Wild Horse Wind Expansionwrkingfile 2" xfId="1737"/>
    <cellStyle name="_Costs not in AURORA 2007 Rate Case_04.07E Wild Horse Wind Expansion_16.07E Wild Horse Wind Expansionwrkingfile 2 2" xfId="1738"/>
    <cellStyle name="_Costs not in AURORA 2007 Rate Case_04.07E Wild Horse Wind Expansion_16.07E Wild Horse Wind Expansionwrkingfile 3" xfId="1739"/>
    <cellStyle name="_Costs not in AURORA 2007 Rate Case_04.07E Wild Horse Wind Expansion_16.07E Wild Horse Wind Expansionwrkingfile SF" xfId="1740"/>
    <cellStyle name="_Costs not in AURORA 2007 Rate Case_04.07E Wild Horse Wind Expansion_16.07E Wild Horse Wind Expansionwrkingfile SF 2" xfId="1741"/>
    <cellStyle name="_Costs not in AURORA 2007 Rate Case_04.07E Wild Horse Wind Expansion_16.07E Wild Horse Wind Expansionwrkingfile SF 2 2" xfId="1742"/>
    <cellStyle name="_Costs not in AURORA 2007 Rate Case_04.07E Wild Horse Wind Expansion_16.07E Wild Horse Wind Expansionwrkingfile SF 3" xfId="1743"/>
    <cellStyle name="_Costs not in AURORA 2007 Rate Case_04.07E Wild Horse Wind Expansion_16.37E Wild Horse Expansion DeferralRevwrkingfile SF" xfId="1744"/>
    <cellStyle name="_Costs not in AURORA 2007 Rate Case_04.07E Wild Horse Wind Expansion_16.37E Wild Horse Expansion DeferralRevwrkingfile SF 2" xfId="1745"/>
    <cellStyle name="_Costs not in AURORA 2007 Rate Case_04.07E Wild Horse Wind Expansion_16.37E Wild Horse Expansion DeferralRevwrkingfile SF 2 2" xfId="1746"/>
    <cellStyle name="_Costs not in AURORA 2007 Rate Case_04.07E Wild Horse Wind Expansion_16.37E Wild Horse Expansion DeferralRevwrkingfile SF 3" xfId="1747"/>
    <cellStyle name="_Costs not in AURORA 2007 Rate Case_16.07E Wild Horse Wind Expansionwrkingfile" xfId="1748"/>
    <cellStyle name="_Costs not in AURORA 2007 Rate Case_16.07E Wild Horse Wind Expansionwrkingfile 2" xfId="1749"/>
    <cellStyle name="_Costs not in AURORA 2007 Rate Case_16.07E Wild Horse Wind Expansionwrkingfile 2 2" xfId="1750"/>
    <cellStyle name="_Costs not in AURORA 2007 Rate Case_16.07E Wild Horse Wind Expansionwrkingfile 3" xfId="1751"/>
    <cellStyle name="_Costs not in AURORA 2007 Rate Case_16.07E Wild Horse Wind Expansionwrkingfile SF" xfId="1752"/>
    <cellStyle name="_Costs not in AURORA 2007 Rate Case_16.07E Wild Horse Wind Expansionwrkingfile SF 2" xfId="1753"/>
    <cellStyle name="_Costs not in AURORA 2007 Rate Case_16.07E Wild Horse Wind Expansionwrkingfile SF 2 2" xfId="1754"/>
    <cellStyle name="_Costs not in AURORA 2007 Rate Case_16.07E Wild Horse Wind Expansionwrkingfile SF 3" xfId="1755"/>
    <cellStyle name="_Costs not in AURORA 2007 Rate Case_16.37E Wild Horse Expansion DeferralRevwrkingfile SF" xfId="1756"/>
    <cellStyle name="_Costs not in AURORA 2007 Rate Case_16.37E Wild Horse Expansion DeferralRevwrkingfile SF 2" xfId="1757"/>
    <cellStyle name="_Costs not in AURORA 2007 Rate Case_16.37E Wild Horse Expansion DeferralRevwrkingfile SF 2 2" xfId="1758"/>
    <cellStyle name="_Costs not in AURORA 2007 Rate Case_16.37E Wild Horse Expansion DeferralRevwrkingfile SF 3" xfId="1759"/>
    <cellStyle name="_Costs not in AURORA 2007 Rate Case_4 31 Regulatory Assets and Liabilities  7 06- Exhibit D" xfId="1760"/>
    <cellStyle name="_Costs not in AURORA 2007 Rate Case_4 31 Regulatory Assets and Liabilities  7 06- Exhibit D 2" xfId="1761"/>
    <cellStyle name="_Costs not in AURORA 2007 Rate Case_4 31 Regulatory Assets and Liabilities  7 06- Exhibit D 2 2" xfId="1762"/>
    <cellStyle name="_Costs not in AURORA 2007 Rate Case_4 31 Regulatory Assets and Liabilities  7 06- Exhibit D 3" xfId="1763"/>
    <cellStyle name="_Costs not in AURORA 2007 Rate Case_4 32 Regulatory Assets and Liabilities  7 06- Exhibit D" xfId="1764"/>
    <cellStyle name="_Costs not in AURORA 2007 Rate Case_4 32 Regulatory Assets and Liabilities  7 06- Exhibit D 2" xfId="1765"/>
    <cellStyle name="_Costs not in AURORA 2007 Rate Case_4 32 Regulatory Assets and Liabilities  7 06- Exhibit D 2 2" xfId="1766"/>
    <cellStyle name="_Costs not in AURORA 2007 Rate Case_4 32 Regulatory Assets and Liabilities  7 06- Exhibit D 3" xfId="1767"/>
    <cellStyle name="_Costs not in AURORA 2007 Rate Case_Book2" xfId="1768"/>
    <cellStyle name="_Costs not in AURORA 2007 Rate Case_Book2 2" xfId="1769"/>
    <cellStyle name="_Costs not in AURORA 2007 Rate Case_Book2 2 2" xfId="1770"/>
    <cellStyle name="_Costs not in AURORA 2007 Rate Case_Book2 3" xfId="1771"/>
    <cellStyle name="_Costs not in AURORA 2007 Rate Case_Book2_Adj Bench DR 3 for Initial Briefs (Electric)" xfId="1772"/>
    <cellStyle name="_Costs not in AURORA 2007 Rate Case_Book2_Adj Bench DR 3 for Initial Briefs (Electric) 2" xfId="1773"/>
    <cellStyle name="_Costs not in AURORA 2007 Rate Case_Book2_Adj Bench DR 3 for Initial Briefs (Electric) 2 2" xfId="1774"/>
    <cellStyle name="_Costs not in AURORA 2007 Rate Case_Book2_Adj Bench DR 3 for Initial Briefs (Electric) 3" xfId="1775"/>
    <cellStyle name="_Costs not in AURORA 2007 Rate Case_Book2_Electric Rev Req Model (2009 GRC) Rebuttal" xfId="1776"/>
    <cellStyle name="_Costs not in AURORA 2007 Rate Case_Book2_Electric Rev Req Model (2009 GRC) Rebuttal 2" xfId="1777"/>
    <cellStyle name="_Costs not in AURORA 2007 Rate Case_Book2_Electric Rev Req Model (2009 GRC) Rebuttal 2 2" xfId="1778"/>
    <cellStyle name="_Costs not in AURORA 2007 Rate Case_Book2_Electric Rev Req Model (2009 GRC) Rebuttal 3" xfId="1779"/>
    <cellStyle name="_Costs not in AURORA 2007 Rate Case_Book2_Electric Rev Req Model (2009 GRC) Rebuttal REmoval of New  WH Solar AdjustMI" xfId="1780"/>
    <cellStyle name="_Costs not in AURORA 2007 Rate Case_Book2_Electric Rev Req Model (2009 GRC) Rebuttal REmoval of New  WH Solar AdjustMI 2" xfId="1781"/>
    <cellStyle name="_Costs not in AURORA 2007 Rate Case_Book2_Electric Rev Req Model (2009 GRC) Rebuttal REmoval of New  WH Solar AdjustMI 2 2" xfId="1782"/>
    <cellStyle name="_Costs not in AURORA 2007 Rate Case_Book2_Electric Rev Req Model (2009 GRC) Rebuttal REmoval of New  WH Solar AdjustMI 3" xfId="1783"/>
    <cellStyle name="_Costs not in AURORA 2007 Rate Case_Book2_Electric Rev Req Model (2009 GRC) Revised 01-18-2010" xfId="1784"/>
    <cellStyle name="_Costs not in AURORA 2007 Rate Case_Book2_Electric Rev Req Model (2009 GRC) Revised 01-18-2010 2" xfId="1785"/>
    <cellStyle name="_Costs not in AURORA 2007 Rate Case_Book2_Electric Rev Req Model (2009 GRC) Revised 01-18-2010 2 2" xfId="1786"/>
    <cellStyle name="_Costs not in AURORA 2007 Rate Case_Book2_Electric Rev Req Model (2009 GRC) Revised 01-18-2010 3" xfId="1787"/>
    <cellStyle name="_Costs not in AURORA 2007 Rate Case_Book2_Final Order Electric EXHIBIT A-1" xfId="1788"/>
    <cellStyle name="_Costs not in AURORA 2007 Rate Case_Book2_Final Order Electric EXHIBIT A-1 2" xfId="1789"/>
    <cellStyle name="_Costs not in AURORA 2007 Rate Case_Book2_Final Order Electric EXHIBIT A-1 2 2" xfId="1790"/>
    <cellStyle name="_Costs not in AURORA 2007 Rate Case_Book2_Final Order Electric EXHIBIT A-1 3" xfId="1791"/>
    <cellStyle name="_Costs not in AURORA 2007 Rate Case_Book4" xfId="1792"/>
    <cellStyle name="_Costs not in AURORA 2007 Rate Case_Book4 2" xfId="1793"/>
    <cellStyle name="_Costs not in AURORA 2007 Rate Case_Book4 2 2" xfId="1794"/>
    <cellStyle name="_Costs not in AURORA 2007 Rate Case_Book4 3" xfId="1795"/>
    <cellStyle name="_Costs not in AURORA 2007 Rate Case_Book9" xfId="1796"/>
    <cellStyle name="_Costs not in AURORA 2007 Rate Case_Book9 2" xfId="1797"/>
    <cellStyle name="_Costs not in AURORA 2007 Rate Case_Book9 2 2" xfId="1798"/>
    <cellStyle name="_Costs not in AURORA 2007 Rate Case_Book9 3" xfId="1799"/>
    <cellStyle name="_Costs not in AURORA 2007 Rate Case_Electric COS Inputs" xfId="1800"/>
    <cellStyle name="_Costs not in AURORA 2007 Rate Case_Electric COS Inputs 2" xfId="1801"/>
    <cellStyle name="_Costs not in AURORA 2007 Rate Case_Electric COS Inputs 2 2" xfId="1802"/>
    <cellStyle name="_Costs not in AURORA 2007 Rate Case_Electric COS Inputs 2 2 2" xfId="1803"/>
    <cellStyle name="_Costs not in AURORA 2007 Rate Case_Electric COS Inputs 2 3" xfId="1804"/>
    <cellStyle name="_Costs not in AURORA 2007 Rate Case_Electric COS Inputs 2 3 2" xfId="1805"/>
    <cellStyle name="_Costs not in AURORA 2007 Rate Case_Electric COS Inputs 2 4" xfId="1806"/>
    <cellStyle name="_Costs not in AURORA 2007 Rate Case_Electric COS Inputs 2 4 2" xfId="1807"/>
    <cellStyle name="_Costs not in AURORA 2007 Rate Case_Electric COS Inputs 3" xfId="1808"/>
    <cellStyle name="_Costs not in AURORA 2007 Rate Case_Electric COS Inputs 3 2" xfId="1809"/>
    <cellStyle name="_Costs not in AURORA 2007 Rate Case_Electric COS Inputs 4" xfId="1810"/>
    <cellStyle name="_Costs not in AURORA 2007 Rate Case_Electric COS Inputs 4 2" xfId="1811"/>
    <cellStyle name="_Costs not in AURORA 2007 Rate Case_Electric COS Inputs 5" xfId="1812"/>
    <cellStyle name="_Costs not in AURORA 2007 Rate Case_Power Costs - Comparison bx Rbtl-Staff-Jt-PC" xfId="1813"/>
    <cellStyle name="_Costs not in AURORA 2007 Rate Case_Power Costs - Comparison bx Rbtl-Staff-Jt-PC 2" xfId="1814"/>
    <cellStyle name="_Costs not in AURORA 2007 Rate Case_Power Costs - Comparison bx Rbtl-Staff-Jt-PC 2 2" xfId="1815"/>
    <cellStyle name="_Costs not in AURORA 2007 Rate Case_Power Costs - Comparison bx Rbtl-Staff-Jt-PC 3" xfId="1816"/>
    <cellStyle name="_Costs not in AURORA 2007 Rate Case_Power Costs - Comparison bx Rbtl-Staff-Jt-PC_Adj Bench DR 3 for Initial Briefs (Electric)" xfId="1817"/>
    <cellStyle name="_Costs not in AURORA 2007 Rate Case_Power Costs - Comparison bx Rbtl-Staff-Jt-PC_Adj Bench DR 3 for Initial Briefs (Electric) 2" xfId="1818"/>
    <cellStyle name="_Costs not in AURORA 2007 Rate Case_Power Costs - Comparison bx Rbtl-Staff-Jt-PC_Adj Bench DR 3 for Initial Briefs (Electric) 2 2" xfId="1819"/>
    <cellStyle name="_Costs not in AURORA 2007 Rate Case_Power Costs - Comparison bx Rbtl-Staff-Jt-PC_Adj Bench DR 3 for Initial Briefs (Electric) 3" xfId="1820"/>
    <cellStyle name="_Costs not in AURORA 2007 Rate Case_Power Costs - Comparison bx Rbtl-Staff-Jt-PC_Electric Rev Req Model (2009 GRC) Rebuttal" xfId="1821"/>
    <cellStyle name="_Costs not in AURORA 2007 Rate Case_Power Costs - Comparison bx Rbtl-Staff-Jt-PC_Electric Rev Req Model (2009 GRC) Rebuttal 2" xfId="1822"/>
    <cellStyle name="_Costs not in AURORA 2007 Rate Case_Power Costs - Comparison bx Rbtl-Staff-Jt-PC_Electric Rev Req Model (2009 GRC) Rebuttal 2 2" xfId="1823"/>
    <cellStyle name="_Costs not in AURORA 2007 Rate Case_Power Costs - Comparison bx Rbtl-Staff-Jt-PC_Electric Rev Req Model (2009 GRC) Rebuttal 3" xfId="1824"/>
    <cellStyle name="_Costs not in AURORA 2007 Rate Case_Power Costs - Comparison bx Rbtl-Staff-Jt-PC_Electric Rev Req Model (2009 GRC) Rebuttal REmoval of New  WH Solar AdjustMI" xfId="1825"/>
    <cellStyle name="_Costs not in AURORA 2007 Rate Case_Power Costs - Comparison bx Rbtl-Staff-Jt-PC_Electric Rev Req Model (2009 GRC) Rebuttal REmoval of New  WH Solar AdjustMI 2" xfId="1826"/>
    <cellStyle name="_Costs not in AURORA 2007 Rate Case_Power Costs - Comparison bx Rbtl-Staff-Jt-PC_Electric Rev Req Model (2009 GRC) Rebuttal REmoval of New  WH Solar AdjustMI 2 2" xfId="1827"/>
    <cellStyle name="_Costs not in AURORA 2007 Rate Case_Power Costs - Comparison bx Rbtl-Staff-Jt-PC_Electric Rev Req Model (2009 GRC) Rebuttal REmoval of New  WH Solar AdjustMI 3" xfId="1828"/>
    <cellStyle name="_Costs not in AURORA 2007 Rate Case_Power Costs - Comparison bx Rbtl-Staff-Jt-PC_Electric Rev Req Model (2009 GRC) Revised 01-18-2010" xfId="1829"/>
    <cellStyle name="_Costs not in AURORA 2007 Rate Case_Power Costs - Comparison bx Rbtl-Staff-Jt-PC_Electric Rev Req Model (2009 GRC) Revised 01-18-2010 2" xfId="1830"/>
    <cellStyle name="_Costs not in AURORA 2007 Rate Case_Power Costs - Comparison bx Rbtl-Staff-Jt-PC_Electric Rev Req Model (2009 GRC) Revised 01-18-2010 2 2" xfId="1831"/>
    <cellStyle name="_Costs not in AURORA 2007 Rate Case_Power Costs - Comparison bx Rbtl-Staff-Jt-PC_Electric Rev Req Model (2009 GRC) Revised 01-18-2010 3" xfId="1832"/>
    <cellStyle name="_Costs not in AURORA 2007 Rate Case_Power Costs - Comparison bx Rbtl-Staff-Jt-PC_Final Order Electric EXHIBIT A-1" xfId="1833"/>
    <cellStyle name="_Costs not in AURORA 2007 Rate Case_Power Costs - Comparison bx Rbtl-Staff-Jt-PC_Final Order Electric EXHIBIT A-1 2" xfId="1834"/>
    <cellStyle name="_Costs not in AURORA 2007 Rate Case_Power Costs - Comparison bx Rbtl-Staff-Jt-PC_Final Order Electric EXHIBIT A-1 2 2" xfId="1835"/>
    <cellStyle name="_Costs not in AURORA 2007 Rate Case_Power Costs - Comparison bx Rbtl-Staff-Jt-PC_Final Order Electric EXHIBIT A-1 3" xfId="1836"/>
    <cellStyle name="_Costs not in AURORA 2007 Rate Case_Production Adj 4.37" xfId="1837"/>
    <cellStyle name="_Costs not in AURORA 2007 Rate Case_Production Adj 4.37 2" xfId="1838"/>
    <cellStyle name="_Costs not in AURORA 2007 Rate Case_Production Adj 4.37 2 2" xfId="1839"/>
    <cellStyle name="_Costs not in AURORA 2007 Rate Case_Production Adj 4.37 3" xfId="1840"/>
    <cellStyle name="_Costs not in AURORA 2007 Rate Case_Purchased Power Adj 4.03" xfId="1841"/>
    <cellStyle name="_Costs not in AURORA 2007 Rate Case_Purchased Power Adj 4.03 2" xfId="1842"/>
    <cellStyle name="_Costs not in AURORA 2007 Rate Case_Purchased Power Adj 4.03 2 2" xfId="1843"/>
    <cellStyle name="_Costs not in AURORA 2007 Rate Case_Purchased Power Adj 4.03 3" xfId="1844"/>
    <cellStyle name="_Costs not in AURORA 2007 Rate Case_Rebuttal Power Costs" xfId="1845"/>
    <cellStyle name="_Costs not in AURORA 2007 Rate Case_Rebuttal Power Costs 2" xfId="1846"/>
    <cellStyle name="_Costs not in AURORA 2007 Rate Case_Rebuttal Power Costs 2 2" xfId="1847"/>
    <cellStyle name="_Costs not in AURORA 2007 Rate Case_Rebuttal Power Costs 3" xfId="1848"/>
    <cellStyle name="_Costs not in AURORA 2007 Rate Case_Rebuttal Power Costs_Adj Bench DR 3 for Initial Briefs (Electric)" xfId="1849"/>
    <cellStyle name="_Costs not in AURORA 2007 Rate Case_Rebuttal Power Costs_Adj Bench DR 3 for Initial Briefs (Electric) 2" xfId="1850"/>
    <cellStyle name="_Costs not in AURORA 2007 Rate Case_Rebuttal Power Costs_Adj Bench DR 3 for Initial Briefs (Electric) 2 2" xfId="1851"/>
    <cellStyle name="_Costs not in AURORA 2007 Rate Case_Rebuttal Power Costs_Adj Bench DR 3 for Initial Briefs (Electric) 3" xfId="1852"/>
    <cellStyle name="_Costs not in AURORA 2007 Rate Case_Rebuttal Power Costs_Electric Rev Req Model (2009 GRC) Rebuttal" xfId="1853"/>
    <cellStyle name="_Costs not in AURORA 2007 Rate Case_Rebuttal Power Costs_Electric Rev Req Model (2009 GRC) Rebuttal 2" xfId="1854"/>
    <cellStyle name="_Costs not in AURORA 2007 Rate Case_Rebuttal Power Costs_Electric Rev Req Model (2009 GRC) Rebuttal 2 2" xfId="1855"/>
    <cellStyle name="_Costs not in AURORA 2007 Rate Case_Rebuttal Power Costs_Electric Rev Req Model (2009 GRC) Rebuttal 3" xfId="1856"/>
    <cellStyle name="_Costs not in AURORA 2007 Rate Case_Rebuttal Power Costs_Electric Rev Req Model (2009 GRC) Rebuttal REmoval of New  WH Solar AdjustMI" xfId="1857"/>
    <cellStyle name="_Costs not in AURORA 2007 Rate Case_Rebuttal Power Costs_Electric Rev Req Model (2009 GRC) Rebuttal REmoval of New  WH Solar AdjustMI 2" xfId="1858"/>
    <cellStyle name="_Costs not in AURORA 2007 Rate Case_Rebuttal Power Costs_Electric Rev Req Model (2009 GRC) Rebuttal REmoval of New  WH Solar AdjustMI 2 2" xfId="1859"/>
    <cellStyle name="_Costs not in AURORA 2007 Rate Case_Rebuttal Power Costs_Electric Rev Req Model (2009 GRC) Rebuttal REmoval of New  WH Solar AdjustMI 3" xfId="1860"/>
    <cellStyle name="_Costs not in AURORA 2007 Rate Case_Rebuttal Power Costs_Electric Rev Req Model (2009 GRC) Revised 01-18-2010" xfId="1861"/>
    <cellStyle name="_Costs not in AURORA 2007 Rate Case_Rebuttal Power Costs_Electric Rev Req Model (2009 GRC) Revised 01-18-2010 2" xfId="1862"/>
    <cellStyle name="_Costs not in AURORA 2007 Rate Case_Rebuttal Power Costs_Electric Rev Req Model (2009 GRC) Revised 01-18-2010 2 2" xfId="1863"/>
    <cellStyle name="_Costs not in AURORA 2007 Rate Case_Rebuttal Power Costs_Electric Rev Req Model (2009 GRC) Revised 01-18-2010 3" xfId="1864"/>
    <cellStyle name="_Costs not in AURORA 2007 Rate Case_Rebuttal Power Costs_Final Order Electric EXHIBIT A-1" xfId="1865"/>
    <cellStyle name="_Costs not in AURORA 2007 Rate Case_Rebuttal Power Costs_Final Order Electric EXHIBIT A-1 2" xfId="1866"/>
    <cellStyle name="_Costs not in AURORA 2007 Rate Case_Rebuttal Power Costs_Final Order Electric EXHIBIT A-1 2 2" xfId="1867"/>
    <cellStyle name="_Costs not in AURORA 2007 Rate Case_Rebuttal Power Costs_Final Order Electric EXHIBIT A-1 3" xfId="1868"/>
    <cellStyle name="_Costs not in AURORA 2007 Rate Case_ROR 5.02" xfId="1869"/>
    <cellStyle name="_Costs not in AURORA 2007 Rate Case_ROR 5.02 2" xfId="1870"/>
    <cellStyle name="_Costs not in AURORA 2007 Rate Case_ROR 5.02 2 2" xfId="1871"/>
    <cellStyle name="_Costs not in AURORA 2007 Rate Case_ROR 5.02 3" xfId="1872"/>
    <cellStyle name="_Costs not in KWI3000 '06Budget" xfId="1873"/>
    <cellStyle name="_Costs not in KWI3000 '06Budget 2" xfId="1874"/>
    <cellStyle name="_Costs not in KWI3000 '06Budget 2 2" xfId="1875"/>
    <cellStyle name="_Costs not in KWI3000 '06Budget 2 2 2" xfId="1876"/>
    <cellStyle name="_Costs not in KWI3000 '06Budget 2 3" xfId="1877"/>
    <cellStyle name="_Costs not in KWI3000 '06Budget 3" xfId="1878"/>
    <cellStyle name="_Costs not in KWI3000 '06Budget 3 2" xfId="1879"/>
    <cellStyle name="_Costs not in KWI3000 '06Budget 3 2 2" xfId="1880"/>
    <cellStyle name="_Costs not in KWI3000 '06Budget 3 3" xfId="1881"/>
    <cellStyle name="_Costs not in KWI3000 '06Budget 3 3 2" xfId="1882"/>
    <cellStyle name="_Costs not in KWI3000 '06Budget 3 4" xfId="1883"/>
    <cellStyle name="_Costs not in KWI3000 '06Budget 3 4 2" xfId="1884"/>
    <cellStyle name="_Costs not in KWI3000 '06Budget 4" xfId="1885"/>
    <cellStyle name="_Costs not in KWI3000 '06Budget 4 2" xfId="1886"/>
    <cellStyle name="_Costs not in KWI3000 '06Budget 5" xfId="1887"/>
    <cellStyle name="_Costs not in KWI3000 '06Budget_(C) WHE Proforma with ITC cash grant 10 Yr Amort_for deferral_102809" xfId="1888"/>
    <cellStyle name="_Costs not in KWI3000 '06Budget_(C) WHE Proforma with ITC cash grant 10 Yr Amort_for deferral_102809 2" xfId="1889"/>
    <cellStyle name="_Costs not in KWI3000 '06Budget_(C) WHE Proforma with ITC cash grant 10 Yr Amort_for deferral_102809 2 2" xfId="1890"/>
    <cellStyle name="_Costs not in KWI3000 '06Budget_(C) WHE Proforma with ITC cash grant 10 Yr Amort_for deferral_102809 3" xfId="1891"/>
    <cellStyle name="_Costs not in KWI3000 '06Budget_(C) WHE Proforma with ITC cash grant 10 Yr Amort_for deferral_102809_16.07E Wild Horse Wind Expansionwrkingfile" xfId="1892"/>
    <cellStyle name="_Costs not in KWI3000 '06Budget_(C) WHE Proforma with ITC cash grant 10 Yr Amort_for deferral_102809_16.07E Wild Horse Wind Expansionwrkingfile 2" xfId="1893"/>
    <cellStyle name="_Costs not in KWI3000 '06Budget_(C) WHE Proforma with ITC cash grant 10 Yr Amort_for deferral_102809_16.07E Wild Horse Wind Expansionwrkingfile 2 2" xfId="1894"/>
    <cellStyle name="_Costs not in KWI3000 '06Budget_(C) WHE Proforma with ITC cash grant 10 Yr Amort_for deferral_102809_16.07E Wild Horse Wind Expansionwrkingfile 3" xfId="1895"/>
    <cellStyle name="_Costs not in KWI3000 '06Budget_(C) WHE Proforma with ITC cash grant 10 Yr Amort_for deferral_102809_16.07E Wild Horse Wind Expansionwrkingfile SF" xfId="1896"/>
    <cellStyle name="_Costs not in KWI3000 '06Budget_(C) WHE Proforma with ITC cash grant 10 Yr Amort_for deferral_102809_16.07E Wild Horse Wind Expansionwrkingfile SF 2" xfId="1897"/>
    <cellStyle name="_Costs not in KWI3000 '06Budget_(C) WHE Proforma with ITC cash grant 10 Yr Amort_for deferral_102809_16.07E Wild Horse Wind Expansionwrkingfile SF 2 2" xfId="1898"/>
    <cellStyle name="_Costs not in KWI3000 '06Budget_(C) WHE Proforma with ITC cash grant 10 Yr Amort_for deferral_102809_16.07E Wild Horse Wind Expansionwrkingfile SF 3" xfId="1899"/>
    <cellStyle name="_Costs not in KWI3000 '06Budget_(C) WHE Proforma with ITC cash grant 10 Yr Amort_for deferral_102809_16.37E Wild Horse Expansion DeferralRevwrkingfile SF" xfId="1900"/>
    <cellStyle name="_Costs not in KWI3000 '06Budget_(C) WHE Proforma with ITC cash grant 10 Yr Amort_for deferral_102809_16.37E Wild Horse Expansion DeferralRevwrkingfile SF 2" xfId="1901"/>
    <cellStyle name="_Costs not in KWI3000 '06Budget_(C) WHE Proforma with ITC cash grant 10 Yr Amort_for deferral_102809_16.37E Wild Horse Expansion DeferralRevwrkingfile SF 2 2" xfId="1902"/>
    <cellStyle name="_Costs not in KWI3000 '06Budget_(C) WHE Proforma with ITC cash grant 10 Yr Amort_for deferral_102809_16.37E Wild Horse Expansion DeferralRevwrkingfile SF 3" xfId="1903"/>
    <cellStyle name="_Costs not in KWI3000 '06Budget_(C) WHE Proforma with ITC cash grant 10 Yr Amort_for rebuttal_120709" xfId="1904"/>
    <cellStyle name="_Costs not in KWI3000 '06Budget_(C) WHE Proforma with ITC cash grant 10 Yr Amort_for rebuttal_120709 2" xfId="1905"/>
    <cellStyle name="_Costs not in KWI3000 '06Budget_(C) WHE Proforma with ITC cash grant 10 Yr Amort_for rebuttal_120709 2 2" xfId="1906"/>
    <cellStyle name="_Costs not in KWI3000 '06Budget_(C) WHE Proforma with ITC cash grant 10 Yr Amort_for rebuttal_120709 3" xfId="1907"/>
    <cellStyle name="_Costs not in KWI3000 '06Budget_04.07E Wild Horse Wind Expansion" xfId="1908"/>
    <cellStyle name="_Costs not in KWI3000 '06Budget_04.07E Wild Horse Wind Expansion 2" xfId="1909"/>
    <cellStyle name="_Costs not in KWI3000 '06Budget_04.07E Wild Horse Wind Expansion 2 2" xfId="1910"/>
    <cellStyle name="_Costs not in KWI3000 '06Budget_04.07E Wild Horse Wind Expansion 3" xfId="1911"/>
    <cellStyle name="_Costs not in KWI3000 '06Budget_04.07E Wild Horse Wind Expansion_16.07E Wild Horse Wind Expansionwrkingfile" xfId="1912"/>
    <cellStyle name="_Costs not in KWI3000 '06Budget_04.07E Wild Horse Wind Expansion_16.07E Wild Horse Wind Expansionwrkingfile 2" xfId="1913"/>
    <cellStyle name="_Costs not in KWI3000 '06Budget_04.07E Wild Horse Wind Expansion_16.07E Wild Horse Wind Expansionwrkingfile 2 2" xfId="1914"/>
    <cellStyle name="_Costs not in KWI3000 '06Budget_04.07E Wild Horse Wind Expansion_16.07E Wild Horse Wind Expansionwrkingfile 3" xfId="1915"/>
    <cellStyle name="_Costs not in KWI3000 '06Budget_04.07E Wild Horse Wind Expansion_16.07E Wild Horse Wind Expansionwrkingfile SF" xfId="1916"/>
    <cellStyle name="_Costs not in KWI3000 '06Budget_04.07E Wild Horse Wind Expansion_16.07E Wild Horse Wind Expansionwrkingfile SF 2" xfId="1917"/>
    <cellStyle name="_Costs not in KWI3000 '06Budget_04.07E Wild Horse Wind Expansion_16.07E Wild Horse Wind Expansionwrkingfile SF 2 2" xfId="1918"/>
    <cellStyle name="_Costs not in KWI3000 '06Budget_04.07E Wild Horse Wind Expansion_16.07E Wild Horse Wind Expansionwrkingfile SF 3" xfId="1919"/>
    <cellStyle name="_Costs not in KWI3000 '06Budget_04.07E Wild Horse Wind Expansion_16.37E Wild Horse Expansion DeferralRevwrkingfile SF" xfId="1920"/>
    <cellStyle name="_Costs not in KWI3000 '06Budget_04.07E Wild Horse Wind Expansion_16.37E Wild Horse Expansion DeferralRevwrkingfile SF 2" xfId="1921"/>
    <cellStyle name="_Costs not in KWI3000 '06Budget_04.07E Wild Horse Wind Expansion_16.37E Wild Horse Expansion DeferralRevwrkingfile SF 2 2" xfId="1922"/>
    <cellStyle name="_Costs not in KWI3000 '06Budget_04.07E Wild Horse Wind Expansion_16.37E Wild Horse Expansion DeferralRevwrkingfile SF 3" xfId="1923"/>
    <cellStyle name="_Costs not in KWI3000 '06Budget_16.07E Wild Horse Wind Expansionwrkingfile" xfId="1924"/>
    <cellStyle name="_Costs not in KWI3000 '06Budget_16.07E Wild Horse Wind Expansionwrkingfile 2" xfId="1925"/>
    <cellStyle name="_Costs not in KWI3000 '06Budget_16.07E Wild Horse Wind Expansionwrkingfile 2 2" xfId="1926"/>
    <cellStyle name="_Costs not in KWI3000 '06Budget_16.07E Wild Horse Wind Expansionwrkingfile 3" xfId="1927"/>
    <cellStyle name="_Costs not in KWI3000 '06Budget_16.07E Wild Horse Wind Expansionwrkingfile SF" xfId="1928"/>
    <cellStyle name="_Costs not in KWI3000 '06Budget_16.07E Wild Horse Wind Expansionwrkingfile SF 2" xfId="1929"/>
    <cellStyle name="_Costs not in KWI3000 '06Budget_16.07E Wild Horse Wind Expansionwrkingfile SF 2 2" xfId="1930"/>
    <cellStyle name="_Costs not in KWI3000 '06Budget_16.07E Wild Horse Wind Expansionwrkingfile SF 3" xfId="1931"/>
    <cellStyle name="_Costs not in KWI3000 '06Budget_16.37E Wild Horse Expansion DeferralRevwrkingfile SF" xfId="1932"/>
    <cellStyle name="_Costs not in KWI3000 '06Budget_16.37E Wild Horse Expansion DeferralRevwrkingfile SF 2" xfId="1933"/>
    <cellStyle name="_Costs not in KWI3000 '06Budget_16.37E Wild Horse Expansion DeferralRevwrkingfile SF 2 2" xfId="1934"/>
    <cellStyle name="_Costs not in KWI3000 '06Budget_16.37E Wild Horse Expansion DeferralRevwrkingfile SF 3" xfId="1935"/>
    <cellStyle name="_Costs not in KWI3000 '06Budget_2010 PTC's July1_Dec31 2010 " xfId="1936"/>
    <cellStyle name="_Costs not in KWI3000 '06Budget_2010 PTC's Sept10_Aug11 (Version 4)" xfId="1937"/>
    <cellStyle name="_Costs not in KWI3000 '06Budget_4 31 Regulatory Assets and Liabilities  7 06- Exhibit D" xfId="1938"/>
    <cellStyle name="_Costs not in KWI3000 '06Budget_4 31 Regulatory Assets and Liabilities  7 06- Exhibit D 2" xfId="1939"/>
    <cellStyle name="_Costs not in KWI3000 '06Budget_4 31 Regulatory Assets and Liabilities  7 06- Exhibit D 2 2" xfId="1940"/>
    <cellStyle name="_Costs not in KWI3000 '06Budget_4 31 Regulatory Assets and Liabilities  7 06- Exhibit D 3" xfId="1941"/>
    <cellStyle name="_Costs not in KWI3000 '06Budget_4 32 Regulatory Assets and Liabilities  7 06- Exhibit D" xfId="1942"/>
    <cellStyle name="_Costs not in KWI3000 '06Budget_4 32 Regulatory Assets and Liabilities  7 06- Exhibit D 2" xfId="1943"/>
    <cellStyle name="_Costs not in KWI3000 '06Budget_4 32 Regulatory Assets and Liabilities  7 06- Exhibit D 2 2" xfId="1944"/>
    <cellStyle name="_Costs not in KWI3000 '06Budget_4 32 Regulatory Assets and Liabilities  7 06- Exhibit D 3" xfId="1945"/>
    <cellStyle name="_Costs not in KWI3000 '06Budget_Att B to RECs proceeds proposal" xfId="1946"/>
    <cellStyle name="_Costs not in KWI3000 '06Budget_Backup for Attachment B 2010-09-09" xfId="1947"/>
    <cellStyle name="_Costs not in KWI3000 '06Budget_Bench Request - Attachment B" xfId="1948"/>
    <cellStyle name="_Costs not in KWI3000 '06Budget_Book2" xfId="1949"/>
    <cellStyle name="_Costs not in KWI3000 '06Budget_Book2 2" xfId="1950"/>
    <cellStyle name="_Costs not in KWI3000 '06Budget_Book2 2 2" xfId="1951"/>
    <cellStyle name="_Costs not in KWI3000 '06Budget_Book2 3" xfId="1952"/>
    <cellStyle name="_Costs not in KWI3000 '06Budget_Book2_Adj Bench DR 3 for Initial Briefs (Electric)" xfId="1953"/>
    <cellStyle name="_Costs not in KWI3000 '06Budget_Book2_Adj Bench DR 3 for Initial Briefs (Electric) 2" xfId="1954"/>
    <cellStyle name="_Costs not in KWI3000 '06Budget_Book2_Adj Bench DR 3 for Initial Briefs (Electric) 2 2" xfId="1955"/>
    <cellStyle name="_Costs not in KWI3000 '06Budget_Book2_Adj Bench DR 3 for Initial Briefs (Electric) 3" xfId="1956"/>
    <cellStyle name="_Costs not in KWI3000 '06Budget_Book2_Electric Rev Req Model (2009 GRC) Rebuttal" xfId="1957"/>
    <cellStyle name="_Costs not in KWI3000 '06Budget_Book2_Electric Rev Req Model (2009 GRC) Rebuttal 2" xfId="1958"/>
    <cellStyle name="_Costs not in KWI3000 '06Budget_Book2_Electric Rev Req Model (2009 GRC) Rebuttal 2 2" xfId="1959"/>
    <cellStyle name="_Costs not in KWI3000 '06Budget_Book2_Electric Rev Req Model (2009 GRC) Rebuttal 3" xfId="1960"/>
    <cellStyle name="_Costs not in KWI3000 '06Budget_Book2_Electric Rev Req Model (2009 GRC) Rebuttal REmoval of New  WH Solar AdjustMI" xfId="1961"/>
    <cellStyle name="_Costs not in KWI3000 '06Budget_Book2_Electric Rev Req Model (2009 GRC) Rebuttal REmoval of New  WH Solar AdjustMI 2" xfId="1962"/>
    <cellStyle name="_Costs not in KWI3000 '06Budget_Book2_Electric Rev Req Model (2009 GRC) Rebuttal REmoval of New  WH Solar AdjustMI 2 2" xfId="1963"/>
    <cellStyle name="_Costs not in KWI3000 '06Budget_Book2_Electric Rev Req Model (2009 GRC) Rebuttal REmoval of New  WH Solar AdjustMI 3" xfId="1964"/>
    <cellStyle name="_Costs not in KWI3000 '06Budget_Book2_Electric Rev Req Model (2009 GRC) Revised 01-18-2010" xfId="1965"/>
    <cellStyle name="_Costs not in KWI3000 '06Budget_Book2_Electric Rev Req Model (2009 GRC) Revised 01-18-2010 2" xfId="1966"/>
    <cellStyle name="_Costs not in KWI3000 '06Budget_Book2_Electric Rev Req Model (2009 GRC) Revised 01-18-2010 2 2" xfId="1967"/>
    <cellStyle name="_Costs not in KWI3000 '06Budget_Book2_Electric Rev Req Model (2009 GRC) Revised 01-18-2010 3" xfId="1968"/>
    <cellStyle name="_Costs not in KWI3000 '06Budget_Book2_Final Order Electric EXHIBIT A-1" xfId="1969"/>
    <cellStyle name="_Costs not in KWI3000 '06Budget_Book2_Final Order Electric EXHIBIT A-1 2" xfId="1970"/>
    <cellStyle name="_Costs not in KWI3000 '06Budget_Book2_Final Order Electric EXHIBIT A-1 2 2" xfId="1971"/>
    <cellStyle name="_Costs not in KWI3000 '06Budget_Book2_Final Order Electric EXHIBIT A-1 3" xfId="1972"/>
    <cellStyle name="_Costs not in KWI3000 '06Budget_Book4" xfId="1973"/>
    <cellStyle name="_Costs not in KWI3000 '06Budget_Book4 2" xfId="1974"/>
    <cellStyle name="_Costs not in KWI3000 '06Budget_Book4 2 2" xfId="1975"/>
    <cellStyle name="_Costs not in KWI3000 '06Budget_Book4 3" xfId="1976"/>
    <cellStyle name="_Costs not in KWI3000 '06Budget_Book9" xfId="1977"/>
    <cellStyle name="_Costs not in KWI3000 '06Budget_Book9 2" xfId="1978"/>
    <cellStyle name="_Costs not in KWI3000 '06Budget_Book9 2 2" xfId="1979"/>
    <cellStyle name="_Costs not in KWI3000 '06Budget_Book9 3" xfId="1980"/>
    <cellStyle name="_Costs not in KWI3000 '06Budget_Check the Interest Calculation" xfId="1981"/>
    <cellStyle name="_Costs not in KWI3000 '06Budget_Check the Interest Calculation_Scenario 1 REC vs PTC Offset" xfId="1982"/>
    <cellStyle name="_Costs not in KWI3000 '06Budget_Check the Interest Calculation_Scenario 3" xfId="1983"/>
    <cellStyle name="_Costs not in KWI3000 '06Budget_INPUTS" xfId="1984"/>
    <cellStyle name="_Costs not in KWI3000 '06Budget_INPUTS 2" xfId="1985"/>
    <cellStyle name="_Costs not in KWI3000 '06Budget_INPUTS 2 2" xfId="1986"/>
    <cellStyle name="_Costs not in KWI3000 '06Budget_INPUTS 3" xfId="1987"/>
    <cellStyle name="_Costs not in KWI3000 '06Budget_Power Costs - Comparison bx Rbtl-Staff-Jt-PC" xfId="1988"/>
    <cellStyle name="_Costs not in KWI3000 '06Budget_Power Costs - Comparison bx Rbtl-Staff-Jt-PC 2" xfId="1989"/>
    <cellStyle name="_Costs not in KWI3000 '06Budget_Power Costs - Comparison bx Rbtl-Staff-Jt-PC 2 2" xfId="1990"/>
    <cellStyle name="_Costs not in KWI3000 '06Budget_Power Costs - Comparison bx Rbtl-Staff-Jt-PC 3" xfId="1991"/>
    <cellStyle name="_Costs not in KWI3000 '06Budget_Power Costs - Comparison bx Rbtl-Staff-Jt-PC_Adj Bench DR 3 for Initial Briefs (Electric)" xfId="1992"/>
    <cellStyle name="_Costs not in KWI3000 '06Budget_Power Costs - Comparison bx Rbtl-Staff-Jt-PC_Adj Bench DR 3 for Initial Briefs (Electric) 2" xfId="1993"/>
    <cellStyle name="_Costs not in KWI3000 '06Budget_Power Costs - Comparison bx Rbtl-Staff-Jt-PC_Adj Bench DR 3 for Initial Briefs (Electric) 2 2" xfId="1994"/>
    <cellStyle name="_Costs not in KWI3000 '06Budget_Power Costs - Comparison bx Rbtl-Staff-Jt-PC_Adj Bench DR 3 for Initial Briefs (Electric) 3" xfId="1995"/>
    <cellStyle name="_Costs not in KWI3000 '06Budget_Power Costs - Comparison bx Rbtl-Staff-Jt-PC_Electric Rev Req Model (2009 GRC) Rebuttal" xfId="1996"/>
    <cellStyle name="_Costs not in KWI3000 '06Budget_Power Costs - Comparison bx Rbtl-Staff-Jt-PC_Electric Rev Req Model (2009 GRC) Rebuttal 2" xfId="1997"/>
    <cellStyle name="_Costs not in KWI3000 '06Budget_Power Costs - Comparison bx Rbtl-Staff-Jt-PC_Electric Rev Req Model (2009 GRC) Rebuttal 2 2" xfId="1998"/>
    <cellStyle name="_Costs not in KWI3000 '06Budget_Power Costs - Comparison bx Rbtl-Staff-Jt-PC_Electric Rev Req Model (2009 GRC) Rebuttal 3" xfId="1999"/>
    <cellStyle name="_Costs not in KWI3000 '06Budget_Power Costs - Comparison bx Rbtl-Staff-Jt-PC_Electric Rev Req Model (2009 GRC) Rebuttal REmoval of New  WH Solar AdjustMI" xfId="2000"/>
    <cellStyle name="_Costs not in KWI3000 '06Budget_Power Costs - Comparison bx Rbtl-Staff-Jt-PC_Electric Rev Req Model (2009 GRC) Rebuttal REmoval of New  WH Solar AdjustMI 2" xfId="2001"/>
    <cellStyle name="_Costs not in KWI3000 '06Budget_Power Costs - Comparison bx Rbtl-Staff-Jt-PC_Electric Rev Req Model (2009 GRC) Rebuttal REmoval of New  WH Solar AdjustMI 2 2" xfId="2002"/>
    <cellStyle name="_Costs not in KWI3000 '06Budget_Power Costs - Comparison bx Rbtl-Staff-Jt-PC_Electric Rev Req Model (2009 GRC) Rebuttal REmoval of New  WH Solar AdjustMI 3" xfId="2003"/>
    <cellStyle name="_Costs not in KWI3000 '06Budget_Power Costs - Comparison bx Rbtl-Staff-Jt-PC_Electric Rev Req Model (2009 GRC) Revised 01-18-2010" xfId="2004"/>
    <cellStyle name="_Costs not in KWI3000 '06Budget_Power Costs - Comparison bx Rbtl-Staff-Jt-PC_Electric Rev Req Model (2009 GRC) Revised 01-18-2010 2" xfId="2005"/>
    <cellStyle name="_Costs not in KWI3000 '06Budget_Power Costs - Comparison bx Rbtl-Staff-Jt-PC_Electric Rev Req Model (2009 GRC) Revised 01-18-2010 2 2" xfId="2006"/>
    <cellStyle name="_Costs not in KWI3000 '06Budget_Power Costs - Comparison bx Rbtl-Staff-Jt-PC_Electric Rev Req Model (2009 GRC) Revised 01-18-2010 3" xfId="2007"/>
    <cellStyle name="_Costs not in KWI3000 '06Budget_Power Costs - Comparison bx Rbtl-Staff-Jt-PC_Final Order Electric EXHIBIT A-1" xfId="2008"/>
    <cellStyle name="_Costs not in KWI3000 '06Budget_Power Costs - Comparison bx Rbtl-Staff-Jt-PC_Final Order Electric EXHIBIT A-1 2" xfId="2009"/>
    <cellStyle name="_Costs not in KWI3000 '06Budget_Power Costs - Comparison bx Rbtl-Staff-Jt-PC_Final Order Electric EXHIBIT A-1 2 2" xfId="2010"/>
    <cellStyle name="_Costs not in KWI3000 '06Budget_Power Costs - Comparison bx Rbtl-Staff-Jt-PC_Final Order Electric EXHIBIT A-1 3" xfId="2011"/>
    <cellStyle name="_Costs not in KWI3000 '06Budget_Production Adj 4.37" xfId="2012"/>
    <cellStyle name="_Costs not in KWI3000 '06Budget_Production Adj 4.37 2" xfId="2013"/>
    <cellStyle name="_Costs not in KWI3000 '06Budget_Production Adj 4.37 2 2" xfId="2014"/>
    <cellStyle name="_Costs not in KWI3000 '06Budget_Production Adj 4.37 3" xfId="2015"/>
    <cellStyle name="_Costs not in KWI3000 '06Budget_Purchased Power Adj 4.03" xfId="2016"/>
    <cellStyle name="_Costs not in KWI3000 '06Budget_Purchased Power Adj 4.03 2" xfId="2017"/>
    <cellStyle name="_Costs not in KWI3000 '06Budget_Purchased Power Adj 4.03 2 2" xfId="2018"/>
    <cellStyle name="_Costs not in KWI3000 '06Budget_Purchased Power Adj 4.03 3" xfId="2019"/>
    <cellStyle name="_Costs not in KWI3000 '06Budget_Rebuttal Power Costs" xfId="2020"/>
    <cellStyle name="_Costs not in KWI3000 '06Budget_Rebuttal Power Costs 2" xfId="2021"/>
    <cellStyle name="_Costs not in KWI3000 '06Budget_Rebuttal Power Costs 2 2" xfId="2022"/>
    <cellStyle name="_Costs not in KWI3000 '06Budget_Rebuttal Power Costs 3" xfId="2023"/>
    <cellStyle name="_Costs not in KWI3000 '06Budget_Rebuttal Power Costs_Adj Bench DR 3 for Initial Briefs (Electric)" xfId="2024"/>
    <cellStyle name="_Costs not in KWI3000 '06Budget_Rebuttal Power Costs_Adj Bench DR 3 for Initial Briefs (Electric) 2" xfId="2025"/>
    <cellStyle name="_Costs not in KWI3000 '06Budget_Rebuttal Power Costs_Adj Bench DR 3 for Initial Briefs (Electric) 2 2" xfId="2026"/>
    <cellStyle name="_Costs not in KWI3000 '06Budget_Rebuttal Power Costs_Adj Bench DR 3 for Initial Briefs (Electric) 3" xfId="2027"/>
    <cellStyle name="_Costs not in KWI3000 '06Budget_Rebuttal Power Costs_Electric Rev Req Model (2009 GRC) Rebuttal" xfId="2028"/>
    <cellStyle name="_Costs not in KWI3000 '06Budget_Rebuttal Power Costs_Electric Rev Req Model (2009 GRC) Rebuttal 2" xfId="2029"/>
    <cellStyle name="_Costs not in KWI3000 '06Budget_Rebuttal Power Costs_Electric Rev Req Model (2009 GRC) Rebuttal 2 2" xfId="2030"/>
    <cellStyle name="_Costs not in KWI3000 '06Budget_Rebuttal Power Costs_Electric Rev Req Model (2009 GRC) Rebuttal 3" xfId="2031"/>
    <cellStyle name="_Costs not in KWI3000 '06Budget_Rebuttal Power Costs_Electric Rev Req Model (2009 GRC) Rebuttal REmoval of New  WH Solar AdjustMI" xfId="2032"/>
    <cellStyle name="_Costs not in KWI3000 '06Budget_Rebuttal Power Costs_Electric Rev Req Model (2009 GRC) Rebuttal REmoval of New  WH Solar AdjustMI 2" xfId="2033"/>
    <cellStyle name="_Costs not in KWI3000 '06Budget_Rebuttal Power Costs_Electric Rev Req Model (2009 GRC) Rebuttal REmoval of New  WH Solar AdjustMI 2 2" xfId="2034"/>
    <cellStyle name="_Costs not in KWI3000 '06Budget_Rebuttal Power Costs_Electric Rev Req Model (2009 GRC) Rebuttal REmoval of New  WH Solar AdjustMI 3" xfId="2035"/>
    <cellStyle name="_Costs not in KWI3000 '06Budget_Rebuttal Power Costs_Electric Rev Req Model (2009 GRC) Revised 01-18-2010" xfId="2036"/>
    <cellStyle name="_Costs not in KWI3000 '06Budget_Rebuttal Power Costs_Electric Rev Req Model (2009 GRC) Revised 01-18-2010 2" xfId="2037"/>
    <cellStyle name="_Costs not in KWI3000 '06Budget_Rebuttal Power Costs_Electric Rev Req Model (2009 GRC) Revised 01-18-2010 2 2" xfId="2038"/>
    <cellStyle name="_Costs not in KWI3000 '06Budget_Rebuttal Power Costs_Electric Rev Req Model (2009 GRC) Revised 01-18-2010 3" xfId="2039"/>
    <cellStyle name="_Costs not in KWI3000 '06Budget_Rebuttal Power Costs_Final Order Electric EXHIBIT A-1" xfId="2040"/>
    <cellStyle name="_Costs not in KWI3000 '06Budget_Rebuttal Power Costs_Final Order Electric EXHIBIT A-1 2" xfId="2041"/>
    <cellStyle name="_Costs not in KWI3000 '06Budget_Rebuttal Power Costs_Final Order Electric EXHIBIT A-1 2 2" xfId="2042"/>
    <cellStyle name="_Costs not in KWI3000 '06Budget_Rebuttal Power Costs_Final Order Electric EXHIBIT A-1 3" xfId="2043"/>
    <cellStyle name="_Costs not in KWI3000 '06Budget_RECS vs PTC's w Interest 6-28-10" xfId="2044"/>
    <cellStyle name="_Costs not in KWI3000 '06Budget_ROR &amp; CONV FACTOR" xfId="2045"/>
    <cellStyle name="_Costs not in KWI3000 '06Budget_ROR &amp; CONV FACTOR 2" xfId="2046"/>
    <cellStyle name="_Costs not in KWI3000 '06Budget_ROR &amp; CONV FACTOR 2 2" xfId="2047"/>
    <cellStyle name="_Costs not in KWI3000 '06Budget_ROR &amp; CONV FACTOR 3" xfId="2048"/>
    <cellStyle name="_Costs not in KWI3000 '06Budget_ROR 5.02" xfId="2049"/>
    <cellStyle name="_Costs not in KWI3000 '06Budget_ROR 5.02 2" xfId="2050"/>
    <cellStyle name="_Costs not in KWI3000 '06Budget_ROR 5.02 2 2" xfId="2051"/>
    <cellStyle name="_Costs not in KWI3000 '06Budget_ROR 5.02 3" xfId="2052"/>
    <cellStyle name="_DEM-WP (C) Power Cost 2006GRC Order" xfId="2053"/>
    <cellStyle name="_DEM-WP (C) Power Cost 2006GRC Order 2" xfId="2054"/>
    <cellStyle name="_DEM-WP (C) Power Cost 2006GRC Order 2 2" xfId="2055"/>
    <cellStyle name="_DEM-WP (C) Power Cost 2006GRC Order 2 2 2" xfId="2056"/>
    <cellStyle name="_DEM-WP (C) Power Cost 2006GRC Order 2 3" xfId="2057"/>
    <cellStyle name="_DEM-WP (C) Power Cost 2006GRC Order 3" xfId="2058"/>
    <cellStyle name="_DEM-WP (C) Power Cost 2006GRC Order 3 2" xfId="2059"/>
    <cellStyle name="_DEM-WP (C) Power Cost 2006GRC Order 4" xfId="2060"/>
    <cellStyle name="_DEM-WP (C) Power Cost 2006GRC Order_04 07E Wild Horse Wind Expansion (C) (2)" xfId="2061"/>
    <cellStyle name="_DEM-WP (C) Power Cost 2006GRC Order_04 07E Wild Horse Wind Expansion (C) (2) 2" xfId="2062"/>
    <cellStyle name="_DEM-WP (C) Power Cost 2006GRC Order_04 07E Wild Horse Wind Expansion (C) (2) 2 2" xfId="2063"/>
    <cellStyle name="_DEM-WP (C) Power Cost 2006GRC Order_04 07E Wild Horse Wind Expansion (C) (2) 3" xfId="2064"/>
    <cellStyle name="_DEM-WP (C) Power Cost 2006GRC Order_04 07E Wild Horse Wind Expansion (C) (2)_Adj Bench DR 3 for Initial Briefs (Electric)" xfId="2065"/>
    <cellStyle name="_DEM-WP (C) Power Cost 2006GRC Order_04 07E Wild Horse Wind Expansion (C) (2)_Adj Bench DR 3 for Initial Briefs (Electric) 2" xfId="2066"/>
    <cellStyle name="_DEM-WP (C) Power Cost 2006GRC Order_04 07E Wild Horse Wind Expansion (C) (2)_Adj Bench DR 3 for Initial Briefs (Electric) 2 2" xfId="2067"/>
    <cellStyle name="_DEM-WP (C) Power Cost 2006GRC Order_04 07E Wild Horse Wind Expansion (C) (2)_Adj Bench DR 3 for Initial Briefs (Electric) 3" xfId="2068"/>
    <cellStyle name="_DEM-WP (C) Power Cost 2006GRC Order_04 07E Wild Horse Wind Expansion (C) (2)_Electric Rev Req Model (2009 GRC) " xfId="2069"/>
    <cellStyle name="_DEM-WP (C) Power Cost 2006GRC Order_04 07E Wild Horse Wind Expansion (C) (2)_Electric Rev Req Model (2009 GRC)  2" xfId="2070"/>
    <cellStyle name="_DEM-WP (C) Power Cost 2006GRC Order_04 07E Wild Horse Wind Expansion (C) (2)_Electric Rev Req Model (2009 GRC)  2 2" xfId="2071"/>
    <cellStyle name="_DEM-WP (C) Power Cost 2006GRC Order_04 07E Wild Horse Wind Expansion (C) (2)_Electric Rev Req Model (2009 GRC)  3" xfId="2072"/>
    <cellStyle name="_DEM-WP (C) Power Cost 2006GRC Order_04 07E Wild Horse Wind Expansion (C) (2)_Electric Rev Req Model (2009 GRC) Rebuttal" xfId="2073"/>
    <cellStyle name="_DEM-WP (C) Power Cost 2006GRC Order_04 07E Wild Horse Wind Expansion (C) (2)_Electric Rev Req Model (2009 GRC) Rebuttal 2" xfId="2074"/>
    <cellStyle name="_DEM-WP (C) Power Cost 2006GRC Order_04 07E Wild Horse Wind Expansion (C) (2)_Electric Rev Req Model (2009 GRC) Rebuttal 2 2" xfId="2075"/>
    <cellStyle name="_DEM-WP (C) Power Cost 2006GRC Order_04 07E Wild Horse Wind Expansion (C) (2)_Electric Rev Req Model (2009 GRC) Rebuttal 3" xfId="2076"/>
    <cellStyle name="_DEM-WP (C) Power Cost 2006GRC Order_04 07E Wild Horse Wind Expansion (C) (2)_Electric Rev Req Model (2009 GRC) Rebuttal REmoval of New  WH Solar AdjustMI" xfId="2077"/>
    <cellStyle name="_DEM-WP (C) Power Cost 2006GRC Order_04 07E Wild Horse Wind Expansion (C) (2)_Electric Rev Req Model (2009 GRC) Rebuttal REmoval of New  WH Solar AdjustMI 2" xfId="2078"/>
    <cellStyle name="_DEM-WP (C) Power Cost 2006GRC Order_04 07E Wild Horse Wind Expansion (C) (2)_Electric Rev Req Model (2009 GRC) Rebuttal REmoval of New  WH Solar AdjustMI 2 2" xfId="2079"/>
    <cellStyle name="_DEM-WP (C) Power Cost 2006GRC Order_04 07E Wild Horse Wind Expansion (C) (2)_Electric Rev Req Model (2009 GRC) Rebuttal REmoval of New  WH Solar AdjustMI 3" xfId="2080"/>
    <cellStyle name="_DEM-WP (C) Power Cost 2006GRC Order_04 07E Wild Horse Wind Expansion (C) (2)_Electric Rev Req Model (2009 GRC) Revised 01-18-2010" xfId="2081"/>
    <cellStyle name="_DEM-WP (C) Power Cost 2006GRC Order_04 07E Wild Horse Wind Expansion (C) (2)_Electric Rev Req Model (2009 GRC) Revised 01-18-2010 2" xfId="2082"/>
    <cellStyle name="_DEM-WP (C) Power Cost 2006GRC Order_04 07E Wild Horse Wind Expansion (C) (2)_Electric Rev Req Model (2009 GRC) Revised 01-18-2010 2 2" xfId="2083"/>
    <cellStyle name="_DEM-WP (C) Power Cost 2006GRC Order_04 07E Wild Horse Wind Expansion (C) (2)_Electric Rev Req Model (2009 GRC) Revised 01-18-2010 3" xfId="2084"/>
    <cellStyle name="_DEM-WP (C) Power Cost 2006GRC Order_04 07E Wild Horse Wind Expansion (C) (2)_Final Order Electric EXHIBIT A-1" xfId="2085"/>
    <cellStyle name="_DEM-WP (C) Power Cost 2006GRC Order_04 07E Wild Horse Wind Expansion (C) (2)_Final Order Electric EXHIBIT A-1 2" xfId="2086"/>
    <cellStyle name="_DEM-WP (C) Power Cost 2006GRC Order_04 07E Wild Horse Wind Expansion (C) (2)_Final Order Electric EXHIBIT A-1 2 2" xfId="2087"/>
    <cellStyle name="_DEM-WP (C) Power Cost 2006GRC Order_04 07E Wild Horse Wind Expansion (C) (2)_Final Order Electric EXHIBIT A-1 3" xfId="2088"/>
    <cellStyle name="_DEM-WP (C) Power Cost 2006GRC Order_04 07E Wild Horse Wind Expansion (C) (2)_TENASKA REGULATORY ASSET" xfId="2089"/>
    <cellStyle name="_DEM-WP (C) Power Cost 2006GRC Order_04 07E Wild Horse Wind Expansion (C) (2)_TENASKA REGULATORY ASSET 2" xfId="2090"/>
    <cellStyle name="_DEM-WP (C) Power Cost 2006GRC Order_04 07E Wild Horse Wind Expansion (C) (2)_TENASKA REGULATORY ASSET 2 2" xfId="2091"/>
    <cellStyle name="_DEM-WP (C) Power Cost 2006GRC Order_04 07E Wild Horse Wind Expansion (C) (2)_TENASKA REGULATORY ASSET 3" xfId="2092"/>
    <cellStyle name="_DEM-WP (C) Power Cost 2006GRC Order_16.37E Wild Horse Expansion DeferralRevwrkingfile SF" xfId="2093"/>
    <cellStyle name="_DEM-WP (C) Power Cost 2006GRC Order_16.37E Wild Horse Expansion DeferralRevwrkingfile SF 2" xfId="2094"/>
    <cellStyle name="_DEM-WP (C) Power Cost 2006GRC Order_16.37E Wild Horse Expansion DeferralRevwrkingfile SF 2 2" xfId="2095"/>
    <cellStyle name="_DEM-WP (C) Power Cost 2006GRC Order_16.37E Wild Horse Expansion DeferralRevwrkingfile SF 3" xfId="2096"/>
    <cellStyle name="_DEM-WP (C) Power Cost 2006GRC Order_4 31 Regulatory Assets and Liabilities  7 06- Exhibit D" xfId="2097"/>
    <cellStyle name="_DEM-WP (C) Power Cost 2006GRC Order_4 31 Regulatory Assets and Liabilities  7 06- Exhibit D 2" xfId="2098"/>
    <cellStyle name="_DEM-WP (C) Power Cost 2006GRC Order_4 31 Regulatory Assets and Liabilities  7 06- Exhibit D 2 2" xfId="2099"/>
    <cellStyle name="_DEM-WP (C) Power Cost 2006GRC Order_4 31 Regulatory Assets and Liabilities  7 06- Exhibit D 3" xfId="2100"/>
    <cellStyle name="_DEM-WP (C) Power Cost 2006GRC Order_4 32 Regulatory Assets and Liabilities  7 06- Exhibit D" xfId="2101"/>
    <cellStyle name="_DEM-WP (C) Power Cost 2006GRC Order_4 32 Regulatory Assets and Liabilities  7 06- Exhibit D 2" xfId="2102"/>
    <cellStyle name="_DEM-WP (C) Power Cost 2006GRC Order_4 32 Regulatory Assets and Liabilities  7 06- Exhibit D 2 2" xfId="2103"/>
    <cellStyle name="_DEM-WP (C) Power Cost 2006GRC Order_4 32 Regulatory Assets and Liabilities  7 06- Exhibit D 3" xfId="2104"/>
    <cellStyle name="_DEM-WP (C) Power Cost 2006GRC Order_Book2" xfId="2105"/>
    <cellStyle name="_DEM-WP (C) Power Cost 2006GRC Order_Book2 2" xfId="2106"/>
    <cellStyle name="_DEM-WP (C) Power Cost 2006GRC Order_Book2 2 2" xfId="2107"/>
    <cellStyle name="_DEM-WP (C) Power Cost 2006GRC Order_Book2 3" xfId="2108"/>
    <cellStyle name="_DEM-WP (C) Power Cost 2006GRC Order_Book2_Adj Bench DR 3 for Initial Briefs (Electric)" xfId="2109"/>
    <cellStyle name="_DEM-WP (C) Power Cost 2006GRC Order_Book2_Adj Bench DR 3 for Initial Briefs (Electric) 2" xfId="2110"/>
    <cellStyle name="_DEM-WP (C) Power Cost 2006GRC Order_Book2_Adj Bench DR 3 for Initial Briefs (Electric) 2 2" xfId="2111"/>
    <cellStyle name="_DEM-WP (C) Power Cost 2006GRC Order_Book2_Adj Bench DR 3 for Initial Briefs (Electric) 3" xfId="2112"/>
    <cellStyle name="_DEM-WP (C) Power Cost 2006GRC Order_Book2_Electric Rev Req Model (2009 GRC) Rebuttal" xfId="2113"/>
    <cellStyle name="_DEM-WP (C) Power Cost 2006GRC Order_Book2_Electric Rev Req Model (2009 GRC) Rebuttal 2" xfId="2114"/>
    <cellStyle name="_DEM-WP (C) Power Cost 2006GRC Order_Book2_Electric Rev Req Model (2009 GRC) Rebuttal 2 2" xfId="2115"/>
    <cellStyle name="_DEM-WP (C) Power Cost 2006GRC Order_Book2_Electric Rev Req Model (2009 GRC) Rebuttal 3" xfId="2116"/>
    <cellStyle name="_DEM-WP (C) Power Cost 2006GRC Order_Book2_Electric Rev Req Model (2009 GRC) Rebuttal REmoval of New  WH Solar AdjustMI" xfId="2117"/>
    <cellStyle name="_DEM-WP (C) Power Cost 2006GRC Order_Book2_Electric Rev Req Model (2009 GRC) Rebuttal REmoval of New  WH Solar AdjustMI 2" xfId="2118"/>
    <cellStyle name="_DEM-WP (C) Power Cost 2006GRC Order_Book2_Electric Rev Req Model (2009 GRC) Rebuttal REmoval of New  WH Solar AdjustMI 2 2" xfId="2119"/>
    <cellStyle name="_DEM-WP (C) Power Cost 2006GRC Order_Book2_Electric Rev Req Model (2009 GRC) Rebuttal REmoval of New  WH Solar AdjustMI 3" xfId="2120"/>
    <cellStyle name="_DEM-WP (C) Power Cost 2006GRC Order_Book2_Electric Rev Req Model (2009 GRC) Revised 01-18-2010" xfId="2121"/>
    <cellStyle name="_DEM-WP (C) Power Cost 2006GRC Order_Book2_Electric Rev Req Model (2009 GRC) Revised 01-18-2010 2" xfId="2122"/>
    <cellStyle name="_DEM-WP (C) Power Cost 2006GRC Order_Book2_Electric Rev Req Model (2009 GRC) Revised 01-18-2010 2 2" xfId="2123"/>
    <cellStyle name="_DEM-WP (C) Power Cost 2006GRC Order_Book2_Electric Rev Req Model (2009 GRC) Revised 01-18-2010 3" xfId="2124"/>
    <cellStyle name="_DEM-WP (C) Power Cost 2006GRC Order_Book2_Final Order Electric EXHIBIT A-1" xfId="2125"/>
    <cellStyle name="_DEM-WP (C) Power Cost 2006GRC Order_Book2_Final Order Electric EXHIBIT A-1 2" xfId="2126"/>
    <cellStyle name="_DEM-WP (C) Power Cost 2006GRC Order_Book2_Final Order Electric EXHIBIT A-1 2 2" xfId="2127"/>
    <cellStyle name="_DEM-WP (C) Power Cost 2006GRC Order_Book2_Final Order Electric EXHIBIT A-1 3" xfId="2128"/>
    <cellStyle name="_DEM-WP (C) Power Cost 2006GRC Order_Book4" xfId="2129"/>
    <cellStyle name="_DEM-WP (C) Power Cost 2006GRC Order_Book4 2" xfId="2130"/>
    <cellStyle name="_DEM-WP (C) Power Cost 2006GRC Order_Book4 2 2" xfId="2131"/>
    <cellStyle name="_DEM-WP (C) Power Cost 2006GRC Order_Book4 3" xfId="2132"/>
    <cellStyle name="_DEM-WP (C) Power Cost 2006GRC Order_Book9" xfId="2133"/>
    <cellStyle name="_DEM-WP (C) Power Cost 2006GRC Order_Book9 2" xfId="2134"/>
    <cellStyle name="_DEM-WP (C) Power Cost 2006GRC Order_Book9 2 2" xfId="2135"/>
    <cellStyle name="_DEM-WP (C) Power Cost 2006GRC Order_Book9 3" xfId="2136"/>
    <cellStyle name="_DEM-WP (C) Power Cost 2006GRC Order_Electric COS Inputs" xfId="2137"/>
    <cellStyle name="_DEM-WP (C) Power Cost 2006GRC Order_Electric COS Inputs 2" xfId="2138"/>
    <cellStyle name="_DEM-WP (C) Power Cost 2006GRC Order_Electric COS Inputs 2 2" xfId="2139"/>
    <cellStyle name="_DEM-WP (C) Power Cost 2006GRC Order_Electric COS Inputs 2 2 2" xfId="2140"/>
    <cellStyle name="_DEM-WP (C) Power Cost 2006GRC Order_Electric COS Inputs 2 3" xfId="2141"/>
    <cellStyle name="_DEM-WP (C) Power Cost 2006GRC Order_Electric COS Inputs 2 3 2" xfId="2142"/>
    <cellStyle name="_DEM-WP (C) Power Cost 2006GRC Order_Electric COS Inputs 2 4" xfId="2143"/>
    <cellStyle name="_DEM-WP (C) Power Cost 2006GRC Order_Electric COS Inputs 2 4 2" xfId="2144"/>
    <cellStyle name="_DEM-WP (C) Power Cost 2006GRC Order_Electric COS Inputs 3" xfId="2145"/>
    <cellStyle name="_DEM-WP (C) Power Cost 2006GRC Order_Electric COS Inputs 3 2" xfId="2146"/>
    <cellStyle name="_DEM-WP (C) Power Cost 2006GRC Order_Electric COS Inputs 4" xfId="2147"/>
    <cellStyle name="_DEM-WP (C) Power Cost 2006GRC Order_Electric COS Inputs 4 2" xfId="2148"/>
    <cellStyle name="_DEM-WP (C) Power Cost 2006GRC Order_Electric COS Inputs 5" xfId="2149"/>
    <cellStyle name="_DEM-WP (C) Power Cost 2006GRC Order_Power Costs - Comparison bx Rbtl-Staff-Jt-PC" xfId="2150"/>
    <cellStyle name="_DEM-WP (C) Power Cost 2006GRC Order_Power Costs - Comparison bx Rbtl-Staff-Jt-PC 2" xfId="2151"/>
    <cellStyle name="_DEM-WP (C) Power Cost 2006GRC Order_Power Costs - Comparison bx Rbtl-Staff-Jt-PC 2 2" xfId="2152"/>
    <cellStyle name="_DEM-WP (C) Power Cost 2006GRC Order_Power Costs - Comparison bx Rbtl-Staff-Jt-PC 3" xfId="2153"/>
    <cellStyle name="_DEM-WP (C) Power Cost 2006GRC Order_Power Costs - Comparison bx Rbtl-Staff-Jt-PC_Adj Bench DR 3 for Initial Briefs (Electric)" xfId="2154"/>
    <cellStyle name="_DEM-WP (C) Power Cost 2006GRC Order_Power Costs - Comparison bx Rbtl-Staff-Jt-PC_Adj Bench DR 3 for Initial Briefs (Electric) 2" xfId="2155"/>
    <cellStyle name="_DEM-WP (C) Power Cost 2006GRC Order_Power Costs - Comparison bx Rbtl-Staff-Jt-PC_Adj Bench DR 3 for Initial Briefs (Electric) 2 2" xfId="2156"/>
    <cellStyle name="_DEM-WP (C) Power Cost 2006GRC Order_Power Costs - Comparison bx Rbtl-Staff-Jt-PC_Adj Bench DR 3 for Initial Briefs (Electric) 3" xfId="2157"/>
    <cellStyle name="_DEM-WP (C) Power Cost 2006GRC Order_Power Costs - Comparison bx Rbtl-Staff-Jt-PC_Electric Rev Req Model (2009 GRC) Rebuttal" xfId="2158"/>
    <cellStyle name="_DEM-WP (C) Power Cost 2006GRC Order_Power Costs - Comparison bx Rbtl-Staff-Jt-PC_Electric Rev Req Model (2009 GRC) Rebuttal 2" xfId="2159"/>
    <cellStyle name="_DEM-WP (C) Power Cost 2006GRC Order_Power Costs - Comparison bx Rbtl-Staff-Jt-PC_Electric Rev Req Model (2009 GRC) Rebuttal 2 2" xfId="2160"/>
    <cellStyle name="_DEM-WP (C) Power Cost 2006GRC Order_Power Costs - Comparison bx Rbtl-Staff-Jt-PC_Electric Rev Req Model (2009 GRC) Rebuttal 3" xfId="2161"/>
    <cellStyle name="_DEM-WP (C) Power Cost 2006GRC Order_Power Costs - Comparison bx Rbtl-Staff-Jt-PC_Electric Rev Req Model (2009 GRC) Rebuttal REmoval of New  WH Solar AdjustMI" xfId="2162"/>
    <cellStyle name="_DEM-WP (C) Power Cost 2006GRC Order_Power Costs - Comparison bx Rbtl-Staff-Jt-PC_Electric Rev Req Model (2009 GRC) Rebuttal REmoval of New  WH Solar AdjustMI 2" xfId="2163"/>
    <cellStyle name="_DEM-WP (C) Power Cost 2006GRC Order_Power Costs - Comparison bx Rbtl-Staff-Jt-PC_Electric Rev Req Model (2009 GRC) Rebuttal REmoval of New  WH Solar AdjustMI 2 2" xfId="2164"/>
    <cellStyle name="_DEM-WP (C) Power Cost 2006GRC Order_Power Costs - Comparison bx Rbtl-Staff-Jt-PC_Electric Rev Req Model (2009 GRC) Rebuttal REmoval of New  WH Solar AdjustMI 3" xfId="2165"/>
    <cellStyle name="_DEM-WP (C) Power Cost 2006GRC Order_Power Costs - Comparison bx Rbtl-Staff-Jt-PC_Electric Rev Req Model (2009 GRC) Revised 01-18-2010" xfId="2166"/>
    <cellStyle name="_DEM-WP (C) Power Cost 2006GRC Order_Power Costs - Comparison bx Rbtl-Staff-Jt-PC_Electric Rev Req Model (2009 GRC) Revised 01-18-2010 2" xfId="2167"/>
    <cellStyle name="_DEM-WP (C) Power Cost 2006GRC Order_Power Costs - Comparison bx Rbtl-Staff-Jt-PC_Electric Rev Req Model (2009 GRC) Revised 01-18-2010 2 2" xfId="2168"/>
    <cellStyle name="_DEM-WP (C) Power Cost 2006GRC Order_Power Costs - Comparison bx Rbtl-Staff-Jt-PC_Electric Rev Req Model (2009 GRC) Revised 01-18-2010 3" xfId="2169"/>
    <cellStyle name="_DEM-WP (C) Power Cost 2006GRC Order_Power Costs - Comparison bx Rbtl-Staff-Jt-PC_Final Order Electric EXHIBIT A-1" xfId="2170"/>
    <cellStyle name="_DEM-WP (C) Power Cost 2006GRC Order_Power Costs - Comparison bx Rbtl-Staff-Jt-PC_Final Order Electric EXHIBIT A-1 2" xfId="2171"/>
    <cellStyle name="_DEM-WP (C) Power Cost 2006GRC Order_Power Costs - Comparison bx Rbtl-Staff-Jt-PC_Final Order Electric EXHIBIT A-1 2 2" xfId="2172"/>
    <cellStyle name="_DEM-WP (C) Power Cost 2006GRC Order_Power Costs - Comparison bx Rbtl-Staff-Jt-PC_Final Order Electric EXHIBIT A-1 3" xfId="2173"/>
    <cellStyle name="_DEM-WP (C) Power Cost 2006GRC Order_Production Adj 4.37" xfId="2174"/>
    <cellStyle name="_DEM-WP (C) Power Cost 2006GRC Order_Production Adj 4.37 2" xfId="2175"/>
    <cellStyle name="_DEM-WP (C) Power Cost 2006GRC Order_Production Adj 4.37 2 2" xfId="2176"/>
    <cellStyle name="_DEM-WP (C) Power Cost 2006GRC Order_Production Adj 4.37 3" xfId="2177"/>
    <cellStyle name="_DEM-WP (C) Power Cost 2006GRC Order_Purchased Power Adj 4.03" xfId="2178"/>
    <cellStyle name="_DEM-WP (C) Power Cost 2006GRC Order_Purchased Power Adj 4.03 2" xfId="2179"/>
    <cellStyle name="_DEM-WP (C) Power Cost 2006GRC Order_Purchased Power Adj 4.03 2 2" xfId="2180"/>
    <cellStyle name="_DEM-WP (C) Power Cost 2006GRC Order_Purchased Power Adj 4.03 3" xfId="2181"/>
    <cellStyle name="_DEM-WP (C) Power Cost 2006GRC Order_Rebuttal Power Costs" xfId="2182"/>
    <cellStyle name="_DEM-WP (C) Power Cost 2006GRC Order_Rebuttal Power Costs 2" xfId="2183"/>
    <cellStyle name="_DEM-WP (C) Power Cost 2006GRC Order_Rebuttal Power Costs 2 2" xfId="2184"/>
    <cellStyle name="_DEM-WP (C) Power Cost 2006GRC Order_Rebuttal Power Costs 3" xfId="2185"/>
    <cellStyle name="_DEM-WP (C) Power Cost 2006GRC Order_Rebuttal Power Costs_Adj Bench DR 3 for Initial Briefs (Electric)" xfId="2186"/>
    <cellStyle name="_DEM-WP (C) Power Cost 2006GRC Order_Rebuttal Power Costs_Adj Bench DR 3 for Initial Briefs (Electric) 2" xfId="2187"/>
    <cellStyle name="_DEM-WP (C) Power Cost 2006GRC Order_Rebuttal Power Costs_Adj Bench DR 3 for Initial Briefs (Electric) 2 2" xfId="2188"/>
    <cellStyle name="_DEM-WP (C) Power Cost 2006GRC Order_Rebuttal Power Costs_Adj Bench DR 3 for Initial Briefs (Electric) 3" xfId="2189"/>
    <cellStyle name="_DEM-WP (C) Power Cost 2006GRC Order_Rebuttal Power Costs_Electric Rev Req Model (2009 GRC) Rebuttal" xfId="2190"/>
    <cellStyle name="_DEM-WP (C) Power Cost 2006GRC Order_Rebuttal Power Costs_Electric Rev Req Model (2009 GRC) Rebuttal 2" xfId="2191"/>
    <cellStyle name="_DEM-WP (C) Power Cost 2006GRC Order_Rebuttal Power Costs_Electric Rev Req Model (2009 GRC) Rebuttal 2 2" xfId="2192"/>
    <cellStyle name="_DEM-WP (C) Power Cost 2006GRC Order_Rebuttal Power Costs_Electric Rev Req Model (2009 GRC) Rebuttal 3" xfId="2193"/>
    <cellStyle name="_DEM-WP (C) Power Cost 2006GRC Order_Rebuttal Power Costs_Electric Rev Req Model (2009 GRC) Rebuttal REmoval of New  WH Solar AdjustMI" xfId="2194"/>
    <cellStyle name="_DEM-WP (C) Power Cost 2006GRC Order_Rebuttal Power Costs_Electric Rev Req Model (2009 GRC) Rebuttal REmoval of New  WH Solar AdjustMI 2" xfId="2195"/>
    <cellStyle name="_DEM-WP (C) Power Cost 2006GRC Order_Rebuttal Power Costs_Electric Rev Req Model (2009 GRC) Rebuttal REmoval of New  WH Solar AdjustMI 2 2" xfId="2196"/>
    <cellStyle name="_DEM-WP (C) Power Cost 2006GRC Order_Rebuttal Power Costs_Electric Rev Req Model (2009 GRC) Rebuttal REmoval of New  WH Solar AdjustMI 3" xfId="2197"/>
    <cellStyle name="_DEM-WP (C) Power Cost 2006GRC Order_Rebuttal Power Costs_Electric Rev Req Model (2009 GRC) Revised 01-18-2010" xfId="2198"/>
    <cellStyle name="_DEM-WP (C) Power Cost 2006GRC Order_Rebuttal Power Costs_Electric Rev Req Model (2009 GRC) Revised 01-18-2010 2" xfId="2199"/>
    <cellStyle name="_DEM-WP (C) Power Cost 2006GRC Order_Rebuttal Power Costs_Electric Rev Req Model (2009 GRC) Revised 01-18-2010 2 2" xfId="2200"/>
    <cellStyle name="_DEM-WP (C) Power Cost 2006GRC Order_Rebuttal Power Costs_Electric Rev Req Model (2009 GRC) Revised 01-18-2010 3" xfId="2201"/>
    <cellStyle name="_DEM-WP (C) Power Cost 2006GRC Order_Rebuttal Power Costs_Final Order Electric EXHIBIT A-1" xfId="2202"/>
    <cellStyle name="_DEM-WP (C) Power Cost 2006GRC Order_Rebuttal Power Costs_Final Order Electric EXHIBIT A-1 2" xfId="2203"/>
    <cellStyle name="_DEM-WP (C) Power Cost 2006GRC Order_Rebuttal Power Costs_Final Order Electric EXHIBIT A-1 2 2" xfId="2204"/>
    <cellStyle name="_DEM-WP (C) Power Cost 2006GRC Order_Rebuttal Power Costs_Final Order Electric EXHIBIT A-1 3" xfId="2205"/>
    <cellStyle name="_DEM-WP (C) Power Cost 2006GRC Order_ROR 5.02" xfId="2206"/>
    <cellStyle name="_DEM-WP (C) Power Cost 2006GRC Order_ROR 5.02 2" xfId="2207"/>
    <cellStyle name="_DEM-WP (C) Power Cost 2006GRC Order_ROR 5.02 2 2" xfId="2208"/>
    <cellStyle name="_DEM-WP (C) Power Cost 2006GRC Order_ROR 5.02 3" xfId="2209"/>
    <cellStyle name="_DEM-WP (C) Power Cost 2006GRC Order_Scenario 1 REC vs PTC Offset" xfId="2210"/>
    <cellStyle name="_DEM-WP (C) Power Cost 2006GRC Order_Scenario 3" xfId="2211"/>
    <cellStyle name="_DEM-WP Revised (HC) Wild Horse 2006GRC" xfId="2212"/>
    <cellStyle name="_DEM-WP Revised (HC) Wild Horse 2006GRC 2" xfId="2213"/>
    <cellStyle name="_DEM-WP Revised (HC) Wild Horse 2006GRC 2 2" xfId="2214"/>
    <cellStyle name="_DEM-WP Revised (HC) Wild Horse 2006GRC 3" xfId="2215"/>
    <cellStyle name="_DEM-WP Revised (HC) Wild Horse 2006GRC_16.37E Wild Horse Expansion DeferralRevwrkingfile SF" xfId="2216"/>
    <cellStyle name="_DEM-WP Revised (HC) Wild Horse 2006GRC_16.37E Wild Horse Expansion DeferralRevwrkingfile SF 2" xfId="2217"/>
    <cellStyle name="_DEM-WP Revised (HC) Wild Horse 2006GRC_16.37E Wild Horse Expansion DeferralRevwrkingfile SF 2 2" xfId="2218"/>
    <cellStyle name="_DEM-WP Revised (HC) Wild Horse 2006GRC_16.37E Wild Horse Expansion DeferralRevwrkingfile SF 3" xfId="2219"/>
    <cellStyle name="_DEM-WP Revised (HC) Wild Horse 2006GRC_Adj Bench DR 3 for Initial Briefs (Electric)" xfId="2220"/>
    <cellStyle name="_DEM-WP Revised (HC) Wild Horse 2006GRC_Adj Bench DR 3 for Initial Briefs (Electric) 2" xfId="2221"/>
    <cellStyle name="_DEM-WP Revised (HC) Wild Horse 2006GRC_Adj Bench DR 3 for Initial Briefs (Electric) 2 2" xfId="2222"/>
    <cellStyle name="_DEM-WP Revised (HC) Wild Horse 2006GRC_Adj Bench DR 3 for Initial Briefs (Electric) 3" xfId="2223"/>
    <cellStyle name="_DEM-WP Revised (HC) Wild Horse 2006GRC_Book2" xfId="2224"/>
    <cellStyle name="_DEM-WP Revised (HC) Wild Horse 2006GRC_Book2 2" xfId="2225"/>
    <cellStyle name="_DEM-WP Revised (HC) Wild Horse 2006GRC_Book2 2 2" xfId="2226"/>
    <cellStyle name="_DEM-WP Revised (HC) Wild Horse 2006GRC_Book2 3" xfId="2227"/>
    <cellStyle name="_DEM-WP Revised (HC) Wild Horse 2006GRC_Book4" xfId="2228"/>
    <cellStyle name="_DEM-WP Revised (HC) Wild Horse 2006GRC_Book4 2" xfId="2229"/>
    <cellStyle name="_DEM-WP Revised (HC) Wild Horse 2006GRC_Book4 2 2" xfId="2230"/>
    <cellStyle name="_DEM-WP Revised (HC) Wild Horse 2006GRC_Book4 3" xfId="2231"/>
    <cellStyle name="_DEM-WP Revised (HC) Wild Horse 2006GRC_Electric Rev Req Model (2009 GRC) " xfId="2232"/>
    <cellStyle name="_DEM-WP Revised (HC) Wild Horse 2006GRC_Electric Rev Req Model (2009 GRC)  2" xfId="2233"/>
    <cellStyle name="_DEM-WP Revised (HC) Wild Horse 2006GRC_Electric Rev Req Model (2009 GRC)  2 2" xfId="2234"/>
    <cellStyle name="_DEM-WP Revised (HC) Wild Horse 2006GRC_Electric Rev Req Model (2009 GRC)  3" xfId="2235"/>
    <cellStyle name="_DEM-WP Revised (HC) Wild Horse 2006GRC_Electric Rev Req Model (2009 GRC) Rebuttal" xfId="2236"/>
    <cellStyle name="_DEM-WP Revised (HC) Wild Horse 2006GRC_Electric Rev Req Model (2009 GRC) Rebuttal 2" xfId="2237"/>
    <cellStyle name="_DEM-WP Revised (HC) Wild Horse 2006GRC_Electric Rev Req Model (2009 GRC) Rebuttal 2 2" xfId="2238"/>
    <cellStyle name="_DEM-WP Revised (HC) Wild Horse 2006GRC_Electric Rev Req Model (2009 GRC) Rebuttal 3" xfId="2239"/>
    <cellStyle name="_DEM-WP Revised (HC) Wild Horse 2006GRC_Electric Rev Req Model (2009 GRC) Rebuttal REmoval of New  WH Solar AdjustMI" xfId="2240"/>
    <cellStyle name="_DEM-WP Revised (HC) Wild Horse 2006GRC_Electric Rev Req Model (2009 GRC) Rebuttal REmoval of New  WH Solar AdjustMI 2" xfId="2241"/>
    <cellStyle name="_DEM-WP Revised (HC) Wild Horse 2006GRC_Electric Rev Req Model (2009 GRC) Rebuttal REmoval of New  WH Solar AdjustMI 2 2" xfId="2242"/>
    <cellStyle name="_DEM-WP Revised (HC) Wild Horse 2006GRC_Electric Rev Req Model (2009 GRC) Rebuttal REmoval of New  WH Solar AdjustMI 3" xfId="2243"/>
    <cellStyle name="_DEM-WP Revised (HC) Wild Horse 2006GRC_Electric Rev Req Model (2009 GRC) Revised 01-18-2010" xfId="2244"/>
    <cellStyle name="_DEM-WP Revised (HC) Wild Horse 2006GRC_Electric Rev Req Model (2009 GRC) Revised 01-18-2010 2" xfId="2245"/>
    <cellStyle name="_DEM-WP Revised (HC) Wild Horse 2006GRC_Electric Rev Req Model (2009 GRC) Revised 01-18-2010 2 2" xfId="2246"/>
    <cellStyle name="_DEM-WP Revised (HC) Wild Horse 2006GRC_Electric Rev Req Model (2009 GRC) Revised 01-18-2010 3" xfId="2247"/>
    <cellStyle name="_DEM-WP Revised (HC) Wild Horse 2006GRC_Final Order Electric EXHIBIT A-1" xfId="2248"/>
    <cellStyle name="_DEM-WP Revised (HC) Wild Horse 2006GRC_Final Order Electric EXHIBIT A-1 2" xfId="2249"/>
    <cellStyle name="_DEM-WP Revised (HC) Wild Horse 2006GRC_Final Order Electric EXHIBIT A-1 2 2" xfId="2250"/>
    <cellStyle name="_DEM-WP Revised (HC) Wild Horse 2006GRC_Final Order Electric EXHIBIT A-1 3" xfId="2251"/>
    <cellStyle name="_DEM-WP Revised (HC) Wild Horse 2006GRC_Power Costs - Comparison bx Rbtl-Staff-Jt-PC" xfId="2252"/>
    <cellStyle name="_DEM-WP Revised (HC) Wild Horse 2006GRC_Power Costs - Comparison bx Rbtl-Staff-Jt-PC 2" xfId="2253"/>
    <cellStyle name="_DEM-WP Revised (HC) Wild Horse 2006GRC_Power Costs - Comparison bx Rbtl-Staff-Jt-PC 2 2" xfId="2254"/>
    <cellStyle name="_DEM-WP Revised (HC) Wild Horse 2006GRC_Power Costs - Comparison bx Rbtl-Staff-Jt-PC 3" xfId="2255"/>
    <cellStyle name="_DEM-WP Revised (HC) Wild Horse 2006GRC_Rebuttal Power Costs" xfId="2256"/>
    <cellStyle name="_DEM-WP Revised (HC) Wild Horse 2006GRC_Rebuttal Power Costs 2" xfId="2257"/>
    <cellStyle name="_DEM-WP Revised (HC) Wild Horse 2006GRC_Rebuttal Power Costs 2 2" xfId="2258"/>
    <cellStyle name="_DEM-WP Revised (HC) Wild Horse 2006GRC_Rebuttal Power Costs 3" xfId="2259"/>
    <cellStyle name="_DEM-WP Revised (HC) Wild Horse 2006GRC_TENASKA REGULATORY ASSET" xfId="2260"/>
    <cellStyle name="_DEM-WP Revised (HC) Wild Horse 2006GRC_TENASKA REGULATORY ASSET 2" xfId="2261"/>
    <cellStyle name="_DEM-WP Revised (HC) Wild Horse 2006GRC_TENASKA REGULATORY ASSET 2 2" xfId="2262"/>
    <cellStyle name="_DEM-WP Revised (HC) Wild Horse 2006GRC_TENASKA REGULATORY ASSET 3" xfId="2263"/>
    <cellStyle name="_DEM-WP(C) Colstrip FOR" xfId="2264"/>
    <cellStyle name="_DEM-WP(C) Colstrip FOR 2" xfId="2265"/>
    <cellStyle name="_DEM-WP(C) Colstrip FOR 2 2" xfId="2266"/>
    <cellStyle name="_DEM-WP(C) Colstrip FOR 3" xfId="2267"/>
    <cellStyle name="_DEM-WP(C) Colstrip FOR_(C) WHE Proforma with ITC cash grant 10 Yr Amort_for rebuttal_120709" xfId="2268"/>
    <cellStyle name="_DEM-WP(C) Colstrip FOR_(C) WHE Proforma with ITC cash grant 10 Yr Amort_for rebuttal_120709 2" xfId="2269"/>
    <cellStyle name="_DEM-WP(C) Colstrip FOR_(C) WHE Proforma with ITC cash grant 10 Yr Amort_for rebuttal_120709 2 2" xfId="2270"/>
    <cellStyle name="_DEM-WP(C) Colstrip FOR_(C) WHE Proforma with ITC cash grant 10 Yr Amort_for rebuttal_120709 3" xfId="2271"/>
    <cellStyle name="_DEM-WP(C) Colstrip FOR_16.07E Wild Horse Wind Expansionwrkingfile" xfId="2272"/>
    <cellStyle name="_DEM-WP(C) Colstrip FOR_16.07E Wild Horse Wind Expansionwrkingfile 2" xfId="2273"/>
    <cellStyle name="_DEM-WP(C) Colstrip FOR_16.07E Wild Horse Wind Expansionwrkingfile 2 2" xfId="2274"/>
    <cellStyle name="_DEM-WP(C) Colstrip FOR_16.07E Wild Horse Wind Expansionwrkingfile 3" xfId="2275"/>
    <cellStyle name="_DEM-WP(C) Colstrip FOR_16.07E Wild Horse Wind Expansionwrkingfile SF" xfId="2276"/>
    <cellStyle name="_DEM-WP(C) Colstrip FOR_16.07E Wild Horse Wind Expansionwrkingfile SF 2" xfId="2277"/>
    <cellStyle name="_DEM-WP(C) Colstrip FOR_16.07E Wild Horse Wind Expansionwrkingfile SF 2 2" xfId="2278"/>
    <cellStyle name="_DEM-WP(C) Colstrip FOR_16.07E Wild Horse Wind Expansionwrkingfile SF 3" xfId="2279"/>
    <cellStyle name="_DEM-WP(C) Colstrip FOR_16.37E Wild Horse Expansion DeferralRevwrkingfile SF" xfId="2280"/>
    <cellStyle name="_DEM-WP(C) Colstrip FOR_16.37E Wild Horse Expansion DeferralRevwrkingfile SF 2" xfId="2281"/>
    <cellStyle name="_DEM-WP(C) Colstrip FOR_16.37E Wild Horse Expansion DeferralRevwrkingfile SF 2 2" xfId="2282"/>
    <cellStyle name="_DEM-WP(C) Colstrip FOR_16.37E Wild Horse Expansion DeferralRevwrkingfile SF 3" xfId="2283"/>
    <cellStyle name="_DEM-WP(C) Colstrip FOR_Adj Bench DR 3 for Initial Briefs (Electric)" xfId="2284"/>
    <cellStyle name="_DEM-WP(C) Colstrip FOR_Adj Bench DR 3 for Initial Briefs (Electric) 2" xfId="2285"/>
    <cellStyle name="_DEM-WP(C) Colstrip FOR_Adj Bench DR 3 for Initial Briefs (Electric) 2 2" xfId="2286"/>
    <cellStyle name="_DEM-WP(C) Colstrip FOR_Adj Bench DR 3 for Initial Briefs (Electric) 3" xfId="2287"/>
    <cellStyle name="_DEM-WP(C) Colstrip FOR_Book2" xfId="2288"/>
    <cellStyle name="_DEM-WP(C) Colstrip FOR_Book2 2" xfId="2289"/>
    <cellStyle name="_DEM-WP(C) Colstrip FOR_Book2 2 2" xfId="2290"/>
    <cellStyle name="_DEM-WP(C) Colstrip FOR_Book2 3" xfId="2291"/>
    <cellStyle name="_DEM-WP(C) Colstrip FOR_Book2_Adj Bench DR 3 for Initial Briefs (Electric)" xfId="2292"/>
    <cellStyle name="_DEM-WP(C) Colstrip FOR_Book2_Adj Bench DR 3 for Initial Briefs (Electric) 2" xfId="2293"/>
    <cellStyle name="_DEM-WP(C) Colstrip FOR_Book2_Adj Bench DR 3 for Initial Briefs (Electric) 2 2" xfId="2294"/>
    <cellStyle name="_DEM-WP(C) Colstrip FOR_Book2_Adj Bench DR 3 for Initial Briefs (Electric) 3" xfId="2295"/>
    <cellStyle name="_DEM-WP(C) Colstrip FOR_Book2_Electric Rev Req Model (2009 GRC) Rebuttal" xfId="2296"/>
    <cellStyle name="_DEM-WP(C) Colstrip FOR_Book2_Electric Rev Req Model (2009 GRC) Rebuttal 2" xfId="2297"/>
    <cellStyle name="_DEM-WP(C) Colstrip FOR_Book2_Electric Rev Req Model (2009 GRC) Rebuttal 2 2" xfId="2298"/>
    <cellStyle name="_DEM-WP(C) Colstrip FOR_Book2_Electric Rev Req Model (2009 GRC) Rebuttal 3" xfId="2299"/>
    <cellStyle name="_DEM-WP(C) Colstrip FOR_Book2_Electric Rev Req Model (2009 GRC) Rebuttal REmoval of New  WH Solar AdjustMI" xfId="2300"/>
    <cellStyle name="_DEM-WP(C) Colstrip FOR_Book2_Electric Rev Req Model (2009 GRC) Rebuttal REmoval of New  WH Solar AdjustMI 2" xfId="2301"/>
    <cellStyle name="_DEM-WP(C) Colstrip FOR_Book2_Electric Rev Req Model (2009 GRC) Rebuttal REmoval of New  WH Solar AdjustMI 2 2" xfId="2302"/>
    <cellStyle name="_DEM-WP(C) Colstrip FOR_Book2_Electric Rev Req Model (2009 GRC) Rebuttal REmoval of New  WH Solar AdjustMI 3" xfId="2303"/>
    <cellStyle name="_DEM-WP(C) Colstrip FOR_Book2_Electric Rev Req Model (2009 GRC) Revised 01-18-2010" xfId="2304"/>
    <cellStyle name="_DEM-WP(C) Colstrip FOR_Book2_Electric Rev Req Model (2009 GRC) Revised 01-18-2010 2" xfId="2305"/>
    <cellStyle name="_DEM-WP(C) Colstrip FOR_Book2_Electric Rev Req Model (2009 GRC) Revised 01-18-2010 2 2" xfId="2306"/>
    <cellStyle name="_DEM-WP(C) Colstrip FOR_Book2_Electric Rev Req Model (2009 GRC) Revised 01-18-2010 3" xfId="2307"/>
    <cellStyle name="_DEM-WP(C) Colstrip FOR_Book2_Final Order Electric EXHIBIT A-1" xfId="2308"/>
    <cellStyle name="_DEM-WP(C) Colstrip FOR_Book2_Final Order Electric EXHIBIT A-1 2" xfId="2309"/>
    <cellStyle name="_DEM-WP(C) Colstrip FOR_Book2_Final Order Electric EXHIBIT A-1 2 2" xfId="2310"/>
    <cellStyle name="_DEM-WP(C) Colstrip FOR_Book2_Final Order Electric EXHIBIT A-1 3" xfId="2311"/>
    <cellStyle name="_DEM-WP(C) Colstrip FOR_Electric Rev Req Model (2009 GRC) Rebuttal" xfId="2312"/>
    <cellStyle name="_DEM-WP(C) Colstrip FOR_Electric Rev Req Model (2009 GRC) Rebuttal 2" xfId="2313"/>
    <cellStyle name="_DEM-WP(C) Colstrip FOR_Electric Rev Req Model (2009 GRC) Rebuttal 2 2" xfId="2314"/>
    <cellStyle name="_DEM-WP(C) Colstrip FOR_Electric Rev Req Model (2009 GRC) Rebuttal 3" xfId="2315"/>
    <cellStyle name="_DEM-WP(C) Colstrip FOR_Electric Rev Req Model (2009 GRC) Rebuttal REmoval of New  WH Solar AdjustMI" xfId="2316"/>
    <cellStyle name="_DEM-WP(C) Colstrip FOR_Electric Rev Req Model (2009 GRC) Rebuttal REmoval of New  WH Solar AdjustMI 2" xfId="2317"/>
    <cellStyle name="_DEM-WP(C) Colstrip FOR_Electric Rev Req Model (2009 GRC) Rebuttal REmoval of New  WH Solar AdjustMI 2 2" xfId="2318"/>
    <cellStyle name="_DEM-WP(C) Colstrip FOR_Electric Rev Req Model (2009 GRC) Rebuttal REmoval of New  WH Solar AdjustMI 3" xfId="2319"/>
    <cellStyle name="_DEM-WP(C) Colstrip FOR_Electric Rev Req Model (2009 GRC) Revised 01-18-2010" xfId="2320"/>
    <cellStyle name="_DEM-WP(C) Colstrip FOR_Electric Rev Req Model (2009 GRC) Revised 01-18-2010 2" xfId="2321"/>
    <cellStyle name="_DEM-WP(C) Colstrip FOR_Electric Rev Req Model (2009 GRC) Revised 01-18-2010 2 2" xfId="2322"/>
    <cellStyle name="_DEM-WP(C) Colstrip FOR_Electric Rev Req Model (2009 GRC) Revised 01-18-2010 3" xfId="2323"/>
    <cellStyle name="_DEM-WP(C) Colstrip FOR_Final Order Electric EXHIBIT A-1" xfId="2324"/>
    <cellStyle name="_DEM-WP(C) Colstrip FOR_Final Order Electric EXHIBIT A-1 2" xfId="2325"/>
    <cellStyle name="_DEM-WP(C) Colstrip FOR_Final Order Electric EXHIBIT A-1 2 2" xfId="2326"/>
    <cellStyle name="_DEM-WP(C) Colstrip FOR_Final Order Electric EXHIBIT A-1 3" xfId="2327"/>
    <cellStyle name="_DEM-WP(C) Colstrip FOR_Rebuttal Power Costs" xfId="2328"/>
    <cellStyle name="_DEM-WP(C) Colstrip FOR_Rebuttal Power Costs 2" xfId="2329"/>
    <cellStyle name="_DEM-WP(C) Colstrip FOR_Rebuttal Power Costs 2 2" xfId="2330"/>
    <cellStyle name="_DEM-WP(C) Colstrip FOR_Rebuttal Power Costs 3" xfId="2331"/>
    <cellStyle name="_DEM-WP(C) Colstrip FOR_Rebuttal Power Costs_Adj Bench DR 3 for Initial Briefs (Electric)" xfId="2332"/>
    <cellStyle name="_DEM-WP(C) Colstrip FOR_Rebuttal Power Costs_Adj Bench DR 3 for Initial Briefs (Electric) 2" xfId="2333"/>
    <cellStyle name="_DEM-WP(C) Colstrip FOR_Rebuttal Power Costs_Adj Bench DR 3 for Initial Briefs (Electric) 2 2" xfId="2334"/>
    <cellStyle name="_DEM-WP(C) Colstrip FOR_Rebuttal Power Costs_Adj Bench DR 3 for Initial Briefs (Electric) 3" xfId="2335"/>
    <cellStyle name="_DEM-WP(C) Colstrip FOR_Rebuttal Power Costs_Electric Rev Req Model (2009 GRC) Rebuttal" xfId="2336"/>
    <cellStyle name="_DEM-WP(C) Colstrip FOR_Rebuttal Power Costs_Electric Rev Req Model (2009 GRC) Rebuttal 2" xfId="2337"/>
    <cellStyle name="_DEM-WP(C) Colstrip FOR_Rebuttal Power Costs_Electric Rev Req Model (2009 GRC) Rebuttal 2 2" xfId="2338"/>
    <cellStyle name="_DEM-WP(C) Colstrip FOR_Rebuttal Power Costs_Electric Rev Req Model (2009 GRC) Rebuttal 3" xfId="2339"/>
    <cellStyle name="_DEM-WP(C) Colstrip FOR_Rebuttal Power Costs_Electric Rev Req Model (2009 GRC) Rebuttal REmoval of New  WH Solar AdjustMI" xfId="2340"/>
    <cellStyle name="_DEM-WP(C) Colstrip FOR_Rebuttal Power Costs_Electric Rev Req Model (2009 GRC) Rebuttal REmoval of New  WH Solar AdjustMI 2" xfId="2341"/>
    <cellStyle name="_DEM-WP(C) Colstrip FOR_Rebuttal Power Costs_Electric Rev Req Model (2009 GRC) Rebuttal REmoval of New  WH Solar AdjustMI 2 2" xfId="2342"/>
    <cellStyle name="_DEM-WP(C) Colstrip FOR_Rebuttal Power Costs_Electric Rev Req Model (2009 GRC) Rebuttal REmoval of New  WH Solar AdjustMI 3" xfId="2343"/>
    <cellStyle name="_DEM-WP(C) Colstrip FOR_Rebuttal Power Costs_Electric Rev Req Model (2009 GRC) Revised 01-18-2010" xfId="2344"/>
    <cellStyle name="_DEM-WP(C) Colstrip FOR_Rebuttal Power Costs_Electric Rev Req Model (2009 GRC) Revised 01-18-2010 2" xfId="2345"/>
    <cellStyle name="_DEM-WP(C) Colstrip FOR_Rebuttal Power Costs_Electric Rev Req Model (2009 GRC) Revised 01-18-2010 2 2" xfId="2346"/>
    <cellStyle name="_DEM-WP(C) Colstrip FOR_Rebuttal Power Costs_Electric Rev Req Model (2009 GRC) Revised 01-18-2010 3" xfId="2347"/>
    <cellStyle name="_DEM-WP(C) Colstrip FOR_Rebuttal Power Costs_Final Order Electric EXHIBIT A-1" xfId="2348"/>
    <cellStyle name="_DEM-WP(C) Colstrip FOR_Rebuttal Power Costs_Final Order Electric EXHIBIT A-1 2" xfId="2349"/>
    <cellStyle name="_DEM-WP(C) Colstrip FOR_Rebuttal Power Costs_Final Order Electric EXHIBIT A-1 2 2" xfId="2350"/>
    <cellStyle name="_DEM-WP(C) Colstrip FOR_Rebuttal Power Costs_Final Order Electric EXHIBIT A-1 3" xfId="2351"/>
    <cellStyle name="_DEM-WP(C) Colstrip FOR_TENASKA REGULATORY ASSET" xfId="2352"/>
    <cellStyle name="_DEM-WP(C) Colstrip FOR_TENASKA REGULATORY ASSET 2" xfId="2353"/>
    <cellStyle name="_DEM-WP(C) Colstrip FOR_TENASKA REGULATORY ASSET 2 2" xfId="2354"/>
    <cellStyle name="_DEM-WP(C) Colstrip FOR_TENASKA REGULATORY ASSET 3" xfId="2355"/>
    <cellStyle name="_DEM-WP(C) Costs not in AURORA 2006GRC" xfId="2356"/>
    <cellStyle name="_DEM-WP(C) Costs not in AURORA 2006GRC 2" xfId="2357"/>
    <cellStyle name="_DEM-WP(C) Costs not in AURORA 2006GRC 2 2" xfId="2358"/>
    <cellStyle name="_DEM-WP(C) Costs not in AURORA 2006GRC 2 2 2" xfId="2359"/>
    <cellStyle name="_DEM-WP(C) Costs not in AURORA 2006GRC 2 3" xfId="2360"/>
    <cellStyle name="_DEM-WP(C) Costs not in AURORA 2006GRC 3" xfId="2361"/>
    <cellStyle name="_DEM-WP(C) Costs not in AURORA 2006GRC 3 2" xfId="2362"/>
    <cellStyle name="_DEM-WP(C) Costs not in AURORA 2006GRC 4" xfId="2363"/>
    <cellStyle name="_DEM-WP(C) Costs not in AURORA 2006GRC_(C) WHE Proforma with ITC cash grant 10 Yr Amort_for deferral_102809" xfId="2364"/>
    <cellStyle name="_DEM-WP(C) Costs not in AURORA 2006GRC_(C) WHE Proforma with ITC cash grant 10 Yr Amort_for deferral_102809 2" xfId="2365"/>
    <cellStyle name="_DEM-WP(C) Costs not in AURORA 2006GRC_(C) WHE Proforma with ITC cash grant 10 Yr Amort_for deferral_102809 2 2" xfId="2366"/>
    <cellStyle name="_DEM-WP(C) Costs not in AURORA 2006GRC_(C) WHE Proforma with ITC cash grant 10 Yr Amort_for deferral_102809 3" xfId="2367"/>
    <cellStyle name="_DEM-WP(C) Costs not in AURORA 2006GRC_(C) WHE Proforma with ITC cash grant 10 Yr Amort_for deferral_102809_16.07E Wild Horse Wind Expansionwrkingfile" xfId="2368"/>
    <cellStyle name="_DEM-WP(C) Costs not in AURORA 2006GRC_(C) WHE Proforma with ITC cash grant 10 Yr Amort_for deferral_102809_16.07E Wild Horse Wind Expansionwrkingfile 2" xfId="2369"/>
    <cellStyle name="_DEM-WP(C) Costs not in AURORA 2006GRC_(C) WHE Proforma with ITC cash grant 10 Yr Amort_for deferral_102809_16.07E Wild Horse Wind Expansionwrkingfile 2 2" xfId="2370"/>
    <cellStyle name="_DEM-WP(C) Costs not in AURORA 2006GRC_(C) WHE Proforma with ITC cash grant 10 Yr Amort_for deferral_102809_16.07E Wild Horse Wind Expansionwrkingfile 3" xfId="2371"/>
    <cellStyle name="_DEM-WP(C) Costs not in AURORA 2006GRC_(C) WHE Proforma with ITC cash grant 10 Yr Amort_for deferral_102809_16.07E Wild Horse Wind Expansionwrkingfile SF" xfId="2372"/>
    <cellStyle name="_DEM-WP(C) Costs not in AURORA 2006GRC_(C) WHE Proforma with ITC cash grant 10 Yr Amort_for deferral_102809_16.07E Wild Horse Wind Expansionwrkingfile SF 2" xfId="2373"/>
    <cellStyle name="_DEM-WP(C) Costs not in AURORA 2006GRC_(C) WHE Proforma with ITC cash grant 10 Yr Amort_for deferral_102809_16.07E Wild Horse Wind Expansionwrkingfile SF 2 2" xfId="2374"/>
    <cellStyle name="_DEM-WP(C) Costs not in AURORA 2006GRC_(C) WHE Proforma with ITC cash grant 10 Yr Amort_for deferral_102809_16.07E Wild Horse Wind Expansionwrkingfile SF 3" xfId="2375"/>
    <cellStyle name="_DEM-WP(C) Costs not in AURORA 2006GRC_(C) WHE Proforma with ITC cash grant 10 Yr Amort_for deferral_102809_16.37E Wild Horse Expansion DeferralRevwrkingfile SF" xfId="2376"/>
    <cellStyle name="_DEM-WP(C) Costs not in AURORA 2006GRC_(C) WHE Proforma with ITC cash grant 10 Yr Amort_for deferral_102809_16.37E Wild Horse Expansion DeferralRevwrkingfile SF 2" xfId="2377"/>
    <cellStyle name="_DEM-WP(C) Costs not in AURORA 2006GRC_(C) WHE Proforma with ITC cash grant 10 Yr Amort_for deferral_102809_16.37E Wild Horse Expansion DeferralRevwrkingfile SF 2 2" xfId="2378"/>
    <cellStyle name="_DEM-WP(C) Costs not in AURORA 2006GRC_(C) WHE Proforma with ITC cash grant 10 Yr Amort_for deferral_102809_16.37E Wild Horse Expansion DeferralRevwrkingfile SF 3" xfId="2379"/>
    <cellStyle name="_DEM-WP(C) Costs not in AURORA 2006GRC_(C) WHE Proforma with ITC cash grant 10 Yr Amort_for rebuttal_120709" xfId="2380"/>
    <cellStyle name="_DEM-WP(C) Costs not in AURORA 2006GRC_(C) WHE Proforma with ITC cash grant 10 Yr Amort_for rebuttal_120709 2" xfId="2381"/>
    <cellStyle name="_DEM-WP(C) Costs not in AURORA 2006GRC_(C) WHE Proforma with ITC cash grant 10 Yr Amort_for rebuttal_120709 2 2" xfId="2382"/>
    <cellStyle name="_DEM-WP(C) Costs not in AURORA 2006GRC_(C) WHE Proforma with ITC cash grant 10 Yr Amort_for rebuttal_120709 3" xfId="2383"/>
    <cellStyle name="_DEM-WP(C) Costs not in AURORA 2006GRC_04.07E Wild Horse Wind Expansion" xfId="2384"/>
    <cellStyle name="_DEM-WP(C) Costs not in AURORA 2006GRC_04.07E Wild Horse Wind Expansion 2" xfId="2385"/>
    <cellStyle name="_DEM-WP(C) Costs not in AURORA 2006GRC_04.07E Wild Horse Wind Expansion 2 2" xfId="2386"/>
    <cellStyle name="_DEM-WP(C) Costs not in AURORA 2006GRC_04.07E Wild Horse Wind Expansion 3" xfId="2387"/>
    <cellStyle name="_DEM-WP(C) Costs not in AURORA 2006GRC_04.07E Wild Horse Wind Expansion_16.07E Wild Horse Wind Expansionwrkingfile" xfId="2388"/>
    <cellStyle name="_DEM-WP(C) Costs not in AURORA 2006GRC_04.07E Wild Horse Wind Expansion_16.07E Wild Horse Wind Expansionwrkingfile 2" xfId="2389"/>
    <cellStyle name="_DEM-WP(C) Costs not in AURORA 2006GRC_04.07E Wild Horse Wind Expansion_16.07E Wild Horse Wind Expansionwrkingfile 2 2" xfId="2390"/>
    <cellStyle name="_DEM-WP(C) Costs not in AURORA 2006GRC_04.07E Wild Horse Wind Expansion_16.07E Wild Horse Wind Expansionwrkingfile 3" xfId="2391"/>
    <cellStyle name="_DEM-WP(C) Costs not in AURORA 2006GRC_04.07E Wild Horse Wind Expansion_16.07E Wild Horse Wind Expansionwrkingfile SF" xfId="2392"/>
    <cellStyle name="_DEM-WP(C) Costs not in AURORA 2006GRC_04.07E Wild Horse Wind Expansion_16.07E Wild Horse Wind Expansionwrkingfile SF 2" xfId="2393"/>
    <cellStyle name="_DEM-WP(C) Costs not in AURORA 2006GRC_04.07E Wild Horse Wind Expansion_16.07E Wild Horse Wind Expansionwrkingfile SF 2 2" xfId="2394"/>
    <cellStyle name="_DEM-WP(C) Costs not in AURORA 2006GRC_04.07E Wild Horse Wind Expansion_16.07E Wild Horse Wind Expansionwrkingfile SF 3" xfId="2395"/>
    <cellStyle name="_DEM-WP(C) Costs not in AURORA 2006GRC_04.07E Wild Horse Wind Expansion_16.37E Wild Horse Expansion DeferralRevwrkingfile SF" xfId="2396"/>
    <cellStyle name="_DEM-WP(C) Costs not in AURORA 2006GRC_04.07E Wild Horse Wind Expansion_16.37E Wild Horse Expansion DeferralRevwrkingfile SF 2" xfId="2397"/>
    <cellStyle name="_DEM-WP(C) Costs not in AURORA 2006GRC_04.07E Wild Horse Wind Expansion_16.37E Wild Horse Expansion DeferralRevwrkingfile SF 2 2" xfId="2398"/>
    <cellStyle name="_DEM-WP(C) Costs not in AURORA 2006GRC_04.07E Wild Horse Wind Expansion_16.37E Wild Horse Expansion DeferralRevwrkingfile SF 3" xfId="2399"/>
    <cellStyle name="_DEM-WP(C) Costs not in AURORA 2006GRC_16.07E Wild Horse Wind Expansionwrkingfile" xfId="2400"/>
    <cellStyle name="_DEM-WP(C) Costs not in AURORA 2006GRC_16.07E Wild Horse Wind Expansionwrkingfile 2" xfId="2401"/>
    <cellStyle name="_DEM-WP(C) Costs not in AURORA 2006GRC_16.07E Wild Horse Wind Expansionwrkingfile 2 2" xfId="2402"/>
    <cellStyle name="_DEM-WP(C) Costs not in AURORA 2006GRC_16.07E Wild Horse Wind Expansionwrkingfile 3" xfId="2403"/>
    <cellStyle name="_DEM-WP(C) Costs not in AURORA 2006GRC_16.07E Wild Horse Wind Expansionwrkingfile SF" xfId="2404"/>
    <cellStyle name="_DEM-WP(C) Costs not in AURORA 2006GRC_16.07E Wild Horse Wind Expansionwrkingfile SF 2" xfId="2405"/>
    <cellStyle name="_DEM-WP(C) Costs not in AURORA 2006GRC_16.07E Wild Horse Wind Expansionwrkingfile SF 2 2" xfId="2406"/>
    <cellStyle name="_DEM-WP(C) Costs not in AURORA 2006GRC_16.07E Wild Horse Wind Expansionwrkingfile SF 3" xfId="2407"/>
    <cellStyle name="_DEM-WP(C) Costs not in AURORA 2006GRC_16.37E Wild Horse Expansion DeferralRevwrkingfile SF" xfId="2408"/>
    <cellStyle name="_DEM-WP(C) Costs not in AURORA 2006GRC_16.37E Wild Horse Expansion DeferralRevwrkingfile SF 2" xfId="2409"/>
    <cellStyle name="_DEM-WP(C) Costs not in AURORA 2006GRC_16.37E Wild Horse Expansion DeferralRevwrkingfile SF 2 2" xfId="2410"/>
    <cellStyle name="_DEM-WP(C) Costs not in AURORA 2006GRC_16.37E Wild Horse Expansion DeferralRevwrkingfile SF 3" xfId="2411"/>
    <cellStyle name="_DEM-WP(C) Costs not in AURORA 2006GRC_4 31 Regulatory Assets and Liabilities  7 06- Exhibit D" xfId="2412"/>
    <cellStyle name="_DEM-WP(C) Costs not in AURORA 2006GRC_4 31 Regulatory Assets and Liabilities  7 06- Exhibit D 2" xfId="2413"/>
    <cellStyle name="_DEM-WP(C) Costs not in AURORA 2006GRC_4 31 Regulatory Assets and Liabilities  7 06- Exhibit D 2 2" xfId="2414"/>
    <cellStyle name="_DEM-WP(C) Costs not in AURORA 2006GRC_4 31 Regulatory Assets and Liabilities  7 06- Exhibit D 3" xfId="2415"/>
    <cellStyle name="_DEM-WP(C) Costs not in AURORA 2006GRC_4 32 Regulatory Assets and Liabilities  7 06- Exhibit D" xfId="2416"/>
    <cellStyle name="_DEM-WP(C) Costs not in AURORA 2006GRC_4 32 Regulatory Assets and Liabilities  7 06- Exhibit D 2" xfId="2417"/>
    <cellStyle name="_DEM-WP(C) Costs not in AURORA 2006GRC_4 32 Regulatory Assets and Liabilities  7 06- Exhibit D 2 2" xfId="2418"/>
    <cellStyle name="_DEM-WP(C) Costs not in AURORA 2006GRC_4 32 Regulatory Assets and Liabilities  7 06- Exhibit D 3" xfId="2419"/>
    <cellStyle name="_DEM-WP(C) Costs not in AURORA 2006GRC_Book2" xfId="2420"/>
    <cellStyle name="_DEM-WP(C) Costs not in AURORA 2006GRC_Book2 2" xfId="2421"/>
    <cellStyle name="_DEM-WP(C) Costs not in AURORA 2006GRC_Book2 2 2" xfId="2422"/>
    <cellStyle name="_DEM-WP(C) Costs not in AURORA 2006GRC_Book2 3" xfId="2423"/>
    <cellStyle name="_DEM-WP(C) Costs not in AURORA 2006GRC_Book2_Adj Bench DR 3 for Initial Briefs (Electric)" xfId="2424"/>
    <cellStyle name="_DEM-WP(C) Costs not in AURORA 2006GRC_Book2_Adj Bench DR 3 for Initial Briefs (Electric) 2" xfId="2425"/>
    <cellStyle name="_DEM-WP(C) Costs not in AURORA 2006GRC_Book2_Adj Bench DR 3 for Initial Briefs (Electric) 2 2" xfId="2426"/>
    <cellStyle name="_DEM-WP(C) Costs not in AURORA 2006GRC_Book2_Adj Bench DR 3 for Initial Briefs (Electric) 3" xfId="2427"/>
    <cellStyle name="_DEM-WP(C) Costs not in AURORA 2006GRC_Book2_Electric Rev Req Model (2009 GRC) Rebuttal" xfId="2428"/>
    <cellStyle name="_DEM-WP(C) Costs not in AURORA 2006GRC_Book2_Electric Rev Req Model (2009 GRC) Rebuttal 2" xfId="2429"/>
    <cellStyle name="_DEM-WP(C) Costs not in AURORA 2006GRC_Book2_Electric Rev Req Model (2009 GRC) Rebuttal 2 2" xfId="2430"/>
    <cellStyle name="_DEM-WP(C) Costs not in AURORA 2006GRC_Book2_Electric Rev Req Model (2009 GRC) Rebuttal 3" xfId="2431"/>
    <cellStyle name="_DEM-WP(C) Costs not in AURORA 2006GRC_Book2_Electric Rev Req Model (2009 GRC) Rebuttal REmoval of New  WH Solar AdjustMI" xfId="2432"/>
    <cellStyle name="_DEM-WP(C) Costs not in AURORA 2006GRC_Book2_Electric Rev Req Model (2009 GRC) Rebuttal REmoval of New  WH Solar AdjustMI 2" xfId="2433"/>
    <cellStyle name="_DEM-WP(C) Costs not in AURORA 2006GRC_Book2_Electric Rev Req Model (2009 GRC) Rebuttal REmoval of New  WH Solar AdjustMI 2 2" xfId="2434"/>
    <cellStyle name="_DEM-WP(C) Costs not in AURORA 2006GRC_Book2_Electric Rev Req Model (2009 GRC) Rebuttal REmoval of New  WH Solar AdjustMI 3" xfId="2435"/>
    <cellStyle name="_DEM-WP(C) Costs not in AURORA 2006GRC_Book2_Electric Rev Req Model (2009 GRC) Revised 01-18-2010" xfId="2436"/>
    <cellStyle name="_DEM-WP(C) Costs not in AURORA 2006GRC_Book2_Electric Rev Req Model (2009 GRC) Revised 01-18-2010 2" xfId="2437"/>
    <cellStyle name="_DEM-WP(C) Costs not in AURORA 2006GRC_Book2_Electric Rev Req Model (2009 GRC) Revised 01-18-2010 2 2" xfId="2438"/>
    <cellStyle name="_DEM-WP(C) Costs not in AURORA 2006GRC_Book2_Electric Rev Req Model (2009 GRC) Revised 01-18-2010 3" xfId="2439"/>
    <cellStyle name="_DEM-WP(C) Costs not in AURORA 2006GRC_Book2_Final Order Electric EXHIBIT A-1" xfId="2440"/>
    <cellStyle name="_DEM-WP(C) Costs not in AURORA 2006GRC_Book2_Final Order Electric EXHIBIT A-1 2" xfId="2441"/>
    <cellStyle name="_DEM-WP(C) Costs not in AURORA 2006GRC_Book2_Final Order Electric EXHIBIT A-1 2 2" xfId="2442"/>
    <cellStyle name="_DEM-WP(C) Costs not in AURORA 2006GRC_Book2_Final Order Electric EXHIBIT A-1 3" xfId="2443"/>
    <cellStyle name="_DEM-WP(C) Costs not in AURORA 2006GRC_Book4" xfId="2444"/>
    <cellStyle name="_DEM-WP(C) Costs not in AURORA 2006GRC_Book4 2" xfId="2445"/>
    <cellStyle name="_DEM-WP(C) Costs not in AURORA 2006GRC_Book4 2 2" xfId="2446"/>
    <cellStyle name="_DEM-WP(C) Costs not in AURORA 2006GRC_Book4 3" xfId="2447"/>
    <cellStyle name="_DEM-WP(C) Costs not in AURORA 2006GRC_Book9" xfId="2448"/>
    <cellStyle name="_DEM-WP(C) Costs not in AURORA 2006GRC_Book9 2" xfId="2449"/>
    <cellStyle name="_DEM-WP(C) Costs not in AURORA 2006GRC_Book9 2 2" xfId="2450"/>
    <cellStyle name="_DEM-WP(C) Costs not in AURORA 2006GRC_Book9 3" xfId="2451"/>
    <cellStyle name="_DEM-WP(C) Costs not in AURORA 2006GRC_Electric COS Inputs" xfId="2452"/>
    <cellStyle name="_DEM-WP(C) Costs not in AURORA 2006GRC_Electric COS Inputs 2" xfId="2453"/>
    <cellStyle name="_DEM-WP(C) Costs not in AURORA 2006GRC_Electric COS Inputs 2 2" xfId="2454"/>
    <cellStyle name="_DEM-WP(C) Costs not in AURORA 2006GRC_Electric COS Inputs 2 2 2" xfId="2455"/>
    <cellStyle name="_DEM-WP(C) Costs not in AURORA 2006GRC_Electric COS Inputs 2 3" xfId="2456"/>
    <cellStyle name="_DEM-WP(C) Costs not in AURORA 2006GRC_Electric COS Inputs 2 3 2" xfId="2457"/>
    <cellStyle name="_DEM-WP(C) Costs not in AURORA 2006GRC_Electric COS Inputs 2 4" xfId="2458"/>
    <cellStyle name="_DEM-WP(C) Costs not in AURORA 2006GRC_Electric COS Inputs 2 4 2" xfId="2459"/>
    <cellStyle name="_DEM-WP(C) Costs not in AURORA 2006GRC_Electric COS Inputs 3" xfId="2460"/>
    <cellStyle name="_DEM-WP(C) Costs not in AURORA 2006GRC_Electric COS Inputs 3 2" xfId="2461"/>
    <cellStyle name="_DEM-WP(C) Costs not in AURORA 2006GRC_Electric COS Inputs 4" xfId="2462"/>
    <cellStyle name="_DEM-WP(C) Costs not in AURORA 2006GRC_Electric COS Inputs 4 2" xfId="2463"/>
    <cellStyle name="_DEM-WP(C) Costs not in AURORA 2006GRC_Electric COS Inputs 5" xfId="2464"/>
    <cellStyle name="_DEM-WP(C) Costs not in AURORA 2006GRC_Power Costs - Comparison bx Rbtl-Staff-Jt-PC" xfId="2465"/>
    <cellStyle name="_DEM-WP(C) Costs not in AURORA 2006GRC_Power Costs - Comparison bx Rbtl-Staff-Jt-PC 2" xfId="2466"/>
    <cellStyle name="_DEM-WP(C) Costs not in AURORA 2006GRC_Power Costs - Comparison bx Rbtl-Staff-Jt-PC 2 2" xfId="2467"/>
    <cellStyle name="_DEM-WP(C) Costs not in AURORA 2006GRC_Power Costs - Comparison bx Rbtl-Staff-Jt-PC 3" xfId="2468"/>
    <cellStyle name="_DEM-WP(C) Costs not in AURORA 2006GRC_Power Costs - Comparison bx Rbtl-Staff-Jt-PC_Adj Bench DR 3 for Initial Briefs (Electric)" xfId="2469"/>
    <cellStyle name="_DEM-WP(C) Costs not in AURORA 2006GRC_Power Costs - Comparison bx Rbtl-Staff-Jt-PC_Adj Bench DR 3 for Initial Briefs (Electric) 2" xfId="2470"/>
    <cellStyle name="_DEM-WP(C) Costs not in AURORA 2006GRC_Power Costs - Comparison bx Rbtl-Staff-Jt-PC_Adj Bench DR 3 for Initial Briefs (Electric) 2 2" xfId="2471"/>
    <cellStyle name="_DEM-WP(C) Costs not in AURORA 2006GRC_Power Costs - Comparison bx Rbtl-Staff-Jt-PC_Adj Bench DR 3 for Initial Briefs (Electric) 3" xfId="2472"/>
    <cellStyle name="_DEM-WP(C) Costs not in AURORA 2006GRC_Power Costs - Comparison bx Rbtl-Staff-Jt-PC_Electric Rev Req Model (2009 GRC) Rebuttal" xfId="2473"/>
    <cellStyle name="_DEM-WP(C) Costs not in AURORA 2006GRC_Power Costs - Comparison bx Rbtl-Staff-Jt-PC_Electric Rev Req Model (2009 GRC) Rebuttal 2" xfId="2474"/>
    <cellStyle name="_DEM-WP(C) Costs not in AURORA 2006GRC_Power Costs - Comparison bx Rbtl-Staff-Jt-PC_Electric Rev Req Model (2009 GRC) Rebuttal 2 2" xfId="2475"/>
    <cellStyle name="_DEM-WP(C) Costs not in AURORA 2006GRC_Power Costs - Comparison bx Rbtl-Staff-Jt-PC_Electric Rev Req Model (2009 GRC) Rebuttal 3" xfId="2476"/>
    <cellStyle name="_DEM-WP(C) Costs not in AURORA 2006GRC_Power Costs - Comparison bx Rbtl-Staff-Jt-PC_Electric Rev Req Model (2009 GRC) Rebuttal REmoval of New  WH Solar AdjustMI" xfId="2477"/>
    <cellStyle name="_DEM-WP(C) Costs not in AURORA 2006GRC_Power Costs - Comparison bx Rbtl-Staff-Jt-PC_Electric Rev Req Model (2009 GRC) Rebuttal REmoval of New  WH Solar AdjustMI 2" xfId="2478"/>
    <cellStyle name="_DEM-WP(C) Costs not in AURORA 2006GRC_Power Costs - Comparison bx Rbtl-Staff-Jt-PC_Electric Rev Req Model (2009 GRC) Rebuttal REmoval of New  WH Solar AdjustMI 2 2" xfId="2479"/>
    <cellStyle name="_DEM-WP(C) Costs not in AURORA 2006GRC_Power Costs - Comparison bx Rbtl-Staff-Jt-PC_Electric Rev Req Model (2009 GRC) Rebuttal REmoval of New  WH Solar AdjustMI 3" xfId="2480"/>
    <cellStyle name="_DEM-WP(C) Costs not in AURORA 2006GRC_Power Costs - Comparison bx Rbtl-Staff-Jt-PC_Electric Rev Req Model (2009 GRC) Revised 01-18-2010" xfId="2481"/>
    <cellStyle name="_DEM-WP(C) Costs not in AURORA 2006GRC_Power Costs - Comparison bx Rbtl-Staff-Jt-PC_Electric Rev Req Model (2009 GRC) Revised 01-18-2010 2" xfId="2482"/>
    <cellStyle name="_DEM-WP(C) Costs not in AURORA 2006GRC_Power Costs - Comparison bx Rbtl-Staff-Jt-PC_Electric Rev Req Model (2009 GRC) Revised 01-18-2010 2 2" xfId="2483"/>
    <cellStyle name="_DEM-WP(C) Costs not in AURORA 2006GRC_Power Costs - Comparison bx Rbtl-Staff-Jt-PC_Electric Rev Req Model (2009 GRC) Revised 01-18-2010 3" xfId="2484"/>
    <cellStyle name="_DEM-WP(C) Costs not in AURORA 2006GRC_Power Costs - Comparison bx Rbtl-Staff-Jt-PC_Final Order Electric EXHIBIT A-1" xfId="2485"/>
    <cellStyle name="_DEM-WP(C) Costs not in AURORA 2006GRC_Power Costs - Comparison bx Rbtl-Staff-Jt-PC_Final Order Electric EXHIBIT A-1 2" xfId="2486"/>
    <cellStyle name="_DEM-WP(C) Costs not in AURORA 2006GRC_Power Costs - Comparison bx Rbtl-Staff-Jt-PC_Final Order Electric EXHIBIT A-1 2 2" xfId="2487"/>
    <cellStyle name="_DEM-WP(C) Costs not in AURORA 2006GRC_Power Costs - Comparison bx Rbtl-Staff-Jt-PC_Final Order Electric EXHIBIT A-1 3" xfId="2488"/>
    <cellStyle name="_DEM-WP(C) Costs not in AURORA 2006GRC_Production Adj 4.37" xfId="2489"/>
    <cellStyle name="_DEM-WP(C) Costs not in AURORA 2006GRC_Production Adj 4.37 2" xfId="2490"/>
    <cellStyle name="_DEM-WP(C) Costs not in AURORA 2006GRC_Production Adj 4.37 2 2" xfId="2491"/>
    <cellStyle name="_DEM-WP(C) Costs not in AURORA 2006GRC_Production Adj 4.37 3" xfId="2492"/>
    <cellStyle name="_DEM-WP(C) Costs not in AURORA 2006GRC_Purchased Power Adj 4.03" xfId="2493"/>
    <cellStyle name="_DEM-WP(C) Costs not in AURORA 2006GRC_Purchased Power Adj 4.03 2" xfId="2494"/>
    <cellStyle name="_DEM-WP(C) Costs not in AURORA 2006GRC_Purchased Power Adj 4.03 2 2" xfId="2495"/>
    <cellStyle name="_DEM-WP(C) Costs not in AURORA 2006GRC_Purchased Power Adj 4.03 3" xfId="2496"/>
    <cellStyle name="_DEM-WP(C) Costs not in AURORA 2006GRC_Rebuttal Power Costs" xfId="2497"/>
    <cellStyle name="_DEM-WP(C) Costs not in AURORA 2006GRC_Rebuttal Power Costs 2" xfId="2498"/>
    <cellStyle name="_DEM-WP(C) Costs not in AURORA 2006GRC_Rebuttal Power Costs 2 2" xfId="2499"/>
    <cellStyle name="_DEM-WP(C) Costs not in AURORA 2006GRC_Rebuttal Power Costs 3" xfId="2500"/>
    <cellStyle name="_DEM-WP(C) Costs not in AURORA 2006GRC_Rebuttal Power Costs_Adj Bench DR 3 for Initial Briefs (Electric)" xfId="2501"/>
    <cellStyle name="_DEM-WP(C) Costs not in AURORA 2006GRC_Rebuttal Power Costs_Adj Bench DR 3 for Initial Briefs (Electric) 2" xfId="2502"/>
    <cellStyle name="_DEM-WP(C) Costs not in AURORA 2006GRC_Rebuttal Power Costs_Adj Bench DR 3 for Initial Briefs (Electric) 2 2" xfId="2503"/>
    <cellStyle name="_DEM-WP(C) Costs not in AURORA 2006GRC_Rebuttal Power Costs_Adj Bench DR 3 for Initial Briefs (Electric) 3" xfId="2504"/>
    <cellStyle name="_DEM-WP(C) Costs not in AURORA 2006GRC_Rebuttal Power Costs_Electric Rev Req Model (2009 GRC) Rebuttal" xfId="2505"/>
    <cellStyle name="_DEM-WP(C) Costs not in AURORA 2006GRC_Rebuttal Power Costs_Electric Rev Req Model (2009 GRC) Rebuttal 2" xfId="2506"/>
    <cellStyle name="_DEM-WP(C) Costs not in AURORA 2006GRC_Rebuttal Power Costs_Electric Rev Req Model (2009 GRC) Rebuttal 2 2" xfId="2507"/>
    <cellStyle name="_DEM-WP(C) Costs not in AURORA 2006GRC_Rebuttal Power Costs_Electric Rev Req Model (2009 GRC) Rebuttal 3" xfId="2508"/>
    <cellStyle name="_DEM-WP(C) Costs not in AURORA 2006GRC_Rebuttal Power Costs_Electric Rev Req Model (2009 GRC) Rebuttal REmoval of New  WH Solar AdjustMI" xfId="2509"/>
    <cellStyle name="_DEM-WP(C) Costs not in AURORA 2006GRC_Rebuttal Power Costs_Electric Rev Req Model (2009 GRC) Rebuttal REmoval of New  WH Solar AdjustMI 2" xfId="2510"/>
    <cellStyle name="_DEM-WP(C) Costs not in AURORA 2006GRC_Rebuttal Power Costs_Electric Rev Req Model (2009 GRC) Rebuttal REmoval of New  WH Solar AdjustMI 2 2" xfId="2511"/>
    <cellStyle name="_DEM-WP(C) Costs not in AURORA 2006GRC_Rebuttal Power Costs_Electric Rev Req Model (2009 GRC) Rebuttal REmoval of New  WH Solar AdjustMI 3" xfId="2512"/>
    <cellStyle name="_DEM-WP(C) Costs not in AURORA 2006GRC_Rebuttal Power Costs_Electric Rev Req Model (2009 GRC) Revised 01-18-2010" xfId="2513"/>
    <cellStyle name="_DEM-WP(C) Costs not in AURORA 2006GRC_Rebuttal Power Costs_Electric Rev Req Model (2009 GRC) Revised 01-18-2010 2" xfId="2514"/>
    <cellStyle name="_DEM-WP(C) Costs not in AURORA 2006GRC_Rebuttal Power Costs_Electric Rev Req Model (2009 GRC) Revised 01-18-2010 2 2" xfId="2515"/>
    <cellStyle name="_DEM-WP(C) Costs not in AURORA 2006GRC_Rebuttal Power Costs_Electric Rev Req Model (2009 GRC) Revised 01-18-2010 3" xfId="2516"/>
    <cellStyle name="_DEM-WP(C) Costs not in AURORA 2006GRC_Rebuttal Power Costs_Final Order Electric EXHIBIT A-1" xfId="2517"/>
    <cellStyle name="_DEM-WP(C) Costs not in AURORA 2006GRC_Rebuttal Power Costs_Final Order Electric EXHIBIT A-1 2" xfId="2518"/>
    <cellStyle name="_DEM-WP(C) Costs not in AURORA 2006GRC_Rebuttal Power Costs_Final Order Electric EXHIBIT A-1 2 2" xfId="2519"/>
    <cellStyle name="_DEM-WP(C) Costs not in AURORA 2006GRC_Rebuttal Power Costs_Final Order Electric EXHIBIT A-1 3" xfId="2520"/>
    <cellStyle name="_DEM-WP(C) Costs not in AURORA 2006GRC_ROR 5.02" xfId="2521"/>
    <cellStyle name="_DEM-WP(C) Costs not in AURORA 2006GRC_ROR 5.02 2" xfId="2522"/>
    <cellStyle name="_DEM-WP(C) Costs not in AURORA 2006GRC_ROR 5.02 2 2" xfId="2523"/>
    <cellStyle name="_DEM-WP(C) Costs not in AURORA 2006GRC_ROR 5.02 3" xfId="2524"/>
    <cellStyle name="_DEM-WP(C) Costs not in AURORA 2007GRC" xfId="2525"/>
    <cellStyle name="_DEM-WP(C) Costs not in AURORA 2007GRC 2" xfId="2526"/>
    <cellStyle name="_DEM-WP(C) Costs not in AURORA 2007GRC 2 2" xfId="2527"/>
    <cellStyle name="_DEM-WP(C) Costs not in AURORA 2007GRC 3" xfId="2528"/>
    <cellStyle name="_DEM-WP(C) Costs not in AURORA 2007GRC_16.37E Wild Horse Expansion DeferralRevwrkingfile SF" xfId="2529"/>
    <cellStyle name="_DEM-WP(C) Costs not in AURORA 2007GRC_16.37E Wild Horse Expansion DeferralRevwrkingfile SF 2" xfId="2530"/>
    <cellStyle name="_DEM-WP(C) Costs not in AURORA 2007GRC_16.37E Wild Horse Expansion DeferralRevwrkingfile SF 2 2" xfId="2531"/>
    <cellStyle name="_DEM-WP(C) Costs not in AURORA 2007GRC_16.37E Wild Horse Expansion DeferralRevwrkingfile SF 3" xfId="2532"/>
    <cellStyle name="_DEM-WP(C) Costs not in AURORA 2007GRC_Adj Bench DR 3 for Initial Briefs (Electric)" xfId="2533"/>
    <cellStyle name="_DEM-WP(C) Costs not in AURORA 2007GRC_Adj Bench DR 3 for Initial Briefs (Electric) 2" xfId="2534"/>
    <cellStyle name="_DEM-WP(C) Costs not in AURORA 2007GRC_Adj Bench DR 3 for Initial Briefs (Electric) 2 2" xfId="2535"/>
    <cellStyle name="_DEM-WP(C) Costs not in AURORA 2007GRC_Adj Bench DR 3 for Initial Briefs (Electric) 3" xfId="2536"/>
    <cellStyle name="_DEM-WP(C) Costs not in AURORA 2007GRC_Book2" xfId="2537"/>
    <cellStyle name="_DEM-WP(C) Costs not in AURORA 2007GRC_Book2 2" xfId="2538"/>
    <cellStyle name="_DEM-WP(C) Costs not in AURORA 2007GRC_Book2 2 2" xfId="2539"/>
    <cellStyle name="_DEM-WP(C) Costs not in AURORA 2007GRC_Book2 3" xfId="2540"/>
    <cellStyle name="_DEM-WP(C) Costs not in AURORA 2007GRC_Book4" xfId="2541"/>
    <cellStyle name="_DEM-WP(C) Costs not in AURORA 2007GRC_Book4 2" xfId="2542"/>
    <cellStyle name="_DEM-WP(C) Costs not in AURORA 2007GRC_Book4 2 2" xfId="2543"/>
    <cellStyle name="_DEM-WP(C) Costs not in AURORA 2007GRC_Book4 3" xfId="2544"/>
    <cellStyle name="_DEM-WP(C) Costs not in AURORA 2007GRC_Electric Rev Req Model (2009 GRC) " xfId="2545"/>
    <cellStyle name="_DEM-WP(C) Costs not in AURORA 2007GRC_Electric Rev Req Model (2009 GRC)  2" xfId="2546"/>
    <cellStyle name="_DEM-WP(C) Costs not in AURORA 2007GRC_Electric Rev Req Model (2009 GRC)  2 2" xfId="2547"/>
    <cellStyle name="_DEM-WP(C) Costs not in AURORA 2007GRC_Electric Rev Req Model (2009 GRC)  3" xfId="2548"/>
    <cellStyle name="_DEM-WP(C) Costs not in AURORA 2007GRC_Electric Rev Req Model (2009 GRC) Rebuttal" xfId="2549"/>
    <cellStyle name="_DEM-WP(C) Costs not in AURORA 2007GRC_Electric Rev Req Model (2009 GRC) Rebuttal 2" xfId="2550"/>
    <cellStyle name="_DEM-WP(C) Costs not in AURORA 2007GRC_Electric Rev Req Model (2009 GRC) Rebuttal 2 2" xfId="2551"/>
    <cellStyle name="_DEM-WP(C) Costs not in AURORA 2007GRC_Electric Rev Req Model (2009 GRC) Rebuttal 3" xfId="2552"/>
    <cellStyle name="_DEM-WP(C) Costs not in AURORA 2007GRC_Electric Rev Req Model (2009 GRC) Rebuttal REmoval of New  WH Solar AdjustMI" xfId="2553"/>
    <cellStyle name="_DEM-WP(C) Costs not in AURORA 2007GRC_Electric Rev Req Model (2009 GRC) Rebuttal REmoval of New  WH Solar AdjustMI 2" xfId="2554"/>
    <cellStyle name="_DEM-WP(C) Costs not in AURORA 2007GRC_Electric Rev Req Model (2009 GRC) Rebuttal REmoval of New  WH Solar AdjustMI 2 2" xfId="2555"/>
    <cellStyle name="_DEM-WP(C) Costs not in AURORA 2007GRC_Electric Rev Req Model (2009 GRC) Rebuttal REmoval of New  WH Solar AdjustMI 3" xfId="2556"/>
    <cellStyle name="_DEM-WP(C) Costs not in AURORA 2007GRC_Electric Rev Req Model (2009 GRC) Revised 01-18-2010" xfId="2557"/>
    <cellStyle name="_DEM-WP(C) Costs not in AURORA 2007GRC_Electric Rev Req Model (2009 GRC) Revised 01-18-2010 2" xfId="2558"/>
    <cellStyle name="_DEM-WP(C) Costs not in AURORA 2007GRC_Electric Rev Req Model (2009 GRC) Revised 01-18-2010 2 2" xfId="2559"/>
    <cellStyle name="_DEM-WP(C) Costs not in AURORA 2007GRC_Electric Rev Req Model (2009 GRC) Revised 01-18-2010 3" xfId="2560"/>
    <cellStyle name="_DEM-WP(C) Costs not in AURORA 2007GRC_Final Order Electric EXHIBIT A-1" xfId="2561"/>
    <cellStyle name="_DEM-WP(C) Costs not in AURORA 2007GRC_Final Order Electric EXHIBIT A-1 2" xfId="2562"/>
    <cellStyle name="_DEM-WP(C) Costs not in AURORA 2007GRC_Final Order Electric EXHIBIT A-1 2 2" xfId="2563"/>
    <cellStyle name="_DEM-WP(C) Costs not in AURORA 2007GRC_Final Order Electric EXHIBIT A-1 3" xfId="2564"/>
    <cellStyle name="_DEM-WP(C) Costs not in AURORA 2007GRC_Power Costs - Comparison bx Rbtl-Staff-Jt-PC" xfId="2565"/>
    <cellStyle name="_DEM-WP(C) Costs not in AURORA 2007GRC_Power Costs - Comparison bx Rbtl-Staff-Jt-PC 2" xfId="2566"/>
    <cellStyle name="_DEM-WP(C) Costs not in AURORA 2007GRC_Power Costs - Comparison bx Rbtl-Staff-Jt-PC 2 2" xfId="2567"/>
    <cellStyle name="_DEM-WP(C) Costs not in AURORA 2007GRC_Power Costs - Comparison bx Rbtl-Staff-Jt-PC 3" xfId="2568"/>
    <cellStyle name="_DEM-WP(C) Costs not in AURORA 2007GRC_Rebuttal Power Costs" xfId="2569"/>
    <cellStyle name="_DEM-WP(C) Costs not in AURORA 2007GRC_Rebuttal Power Costs 2" xfId="2570"/>
    <cellStyle name="_DEM-WP(C) Costs not in AURORA 2007GRC_Rebuttal Power Costs 2 2" xfId="2571"/>
    <cellStyle name="_DEM-WP(C) Costs not in AURORA 2007GRC_Rebuttal Power Costs 3" xfId="2572"/>
    <cellStyle name="_DEM-WP(C) Costs not in AURORA 2007GRC_TENASKA REGULATORY ASSET" xfId="2573"/>
    <cellStyle name="_DEM-WP(C) Costs not in AURORA 2007GRC_TENASKA REGULATORY ASSET 2" xfId="2574"/>
    <cellStyle name="_DEM-WP(C) Costs not in AURORA 2007GRC_TENASKA REGULATORY ASSET 2 2" xfId="2575"/>
    <cellStyle name="_DEM-WP(C) Costs not in AURORA 2007GRC_TENASKA REGULATORY ASSET 3" xfId="2576"/>
    <cellStyle name="_DEM-WP(C) Costs not in AURORA 2007PCORC-5.07Update" xfId="2577"/>
    <cellStyle name="_DEM-WP(C) Costs not in AURORA 2007PCORC-5.07Update 2" xfId="2578"/>
    <cellStyle name="_DEM-WP(C) Costs not in AURORA 2007PCORC-5.07Update 2 2" xfId="2579"/>
    <cellStyle name="_DEM-WP(C) Costs not in AURORA 2007PCORC-5.07Update 3" xfId="2580"/>
    <cellStyle name="_DEM-WP(C) Costs not in AURORA 2007PCORC-5.07Update_16.37E Wild Horse Expansion DeferralRevwrkingfile SF" xfId="2581"/>
    <cellStyle name="_DEM-WP(C) Costs not in AURORA 2007PCORC-5.07Update_16.37E Wild Horse Expansion DeferralRevwrkingfile SF 2" xfId="2582"/>
    <cellStyle name="_DEM-WP(C) Costs not in AURORA 2007PCORC-5.07Update_16.37E Wild Horse Expansion DeferralRevwrkingfile SF 2 2" xfId="2583"/>
    <cellStyle name="_DEM-WP(C) Costs not in AURORA 2007PCORC-5.07Update_16.37E Wild Horse Expansion DeferralRevwrkingfile SF 3" xfId="2584"/>
    <cellStyle name="_DEM-WP(C) Costs not in AURORA 2007PCORC-5.07Update_Adj Bench DR 3 for Initial Briefs (Electric)" xfId="2585"/>
    <cellStyle name="_DEM-WP(C) Costs not in AURORA 2007PCORC-5.07Update_Adj Bench DR 3 for Initial Briefs (Electric) 2" xfId="2586"/>
    <cellStyle name="_DEM-WP(C) Costs not in AURORA 2007PCORC-5.07Update_Adj Bench DR 3 for Initial Briefs (Electric) 2 2" xfId="2587"/>
    <cellStyle name="_DEM-WP(C) Costs not in AURORA 2007PCORC-5.07Update_Adj Bench DR 3 for Initial Briefs (Electric) 3" xfId="2588"/>
    <cellStyle name="_DEM-WP(C) Costs not in AURORA 2007PCORC-5.07Update_Book2" xfId="2589"/>
    <cellStyle name="_DEM-WP(C) Costs not in AURORA 2007PCORC-5.07Update_Book2 2" xfId="2590"/>
    <cellStyle name="_DEM-WP(C) Costs not in AURORA 2007PCORC-5.07Update_Book2 2 2" xfId="2591"/>
    <cellStyle name="_DEM-WP(C) Costs not in AURORA 2007PCORC-5.07Update_Book2 3" xfId="2592"/>
    <cellStyle name="_DEM-WP(C) Costs not in AURORA 2007PCORC-5.07Update_Book4" xfId="2593"/>
    <cellStyle name="_DEM-WP(C) Costs not in AURORA 2007PCORC-5.07Update_Book4 2" xfId="2594"/>
    <cellStyle name="_DEM-WP(C) Costs not in AURORA 2007PCORC-5.07Update_Book4 2 2" xfId="2595"/>
    <cellStyle name="_DEM-WP(C) Costs not in AURORA 2007PCORC-5.07Update_Book4 3" xfId="2596"/>
    <cellStyle name="_DEM-WP(C) Costs not in AURORA 2007PCORC-5.07Update_DEM-WP(C) Production O&amp;M 2009GRC Rebuttal" xfId="2597"/>
    <cellStyle name="_DEM-WP(C) Costs not in AURORA 2007PCORC-5.07Update_DEM-WP(C) Production O&amp;M 2009GRC Rebuttal 2" xfId="2598"/>
    <cellStyle name="_DEM-WP(C) Costs not in AURORA 2007PCORC-5.07Update_DEM-WP(C) Production O&amp;M 2009GRC Rebuttal 2 2" xfId="2599"/>
    <cellStyle name="_DEM-WP(C) Costs not in AURORA 2007PCORC-5.07Update_DEM-WP(C) Production O&amp;M 2009GRC Rebuttal 3" xfId="2600"/>
    <cellStyle name="_DEM-WP(C) Costs not in AURORA 2007PCORC-5.07Update_DEM-WP(C) Production O&amp;M 2009GRC Rebuttal_Adj Bench DR 3 for Initial Briefs (Electric)" xfId="2601"/>
    <cellStyle name="_DEM-WP(C) Costs not in AURORA 2007PCORC-5.07Update_DEM-WP(C) Production O&amp;M 2009GRC Rebuttal_Adj Bench DR 3 for Initial Briefs (Electric) 2" xfId="2602"/>
    <cellStyle name="_DEM-WP(C) Costs not in AURORA 2007PCORC-5.07Update_DEM-WP(C) Production O&amp;M 2009GRC Rebuttal_Adj Bench DR 3 for Initial Briefs (Electric) 2 2" xfId="2603"/>
    <cellStyle name="_DEM-WP(C) Costs not in AURORA 2007PCORC-5.07Update_DEM-WP(C) Production O&amp;M 2009GRC Rebuttal_Adj Bench DR 3 for Initial Briefs (Electric) 3" xfId="2604"/>
    <cellStyle name="_DEM-WP(C) Costs not in AURORA 2007PCORC-5.07Update_DEM-WP(C) Production O&amp;M 2009GRC Rebuttal_Book2" xfId="2605"/>
    <cellStyle name="_DEM-WP(C) Costs not in AURORA 2007PCORC-5.07Update_DEM-WP(C) Production O&amp;M 2009GRC Rebuttal_Book2 2" xfId="2606"/>
    <cellStyle name="_DEM-WP(C) Costs not in AURORA 2007PCORC-5.07Update_DEM-WP(C) Production O&amp;M 2009GRC Rebuttal_Book2 2 2" xfId="2607"/>
    <cellStyle name="_DEM-WP(C) Costs not in AURORA 2007PCORC-5.07Update_DEM-WP(C) Production O&amp;M 2009GRC Rebuttal_Book2 3" xfId="2608"/>
    <cellStyle name="_DEM-WP(C) Costs not in AURORA 2007PCORC-5.07Update_DEM-WP(C) Production O&amp;M 2009GRC Rebuttal_Book2_Adj Bench DR 3 for Initial Briefs (Electric)" xfId="2609"/>
    <cellStyle name="_DEM-WP(C) Costs not in AURORA 2007PCORC-5.07Update_DEM-WP(C) Production O&amp;M 2009GRC Rebuttal_Book2_Adj Bench DR 3 for Initial Briefs (Electric) 2" xfId="2610"/>
    <cellStyle name="_DEM-WP(C) Costs not in AURORA 2007PCORC-5.07Update_DEM-WP(C) Production O&amp;M 2009GRC Rebuttal_Book2_Adj Bench DR 3 for Initial Briefs (Electric) 2 2" xfId="2611"/>
    <cellStyle name="_DEM-WP(C) Costs not in AURORA 2007PCORC-5.07Update_DEM-WP(C) Production O&amp;M 2009GRC Rebuttal_Book2_Adj Bench DR 3 for Initial Briefs (Electric) 3" xfId="2612"/>
    <cellStyle name="_DEM-WP(C) Costs not in AURORA 2007PCORC-5.07Update_DEM-WP(C) Production O&amp;M 2009GRC Rebuttal_Book2_Electric Rev Req Model (2009 GRC) Rebuttal" xfId="2613"/>
    <cellStyle name="_DEM-WP(C) Costs not in AURORA 2007PCORC-5.07Update_DEM-WP(C) Production O&amp;M 2009GRC Rebuttal_Book2_Electric Rev Req Model (2009 GRC) Rebuttal 2" xfId="2614"/>
    <cellStyle name="_DEM-WP(C) Costs not in AURORA 2007PCORC-5.07Update_DEM-WP(C) Production O&amp;M 2009GRC Rebuttal_Book2_Electric Rev Req Model (2009 GRC) Rebuttal 2 2" xfId="2615"/>
    <cellStyle name="_DEM-WP(C) Costs not in AURORA 2007PCORC-5.07Update_DEM-WP(C) Production O&amp;M 2009GRC Rebuttal_Book2_Electric Rev Req Model (2009 GRC) Rebuttal 3" xfId="2616"/>
    <cellStyle name="_DEM-WP(C) Costs not in AURORA 2007PCORC-5.07Update_DEM-WP(C) Production O&amp;M 2009GRC Rebuttal_Book2_Electric Rev Req Model (2009 GRC) Rebuttal REmoval of New  WH Solar AdjustMI" xfId="2617"/>
    <cellStyle name="_DEM-WP(C) Costs not in AURORA 2007PCORC-5.07Update_DEM-WP(C) Production O&amp;M 2009GRC Rebuttal_Book2_Electric Rev Req Model (2009 GRC) Rebuttal REmoval of New  WH Solar AdjustMI 2" xfId="2618"/>
    <cellStyle name="_DEM-WP(C) Costs not in AURORA 2007PCORC-5.07Update_DEM-WP(C) Production O&amp;M 2009GRC Rebuttal_Book2_Electric Rev Req Model (2009 GRC) Rebuttal REmoval of New  WH Solar AdjustMI 2 2" xfId="2619"/>
    <cellStyle name="_DEM-WP(C) Costs not in AURORA 2007PCORC-5.07Update_DEM-WP(C) Production O&amp;M 2009GRC Rebuttal_Book2_Electric Rev Req Model (2009 GRC) Rebuttal REmoval of New  WH Solar AdjustMI 3" xfId="2620"/>
    <cellStyle name="_DEM-WP(C) Costs not in AURORA 2007PCORC-5.07Update_DEM-WP(C) Production O&amp;M 2009GRC Rebuttal_Book2_Electric Rev Req Model (2009 GRC) Revised 01-18-2010" xfId="2621"/>
    <cellStyle name="_DEM-WP(C) Costs not in AURORA 2007PCORC-5.07Update_DEM-WP(C) Production O&amp;M 2009GRC Rebuttal_Book2_Electric Rev Req Model (2009 GRC) Revised 01-18-2010 2" xfId="2622"/>
    <cellStyle name="_DEM-WP(C) Costs not in AURORA 2007PCORC-5.07Update_DEM-WP(C) Production O&amp;M 2009GRC Rebuttal_Book2_Electric Rev Req Model (2009 GRC) Revised 01-18-2010 2 2" xfId="2623"/>
    <cellStyle name="_DEM-WP(C) Costs not in AURORA 2007PCORC-5.07Update_DEM-WP(C) Production O&amp;M 2009GRC Rebuttal_Book2_Electric Rev Req Model (2009 GRC) Revised 01-18-2010 3" xfId="2624"/>
    <cellStyle name="_DEM-WP(C) Costs not in AURORA 2007PCORC-5.07Update_DEM-WP(C) Production O&amp;M 2009GRC Rebuttal_Book2_Final Order Electric EXHIBIT A-1" xfId="2625"/>
    <cellStyle name="_DEM-WP(C) Costs not in AURORA 2007PCORC-5.07Update_DEM-WP(C) Production O&amp;M 2009GRC Rebuttal_Book2_Final Order Electric EXHIBIT A-1 2" xfId="2626"/>
    <cellStyle name="_DEM-WP(C) Costs not in AURORA 2007PCORC-5.07Update_DEM-WP(C) Production O&amp;M 2009GRC Rebuttal_Book2_Final Order Electric EXHIBIT A-1 2 2" xfId="2627"/>
    <cellStyle name="_DEM-WP(C) Costs not in AURORA 2007PCORC-5.07Update_DEM-WP(C) Production O&amp;M 2009GRC Rebuttal_Book2_Final Order Electric EXHIBIT A-1 3" xfId="2628"/>
    <cellStyle name="_DEM-WP(C) Costs not in AURORA 2007PCORC-5.07Update_DEM-WP(C) Production O&amp;M 2009GRC Rebuttal_Electric Rev Req Model (2009 GRC) Rebuttal" xfId="2629"/>
    <cellStyle name="_DEM-WP(C) Costs not in AURORA 2007PCORC-5.07Update_DEM-WP(C) Production O&amp;M 2009GRC Rebuttal_Electric Rev Req Model (2009 GRC) Rebuttal 2" xfId="2630"/>
    <cellStyle name="_DEM-WP(C) Costs not in AURORA 2007PCORC-5.07Update_DEM-WP(C) Production O&amp;M 2009GRC Rebuttal_Electric Rev Req Model (2009 GRC) Rebuttal 2 2" xfId="2631"/>
    <cellStyle name="_DEM-WP(C) Costs not in AURORA 2007PCORC-5.07Update_DEM-WP(C) Production O&amp;M 2009GRC Rebuttal_Electric Rev Req Model (2009 GRC) Rebuttal 3" xfId="2632"/>
    <cellStyle name="_DEM-WP(C) Costs not in AURORA 2007PCORC-5.07Update_DEM-WP(C) Production O&amp;M 2009GRC Rebuttal_Electric Rev Req Model (2009 GRC) Rebuttal REmoval of New  WH Solar AdjustMI" xfId="2633"/>
    <cellStyle name="_DEM-WP(C) Costs not in AURORA 2007PCORC-5.07Update_DEM-WP(C) Production O&amp;M 2009GRC Rebuttal_Electric Rev Req Model (2009 GRC) Rebuttal REmoval of New  WH Solar AdjustMI 2" xfId="2634"/>
    <cellStyle name="_DEM-WP(C) Costs not in AURORA 2007PCORC-5.07Update_DEM-WP(C) Production O&amp;M 2009GRC Rebuttal_Electric Rev Req Model (2009 GRC) Rebuttal REmoval of New  WH Solar AdjustMI 2 2" xfId="2635"/>
    <cellStyle name="_DEM-WP(C) Costs not in AURORA 2007PCORC-5.07Update_DEM-WP(C) Production O&amp;M 2009GRC Rebuttal_Electric Rev Req Model (2009 GRC) Rebuttal REmoval of New  WH Solar AdjustMI 3" xfId="2636"/>
    <cellStyle name="_DEM-WP(C) Costs not in AURORA 2007PCORC-5.07Update_DEM-WP(C) Production O&amp;M 2009GRC Rebuttal_Electric Rev Req Model (2009 GRC) Revised 01-18-2010" xfId="2637"/>
    <cellStyle name="_DEM-WP(C) Costs not in AURORA 2007PCORC-5.07Update_DEM-WP(C) Production O&amp;M 2009GRC Rebuttal_Electric Rev Req Model (2009 GRC) Revised 01-18-2010 2" xfId="2638"/>
    <cellStyle name="_DEM-WP(C) Costs not in AURORA 2007PCORC-5.07Update_DEM-WP(C) Production O&amp;M 2009GRC Rebuttal_Electric Rev Req Model (2009 GRC) Revised 01-18-2010 2 2" xfId="2639"/>
    <cellStyle name="_DEM-WP(C) Costs not in AURORA 2007PCORC-5.07Update_DEM-WP(C) Production O&amp;M 2009GRC Rebuttal_Electric Rev Req Model (2009 GRC) Revised 01-18-2010 3" xfId="2640"/>
    <cellStyle name="_DEM-WP(C) Costs not in AURORA 2007PCORC-5.07Update_DEM-WP(C) Production O&amp;M 2009GRC Rebuttal_Final Order Electric EXHIBIT A-1" xfId="2641"/>
    <cellStyle name="_DEM-WP(C) Costs not in AURORA 2007PCORC-5.07Update_DEM-WP(C) Production O&amp;M 2009GRC Rebuttal_Final Order Electric EXHIBIT A-1 2" xfId="2642"/>
    <cellStyle name="_DEM-WP(C) Costs not in AURORA 2007PCORC-5.07Update_DEM-WP(C) Production O&amp;M 2009GRC Rebuttal_Final Order Electric EXHIBIT A-1 2 2" xfId="2643"/>
    <cellStyle name="_DEM-WP(C) Costs not in AURORA 2007PCORC-5.07Update_DEM-WP(C) Production O&amp;M 2009GRC Rebuttal_Final Order Electric EXHIBIT A-1 3" xfId="2644"/>
    <cellStyle name="_DEM-WP(C) Costs not in AURORA 2007PCORC-5.07Update_DEM-WP(C) Production O&amp;M 2009GRC Rebuttal_Rebuttal Power Costs" xfId="2645"/>
    <cellStyle name="_DEM-WP(C) Costs not in AURORA 2007PCORC-5.07Update_DEM-WP(C) Production O&amp;M 2009GRC Rebuttal_Rebuttal Power Costs 2" xfId="2646"/>
    <cellStyle name="_DEM-WP(C) Costs not in AURORA 2007PCORC-5.07Update_DEM-WP(C) Production O&amp;M 2009GRC Rebuttal_Rebuttal Power Costs 2 2" xfId="2647"/>
    <cellStyle name="_DEM-WP(C) Costs not in AURORA 2007PCORC-5.07Update_DEM-WP(C) Production O&amp;M 2009GRC Rebuttal_Rebuttal Power Costs 3" xfId="2648"/>
    <cellStyle name="_DEM-WP(C) Costs not in AURORA 2007PCORC-5.07Update_DEM-WP(C) Production O&amp;M 2009GRC Rebuttal_Rebuttal Power Costs_Adj Bench DR 3 for Initial Briefs (Electric)" xfId="2649"/>
    <cellStyle name="_DEM-WP(C) Costs not in AURORA 2007PCORC-5.07Update_DEM-WP(C) Production O&amp;M 2009GRC Rebuttal_Rebuttal Power Costs_Adj Bench DR 3 for Initial Briefs (Electric) 2" xfId="2650"/>
    <cellStyle name="_DEM-WP(C) Costs not in AURORA 2007PCORC-5.07Update_DEM-WP(C) Production O&amp;M 2009GRC Rebuttal_Rebuttal Power Costs_Adj Bench DR 3 for Initial Briefs (Electric) 2 2" xfId="2651"/>
    <cellStyle name="_DEM-WP(C) Costs not in AURORA 2007PCORC-5.07Update_DEM-WP(C) Production O&amp;M 2009GRC Rebuttal_Rebuttal Power Costs_Adj Bench DR 3 for Initial Briefs (Electric) 3" xfId="2652"/>
    <cellStyle name="_DEM-WP(C) Costs not in AURORA 2007PCORC-5.07Update_DEM-WP(C) Production O&amp;M 2009GRC Rebuttal_Rebuttal Power Costs_Electric Rev Req Model (2009 GRC) Rebuttal" xfId="2653"/>
    <cellStyle name="_DEM-WP(C) Costs not in AURORA 2007PCORC-5.07Update_DEM-WP(C) Production O&amp;M 2009GRC Rebuttal_Rebuttal Power Costs_Electric Rev Req Model (2009 GRC) Rebuttal 2" xfId="2654"/>
    <cellStyle name="_DEM-WP(C) Costs not in AURORA 2007PCORC-5.07Update_DEM-WP(C) Production O&amp;M 2009GRC Rebuttal_Rebuttal Power Costs_Electric Rev Req Model (2009 GRC) Rebuttal 2 2" xfId="2655"/>
    <cellStyle name="_DEM-WP(C) Costs not in AURORA 2007PCORC-5.07Update_DEM-WP(C) Production O&amp;M 2009GRC Rebuttal_Rebuttal Power Costs_Electric Rev Req Model (2009 GRC) Rebuttal 3" xfId="2656"/>
    <cellStyle name="_DEM-WP(C) Costs not in AURORA 2007PCORC-5.07Update_DEM-WP(C) Production O&amp;M 2009GRC Rebuttal_Rebuttal Power Costs_Electric Rev Req Model (2009 GRC) Rebuttal REmoval of New  WH Solar AdjustMI" xfId="2657"/>
    <cellStyle name="_DEM-WP(C) Costs not in AURORA 2007PCORC-5.07Update_DEM-WP(C) Production O&amp;M 2009GRC Rebuttal_Rebuttal Power Costs_Electric Rev Req Model (2009 GRC) Rebuttal REmoval of New  WH Solar AdjustMI 2" xfId="2658"/>
    <cellStyle name="_DEM-WP(C) Costs not in AURORA 2007PCORC-5.07Update_DEM-WP(C) Production O&amp;M 2009GRC Rebuttal_Rebuttal Power Costs_Electric Rev Req Model (2009 GRC) Rebuttal REmoval of New  WH Solar AdjustMI 2 2" xfId="2659"/>
    <cellStyle name="_DEM-WP(C) Costs not in AURORA 2007PCORC-5.07Update_DEM-WP(C) Production O&amp;M 2009GRC Rebuttal_Rebuttal Power Costs_Electric Rev Req Model (2009 GRC) Rebuttal REmoval of New  WH Solar AdjustMI 3" xfId="2660"/>
    <cellStyle name="_DEM-WP(C) Costs not in AURORA 2007PCORC-5.07Update_DEM-WP(C) Production O&amp;M 2009GRC Rebuttal_Rebuttal Power Costs_Electric Rev Req Model (2009 GRC) Revised 01-18-2010" xfId="2661"/>
    <cellStyle name="_DEM-WP(C) Costs not in AURORA 2007PCORC-5.07Update_DEM-WP(C) Production O&amp;M 2009GRC Rebuttal_Rebuttal Power Costs_Electric Rev Req Model (2009 GRC) Revised 01-18-2010 2" xfId="2662"/>
    <cellStyle name="_DEM-WP(C) Costs not in AURORA 2007PCORC-5.07Update_DEM-WP(C) Production O&amp;M 2009GRC Rebuttal_Rebuttal Power Costs_Electric Rev Req Model (2009 GRC) Revised 01-18-2010 2 2" xfId="2663"/>
    <cellStyle name="_DEM-WP(C) Costs not in AURORA 2007PCORC-5.07Update_DEM-WP(C) Production O&amp;M 2009GRC Rebuttal_Rebuttal Power Costs_Electric Rev Req Model (2009 GRC) Revised 01-18-2010 3" xfId="2664"/>
    <cellStyle name="_DEM-WP(C) Costs not in AURORA 2007PCORC-5.07Update_DEM-WP(C) Production O&amp;M 2009GRC Rebuttal_Rebuttal Power Costs_Final Order Electric EXHIBIT A-1" xfId="2665"/>
    <cellStyle name="_DEM-WP(C) Costs not in AURORA 2007PCORC-5.07Update_DEM-WP(C) Production O&amp;M 2009GRC Rebuttal_Rebuttal Power Costs_Final Order Electric EXHIBIT A-1 2" xfId="2666"/>
    <cellStyle name="_DEM-WP(C) Costs not in AURORA 2007PCORC-5.07Update_DEM-WP(C) Production O&amp;M 2009GRC Rebuttal_Rebuttal Power Costs_Final Order Electric EXHIBIT A-1 2 2" xfId="2667"/>
    <cellStyle name="_DEM-WP(C) Costs not in AURORA 2007PCORC-5.07Update_DEM-WP(C) Production O&amp;M 2009GRC Rebuttal_Rebuttal Power Costs_Final Order Electric EXHIBIT A-1 3" xfId="2668"/>
    <cellStyle name="_DEM-WP(C) Costs not in AURORA 2007PCORC-5.07Update_Electric Rev Req Model (2009 GRC) " xfId="2669"/>
    <cellStyle name="_DEM-WP(C) Costs not in AURORA 2007PCORC-5.07Update_Electric Rev Req Model (2009 GRC)  2" xfId="2670"/>
    <cellStyle name="_DEM-WP(C) Costs not in AURORA 2007PCORC-5.07Update_Electric Rev Req Model (2009 GRC)  2 2" xfId="2671"/>
    <cellStyle name="_DEM-WP(C) Costs not in AURORA 2007PCORC-5.07Update_Electric Rev Req Model (2009 GRC)  3" xfId="2672"/>
    <cellStyle name="_DEM-WP(C) Costs not in AURORA 2007PCORC-5.07Update_Electric Rev Req Model (2009 GRC) Rebuttal" xfId="2673"/>
    <cellStyle name="_DEM-WP(C) Costs not in AURORA 2007PCORC-5.07Update_Electric Rev Req Model (2009 GRC) Rebuttal 2" xfId="2674"/>
    <cellStyle name="_DEM-WP(C) Costs not in AURORA 2007PCORC-5.07Update_Electric Rev Req Model (2009 GRC) Rebuttal 2 2" xfId="2675"/>
    <cellStyle name="_DEM-WP(C) Costs not in AURORA 2007PCORC-5.07Update_Electric Rev Req Model (2009 GRC) Rebuttal 3" xfId="2676"/>
    <cellStyle name="_DEM-WP(C) Costs not in AURORA 2007PCORC-5.07Update_Electric Rev Req Model (2009 GRC) Rebuttal REmoval of New  WH Solar AdjustMI" xfId="2677"/>
    <cellStyle name="_DEM-WP(C) Costs not in AURORA 2007PCORC-5.07Update_Electric Rev Req Model (2009 GRC) Rebuttal REmoval of New  WH Solar AdjustMI 2" xfId="2678"/>
    <cellStyle name="_DEM-WP(C) Costs not in AURORA 2007PCORC-5.07Update_Electric Rev Req Model (2009 GRC) Rebuttal REmoval of New  WH Solar AdjustMI 2 2" xfId="2679"/>
    <cellStyle name="_DEM-WP(C) Costs not in AURORA 2007PCORC-5.07Update_Electric Rev Req Model (2009 GRC) Rebuttal REmoval of New  WH Solar AdjustMI 3" xfId="2680"/>
    <cellStyle name="_DEM-WP(C) Costs not in AURORA 2007PCORC-5.07Update_Electric Rev Req Model (2009 GRC) Revised 01-18-2010" xfId="2681"/>
    <cellStyle name="_DEM-WP(C) Costs not in AURORA 2007PCORC-5.07Update_Electric Rev Req Model (2009 GRC) Revised 01-18-2010 2" xfId="2682"/>
    <cellStyle name="_DEM-WP(C) Costs not in AURORA 2007PCORC-5.07Update_Electric Rev Req Model (2009 GRC) Revised 01-18-2010 2 2" xfId="2683"/>
    <cellStyle name="_DEM-WP(C) Costs not in AURORA 2007PCORC-5.07Update_Electric Rev Req Model (2009 GRC) Revised 01-18-2010 3" xfId="2684"/>
    <cellStyle name="_DEM-WP(C) Costs not in AURORA 2007PCORC-5.07Update_Final Order Electric EXHIBIT A-1" xfId="2685"/>
    <cellStyle name="_DEM-WP(C) Costs not in AURORA 2007PCORC-5.07Update_Final Order Electric EXHIBIT A-1 2" xfId="2686"/>
    <cellStyle name="_DEM-WP(C) Costs not in AURORA 2007PCORC-5.07Update_Final Order Electric EXHIBIT A-1 2 2" xfId="2687"/>
    <cellStyle name="_DEM-WP(C) Costs not in AURORA 2007PCORC-5.07Update_Final Order Electric EXHIBIT A-1 3" xfId="2688"/>
    <cellStyle name="_DEM-WP(C) Costs not in AURORA 2007PCORC-5.07Update_Power Costs - Comparison bx Rbtl-Staff-Jt-PC" xfId="2689"/>
    <cellStyle name="_DEM-WP(C) Costs not in AURORA 2007PCORC-5.07Update_Power Costs - Comparison bx Rbtl-Staff-Jt-PC 2" xfId="2690"/>
    <cellStyle name="_DEM-WP(C) Costs not in AURORA 2007PCORC-5.07Update_Power Costs - Comparison bx Rbtl-Staff-Jt-PC 2 2" xfId="2691"/>
    <cellStyle name="_DEM-WP(C) Costs not in AURORA 2007PCORC-5.07Update_Power Costs - Comparison bx Rbtl-Staff-Jt-PC 3" xfId="2692"/>
    <cellStyle name="_DEM-WP(C) Costs not in AURORA 2007PCORC-5.07Update_Rebuttal Power Costs" xfId="2693"/>
    <cellStyle name="_DEM-WP(C) Costs not in AURORA 2007PCORC-5.07Update_Rebuttal Power Costs 2" xfId="2694"/>
    <cellStyle name="_DEM-WP(C) Costs not in AURORA 2007PCORC-5.07Update_Rebuttal Power Costs 2 2" xfId="2695"/>
    <cellStyle name="_DEM-WP(C) Costs not in AURORA 2007PCORC-5.07Update_Rebuttal Power Costs 3" xfId="2696"/>
    <cellStyle name="_DEM-WP(C) Costs not in AURORA 2007PCORC-5.07Update_TENASKA REGULATORY ASSET" xfId="2697"/>
    <cellStyle name="_DEM-WP(C) Costs not in AURORA 2007PCORC-5.07Update_TENASKA REGULATORY ASSET 2" xfId="2698"/>
    <cellStyle name="_DEM-WP(C) Costs not in AURORA 2007PCORC-5.07Update_TENASKA REGULATORY ASSET 2 2" xfId="2699"/>
    <cellStyle name="_DEM-WP(C) Costs not in AURORA 2007PCORC-5.07Update_TENASKA REGULATORY ASSET 3" xfId="2700"/>
    <cellStyle name="_DEM-WP(C) Prod O&amp;M 2007GRC" xfId="2701"/>
    <cellStyle name="_DEM-WP(C) Prod O&amp;M 2007GRC 2" xfId="2702"/>
    <cellStyle name="_DEM-WP(C) Prod O&amp;M 2007GRC 2 2" xfId="2703"/>
    <cellStyle name="_DEM-WP(C) Prod O&amp;M 2007GRC 3" xfId="2704"/>
    <cellStyle name="_DEM-WP(C) Prod O&amp;M 2007GRC_Adj Bench DR 3 for Initial Briefs (Electric)" xfId="2705"/>
    <cellStyle name="_DEM-WP(C) Prod O&amp;M 2007GRC_Adj Bench DR 3 for Initial Briefs (Electric) 2" xfId="2706"/>
    <cellStyle name="_DEM-WP(C) Prod O&amp;M 2007GRC_Adj Bench DR 3 for Initial Briefs (Electric) 2 2" xfId="2707"/>
    <cellStyle name="_DEM-WP(C) Prod O&amp;M 2007GRC_Adj Bench DR 3 for Initial Briefs (Electric) 3" xfId="2708"/>
    <cellStyle name="_DEM-WP(C) Prod O&amp;M 2007GRC_Book2" xfId="2709"/>
    <cellStyle name="_DEM-WP(C) Prod O&amp;M 2007GRC_Book2 2" xfId="2710"/>
    <cellStyle name="_DEM-WP(C) Prod O&amp;M 2007GRC_Book2 2 2" xfId="2711"/>
    <cellStyle name="_DEM-WP(C) Prod O&amp;M 2007GRC_Book2 3" xfId="2712"/>
    <cellStyle name="_DEM-WP(C) Prod O&amp;M 2007GRC_Book2_Adj Bench DR 3 for Initial Briefs (Electric)" xfId="2713"/>
    <cellStyle name="_DEM-WP(C) Prod O&amp;M 2007GRC_Book2_Adj Bench DR 3 for Initial Briefs (Electric) 2" xfId="2714"/>
    <cellStyle name="_DEM-WP(C) Prod O&amp;M 2007GRC_Book2_Adj Bench DR 3 for Initial Briefs (Electric) 2 2" xfId="2715"/>
    <cellStyle name="_DEM-WP(C) Prod O&amp;M 2007GRC_Book2_Adj Bench DR 3 for Initial Briefs (Electric) 3" xfId="2716"/>
    <cellStyle name="_DEM-WP(C) Prod O&amp;M 2007GRC_Book2_Electric Rev Req Model (2009 GRC) Rebuttal" xfId="2717"/>
    <cellStyle name="_DEM-WP(C) Prod O&amp;M 2007GRC_Book2_Electric Rev Req Model (2009 GRC) Rebuttal 2" xfId="2718"/>
    <cellStyle name="_DEM-WP(C) Prod O&amp;M 2007GRC_Book2_Electric Rev Req Model (2009 GRC) Rebuttal 2 2" xfId="2719"/>
    <cellStyle name="_DEM-WP(C) Prod O&amp;M 2007GRC_Book2_Electric Rev Req Model (2009 GRC) Rebuttal 3" xfId="2720"/>
    <cellStyle name="_DEM-WP(C) Prod O&amp;M 2007GRC_Book2_Electric Rev Req Model (2009 GRC) Rebuttal REmoval of New  WH Solar AdjustMI" xfId="2721"/>
    <cellStyle name="_DEM-WP(C) Prod O&amp;M 2007GRC_Book2_Electric Rev Req Model (2009 GRC) Rebuttal REmoval of New  WH Solar AdjustMI 2" xfId="2722"/>
    <cellStyle name="_DEM-WP(C) Prod O&amp;M 2007GRC_Book2_Electric Rev Req Model (2009 GRC) Rebuttal REmoval of New  WH Solar AdjustMI 2 2" xfId="2723"/>
    <cellStyle name="_DEM-WP(C) Prod O&amp;M 2007GRC_Book2_Electric Rev Req Model (2009 GRC) Rebuttal REmoval of New  WH Solar AdjustMI 3" xfId="2724"/>
    <cellStyle name="_DEM-WP(C) Prod O&amp;M 2007GRC_Book2_Electric Rev Req Model (2009 GRC) Revised 01-18-2010" xfId="2725"/>
    <cellStyle name="_DEM-WP(C) Prod O&amp;M 2007GRC_Book2_Electric Rev Req Model (2009 GRC) Revised 01-18-2010 2" xfId="2726"/>
    <cellStyle name="_DEM-WP(C) Prod O&amp;M 2007GRC_Book2_Electric Rev Req Model (2009 GRC) Revised 01-18-2010 2 2" xfId="2727"/>
    <cellStyle name="_DEM-WP(C) Prod O&amp;M 2007GRC_Book2_Electric Rev Req Model (2009 GRC) Revised 01-18-2010 3" xfId="2728"/>
    <cellStyle name="_DEM-WP(C) Prod O&amp;M 2007GRC_Book2_Final Order Electric EXHIBIT A-1" xfId="2729"/>
    <cellStyle name="_DEM-WP(C) Prod O&amp;M 2007GRC_Book2_Final Order Electric EXHIBIT A-1 2" xfId="2730"/>
    <cellStyle name="_DEM-WP(C) Prod O&amp;M 2007GRC_Book2_Final Order Electric EXHIBIT A-1 2 2" xfId="2731"/>
    <cellStyle name="_DEM-WP(C) Prod O&amp;M 2007GRC_Book2_Final Order Electric EXHIBIT A-1 3" xfId="2732"/>
    <cellStyle name="_DEM-WP(C) Prod O&amp;M 2007GRC_Electric Rev Req Model (2009 GRC) Rebuttal" xfId="2733"/>
    <cellStyle name="_DEM-WP(C) Prod O&amp;M 2007GRC_Electric Rev Req Model (2009 GRC) Rebuttal 2" xfId="2734"/>
    <cellStyle name="_DEM-WP(C) Prod O&amp;M 2007GRC_Electric Rev Req Model (2009 GRC) Rebuttal 2 2" xfId="2735"/>
    <cellStyle name="_DEM-WP(C) Prod O&amp;M 2007GRC_Electric Rev Req Model (2009 GRC) Rebuttal 3" xfId="2736"/>
    <cellStyle name="_DEM-WP(C) Prod O&amp;M 2007GRC_Electric Rev Req Model (2009 GRC) Rebuttal REmoval of New  WH Solar AdjustMI" xfId="2737"/>
    <cellStyle name="_DEM-WP(C) Prod O&amp;M 2007GRC_Electric Rev Req Model (2009 GRC) Rebuttal REmoval of New  WH Solar AdjustMI 2" xfId="2738"/>
    <cellStyle name="_DEM-WP(C) Prod O&amp;M 2007GRC_Electric Rev Req Model (2009 GRC) Rebuttal REmoval of New  WH Solar AdjustMI 2 2" xfId="2739"/>
    <cellStyle name="_DEM-WP(C) Prod O&amp;M 2007GRC_Electric Rev Req Model (2009 GRC) Rebuttal REmoval of New  WH Solar AdjustMI 3" xfId="2740"/>
    <cellStyle name="_DEM-WP(C) Prod O&amp;M 2007GRC_Electric Rev Req Model (2009 GRC) Revised 01-18-2010" xfId="2741"/>
    <cellStyle name="_DEM-WP(C) Prod O&amp;M 2007GRC_Electric Rev Req Model (2009 GRC) Revised 01-18-2010 2" xfId="2742"/>
    <cellStyle name="_DEM-WP(C) Prod O&amp;M 2007GRC_Electric Rev Req Model (2009 GRC) Revised 01-18-2010 2 2" xfId="2743"/>
    <cellStyle name="_DEM-WP(C) Prod O&amp;M 2007GRC_Electric Rev Req Model (2009 GRC) Revised 01-18-2010 3" xfId="2744"/>
    <cellStyle name="_DEM-WP(C) Prod O&amp;M 2007GRC_Final Order Electric EXHIBIT A-1" xfId="2745"/>
    <cellStyle name="_DEM-WP(C) Prod O&amp;M 2007GRC_Final Order Electric EXHIBIT A-1 2" xfId="2746"/>
    <cellStyle name="_DEM-WP(C) Prod O&amp;M 2007GRC_Final Order Electric EXHIBIT A-1 2 2" xfId="2747"/>
    <cellStyle name="_DEM-WP(C) Prod O&amp;M 2007GRC_Final Order Electric EXHIBIT A-1 3" xfId="2748"/>
    <cellStyle name="_DEM-WP(C) Prod O&amp;M 2007GRC_Rebuttal Power Costs" xfId="2749"/>
    <cellStyle name="_DEM-WP(C) Prod O&amp;M 2007GRC_Rebuttal Power Costs 2" xfId="2750"/>
    <cellStyle name="_DEM-WP(C) Prod O&amp;M 2007GRC_Rebuttal Power Costs 2 2" xfId="2751"/>
    <cellStyle name="_DEM-WP(C) Prod O&amp;M 2007GRC_Rebuttal Power Costs 3" xfId="2752"/>
    <cellStyle name="_DEM-WP(C) Prod O&amp;M 2007GRC_Rebuttal Power Costs_Adj Bench DR 3 for Initial Briefs (Electric)" xfId="2753"/>
    <cellStyle name="_DEM-WP(C) Prod O&amp;M 2007GRC_Rebuttal Power Costs_Adj Bench DR 3 for Initial Briefs (Electric) 2" xfId="2754"/>
    <cellStyle name="_DEM-WP(C) Prod O&amp;M 2007GRC_Rebuttal Power Costs_Adj Bench DR 3 for Initial Briefs (Electric) 2 2" xfId="2755"/>
    <cellStyle name="_DEM-WP(C) Prod O&amp;M 2007GRC_Rebuttal Power Costs_Adj Bench DR 3 for Initial Briefs (Electric) 3" xfId="2756"/>
    <cellStyle name="_DEM-WP(C) Prod O&amp;M 2007GRC_Rebuttal Power Costs_Electric Rev Req Model (2009 GRC) Rebuttal" xfId="2757"/>
    <cellStyle name="_DEM-WP(C) Prod O&amp;M 2007GRC_Rebuttal Power Costs_Electric Rev Req Model (2009 GRC) Rebuttal 2" xfId="2758"/>
    <cellStyle name="_DEM-WP(C) Prod O&amp;M 2007GRC_Rebuttal Power Costs_Electric Rev Req Model (2009 GRC) Rebuttal 2 2" xfId="2759"/>
    <cellStyle name="_DEM-WP(C) Prod O&amp;M 2007GRC_Rebuttal Power Costs_Electric Rev Req Model (2009 GRC) Rebuttal 3" xfId="2760"/>
    <cellStyle name="_DEM-WP(C) Prod O&amp;M 2007GRC_Rebuttal Power Costs_Electric Rev Req Model (2009 GRC) Rebuttal REmoval of New  WH Solar AdjustMI" xfId="2761"/>
    <cellStyle name="_DEM-WP(C) Prod O&amp;M 2007GRC_Rebuttal Power Costs_Electric Rev Req Model (2009 GRC) Rebuttal REmoval of New  WH Solar AdjustMI 2" xfId="2762"/>
    <cellStyle name="_DEM-WP(C) Prod O&amp;M 2007GRC_Rebuttal Power Costs_Electric Rev Req Model (2009 GRC) Rebuttal REmoval of New  WH Solar AdjustMI 2 2" xfId="2763"/>
    <cellStyle name="_DEM-WP(C) Prod O&amp;M 2007GRC_Rebuttal Power Costs_Electric Rev Req Model (2009 GRC) Rebuttal REmoval of New  WH Solar AdjustMI 3" xfId="2764"/>
    <cellStyle name="_DEM-WP(C) Prod O&amp;M 2007GRC_Rebuttal Power Costs_Electric Rev Req Model (2009 GRC) Revised 01-18-2010" xfId="2765"/>
    <cellStyle name="_DEM-WP(C) Prod O&amp;M 2007GRC_Rebuttal Power Costs_Electric Rev Req Model (2009 GRC) Revised 01-18-2010 2" xfId="2766"/>
    <cellStyle name="_DEM-WP(C) Prod O&amp;M 2007GRC_Rebuttal Power Costs_Electric Rev Req Model (2009 GRC) Revised 01-18-2010 2 2" xfId="2767"/>
    <cellStyle name="_DEM-WP(C) Prod O&amp;M 2007GRC_Rebuttal Power Costs_Electric Rev Req Model (2009 GRC) Revised 01-18-2010 3" xfId="2768"/>
    <cellStyle name="_DEM-WP(C) Prod O&amp;M 2007GRC_Rebuttal Power Costs_Final Order Electric EXHIBIT A-1" xfId="2769"/>
    <cellStyle name="_DEM-WP(C) Prod O&amp;M 2007GRC_Rebuttal Power Costs_Final Order Electric EXHIBIT A-1 2" xfId="2770"/>
    <cellStyle name="_DEM-WP(C) Prod O&amp;M 2007GRC_Rebuttal Power Costs_Final Order Electric EXHIBIT A-1 2 2" xfId="2771"/>
    <cellStyle name="_DEM-WP(C) Prod O&amp;M 2007GRC_Rebuttal Power Costs_Final Order Electric EXHIBIT A-1 3" xfId="2772"/>
    <cellStyle name="_DEM-WP(C) Rate Year Sumas by Month Update Corrected" xfId="2773"/>
    <cellStyle name="_DEM-WP(C) Sumas Proforma 11.5.07" xfId="2774"/>
    <cellStyle name="_DEM-WP(C) Westside Hydro Data_051007" xfId="2775"/>
    <cellStyle name="_DEM-WP(C) Westside Hydro Data_051007 2" xfId="2776"/>
    <cellStyle name="_DEM-WP(C) Westside Hydro Data_051007 2 2" xfId="2777"/>
    <cellStyle name="_DEM-WP(C) Westside Hydro Data_051007 3" xfId="2778"/>
    <cellStyle name="_DEM-WP(C) Westside Hydro Data_051007_16.37E Wild Horse Expansion DeferralRevwrkingfile SF" xfId="2779"/>
    <cellStyle name="_DEM-WP(C) Westside Hydro Data_051007_16.37E Wild Horse Expansion DeferralRevwrkingfile SF 2" xfId="2780"/>
    <cellStyle name="_DEM-WP(C) Westside Hydro Data_051007_16.37E Wild Horse Expansion DeferralRevwrkingfile SF 2 2" xfId="2781"/>
    <cellStyle name="_DEM-WP(C) Westside Hydro Data_051007_16.37E Wild Horse Expansion DeferralRevwrkingfile SF 3" xfId="2782"/>
    <cellStyle name="_DEM-WP(C) Westside Hydro Data_051007_Adj Bench DR 3 for Initial Briefs (Electric)" xfId="2783"/>
    <cellStyle name="_DEM-WP(C) Westside Hydro Data_051007_Adj Bench DR 3 for Initial Briefs (Electric) 2" xfId="2784"/>
    <cellStyle name="_DEM-WP(C) Westside Hydro Data_051007_Adj Bench DR 3 for Initial Briefs (Electric) 2 2" xfId="2785"/>
    <cellStyle name="_DEM-WP(C) Westside Hydro Data_051007_Adj Bench DR 3 for Initial Briefs (Electric) 3" xfId="2786"/>
    <cellStyle name="_DEM-WP(C) Westside Hydro Data_051007_Book2" xfId="2787"/>
    <cellStyle name="_DEM-WP(C) Westside Hydro Data_051007_Book2 2" xfId="2788"/>
    <cellStyle name="_DEM-WP(C) Westside Hydro Data_051007_Book2 2 2" xfId="2789"/>
    <cellStyle name="_DEM-WP(C) Westside Hydro Data_051007_Book2 3" xfId="2790"/>
    <cellStyle name="_DEM-WP(C) Westside Hydro Data_051007_Book4" xfId="2791"/>
    <cellStyle name="_DEM-WP(C) Westside Hydro Data_051007_Book4 2" xfId="2792"/>
    <cellStyle name="_DEM-WP(C) Westside Hydro Data_051007_Book4 2 2" xfId="2793"/>
    <cellStyle name="_DEM-WP(C) Westside Hydro Data_051007_Book4 3" xfId="2794"/>
    <cellStyle name="_DEM-WP(C) Westside Hydro Data_051007_Electric Rev Req Model (2009 GRC) " xfId="2795"/>
    <cellStyle name="_DEM-WP(C) Westside Hydro Data_051007_Electric Rev Req Model (2009 GRC)  2" xfId="2796"/>
    <cellStyle name="_DEM-WP(C) Westside Hydro Data_051007_Electric Rev Req Model (2009 GRC)  2 2" xfId="2797"/>
    <cellStyle name="_DEM-WP(C) Westside Hydro Data_051007_Electric Rev Req Model (2009 GRC)  3" xfId="2798"/>
    <cellStyle name="_DEM-WP(C) Westside Hydro Data_051007_Electric Rev Req Model (2009 GRC) Rebuttal" xfId="2799"/>
    <cellStyle name="_DEM-WP(C) Westside Hydro Data_051007_Electric Rev Req Model (2009 GRC) Rebuttal 2" xfId="2800"/>
    <cellStyle name="_DEM-WP(C) Westside Hydro Data_051007_Electric Rev Req Model (2009 GRC) Rebuttal 2 2" xfId="2801"/>
    <cellStyle name="_DEM-WP(C) Westside Hydro Data_051007_Electric Rev Req Model (2009 GRC) Rebuttal 3" xfId="2802"/>
    <cellStyle name="_DEM-WP(C) Westside Hydro Data_051007_Electric Rev Req Model (2009 GRC) Rebuttal REmoval of New  WH Solar AdjustMI" xfId="2803"/>
    <cellStyle name="_DEM-WP(C) Westside Hydro Data_051007_Electric Rev Req Model (2009 GRC) Rebuttal REmoval of New  WH Solar AdjustMI 2" xfId="2804"/>
    <cellStyle name="_DEM-WP(C) Westside Hydro Data_051007_Electric Rev Req Model (2009 GRC) Rebuttal REmoval of New  WH Solar AdjustMI 2 2" xfId="2805"/>
    <cellStyle name="_DEM-WP(C) Westside Hydro Data_051007_Electric Rev Req Model (2009 GRC) Rebuttal REmoval of New  WH Solar AdjustMI 3" xfId="2806"/>
    <cellStyle name="_DEM-WP(C) Westside Hydro Data_051007_Electric Rev Req Model (2009 GRC) Revised 01-18-2010" xfId="2807"/>
    <cellStyle name="_DEM-WP(C) Westside Hydro Data_051007_Electric Rev Req Model (2009 GRC) Revised 01-18-2010 2" xfId="2808"/>
    <cellStyle name="_DEM-WP(C) Westside Hydro Data_051007_Electric Rev Req Model (2009 GRC) Revised 01-18-2010 2 2" xfId="2809"/>
    <cellStyle name="_DEM-WP(C) Westside Hydro Data_051007_Electric Rev Req Model (2009 GRC) Revised 01-18-2010 3" xfId="2810"/>
    <cellStyle name="_DEM-WP(C) Westside Hydro Data_051007_Final Order Electric EXHIBIT A-1" xfId="2811"/>
    <cellStyle name="_DEM-WP(C) Westside Hydro Data_051007_Final Order Electric EXHIBIT A-1 2" xfId="2812"/>
    <cellStyle name="_DEM-WP(C) Westside Hydro Data_051007_Final Order Electric EXHIBIT A-1 2 2" xfId="2813"/>
    <cellStyle name="_DEM-WP(C) Westside Hydro Data_051007_Final Order Electric EXHIBIT A-1 3" xfId="2814"/>
    <cellStyle name="_DEM-WP(C) Westside Hydro Data_051007_Power Costs - Comparison bx Rbtl-Staff-Jt-PC" xfId="2815"/>
    <cellStyle name="_DEM-WP(C) Westside Hydro Data_051007_Power Costs - Comparison bx Rbtl-Staff-Jt-PC 2" xfId="2816"/>
    <cellStyle name="_DEM-WP(C) Westside Hydro Data_051007_Power Costs - Comparison bx Rbtl-Staff-Jt-PC 2 2" xfId="2817"/>
    <cellStyle name="_DEM-WP(C) Westside Hydro Data_051007_Power Costs - Comparison bx Rbtl-Staff-Jt-PC 3" xfId="2818"/>
    <cellStyle name="_DEM-WP(C) Westside Hydro Data_051007_Rebuttal Power Costs" xfId="2819"/>
    <cellStyle name="_DEM-WP(C) Westside Hydro Data_051007_Rebuttal Power Costs 2" xfId="2820"/>
    <cellStyle name="_DEM-WP(C) Westside Hydro Data_051007_Rebuttal Power Costs 2 2" xfId="2821"/>
    <cellStyle name="_DEM-WP(C) Westside Hydro Data_051007_Rebuttal Power Costs 3" xfId="2822"/>
    <cellStyle name="_DEM-WP(C) Westside Hydro Data_051007_TENASKA REGULATORY ASSET" xfId="2823"/>
    <cellStyle name="_DEM-WP(C) Westside Hydro Data_051007_TENASKA REGULATORY ASSET 2" xfId="2824"/>
    <cellStyle name="_DEM-WP(C) Westside Hydro Data_051007_TENASKA REGULATORY ASSET 2 2" xfId="2825"/>
    <cellStyle name="_DEM-WP(C) Westside Hydro Data_051007_TENASKA REGULATORY ASSET 3" xfId="2826"/>
    <cellStyle name="_x0013__Electric Rev Req Model (2009 GRC) " xfId="2827"/>
    <cellStyle name="_x0013__Electric Rev Req Model (2009 GRC)  2" xfId="2828"/>
    <cellStyle name="_x0013__Electric Rev Req Model (2009 GRC)  2 2" xfId="2829"/>
    <cellStyle name="_x0013__Electric Rev Req Model (2009 GRC)  3" xfId="2830"/>
    <cellStyle name="_x0013__Electric Rev Req Model (2009 GRC) Rebuttal" xfId="2831"/>
    <cellStyle name="_x0013__Electric Rev Req Model (2009 GRC) Rebuttal 2" xfId="2832"/>
    <cellStyle name="_x0013__Electric Rev Req Model (2009 GRC) Rebuttal 2 2" xfId="2833"/>
    <cellStyle name="_x0013__Electric Rev Req Model (2009 GRC) Rebuttal 3" xfId="2834"/>
    <cellStyle name="_x0013__Electric Rev Req Model (2009 GRC) Rebuttal REmoval of New  WH Solar AdjustMI" xfId="2835"/>
    <cellStyle name="_x0013__Electric Rev Req Model (2009 GRC) Rebuttal REmoval of New  WH Solar AdjustMI 2" xfId="2836"/>
    <cellStyle name="_x0013__Electric Rev Req Model (2009 GRC) Rebuttal REmoval of New  WH Solar AdjustMI 2 2" xfId="2837"/>
    <cellStyle name="_x0013__Electric Rev Req Model (2009 GRC) Rebuttal REmoval of New  WH Solar AdjustMI 3" xfId="2838"/>
    <cellStyle name="_x0013__Electric Rev Req Model (2009 GRC) Revised 01-18-2010" xfId="2839"/>
    <cellStyle name="_x0013__Electric Rev Req Model (2009 GRC) Revised 01-18-2010 2" xfId="2840"/>
    <cellStyle name="_x0013__Electric Rev Req Model (2009 GRC) Revised 01-18-2010 2 2" xfId="2841"/>
    <cellStyle name="_x0013__Electric Rev Req Model (2009 GRC) Revised 01-18-2010 3" xfId="2842"/>
    <cellStyle name="_x0013__Final Order Electric EXHIBIT A-1" xfId="2843"/>
    <cellStyle name="_x0013__Final Order Electric EXHIBIT A-1 2" xfId="2844"/>
    <cellStyle name="_x0013__Final Order Electric EXHIBIT A-1 2 2" xfId="2845"/>
    <cellStyle name="_x0013__Final Order Electric EXHIBIT A-1 3" xfId="2846"/>
    <cellStyle name="_Fixed Gas Transport 1 19 09" xfId="2847"/>
    <cellStyle name="_Fixed Gas Transport 1 19 09 2" xfId="2848"/>
    <cellStyle name="_Fixed Gas Transport 1 19 09 2 2" xfId="2849"/>
    <cellStyle name="_Fixed Gas Transport 1 19 09 3" xfId="2850"/>
    <cellStyle name="_Fuel Prices 4-14" xfId="2851"/>
    <cellStyle name="_Fuel Prices 4-14 2" xfId="2852"/>
    <cellStyle name="_Fuel Prices 4-14 2 2" xfId="2853"/>
    <cellStyle name="_Fuel Prices 4-14 2 2 2" xfId="2854"/>
    <cellStyle name="_Fuel Prices 4-14 2 3" xfId="2855"/>
    <cellStyle name="_Fuel Prices 4-14 3" xfId="2856"/>
    <cellStyle name="_Fuel Prices 4-14 3 2" xfId="2857"/>
    <cellStyle name="_Fuel Prices 4-14 4" xfId="2858"/>
    <cellStyle name="_Fuel Prices 4-14_04 07E Wild Horse Wind Expansion (C) (2)" xfId="2859"/>
    <cellStyle name="_Fuel Prices 4-14_04 07E Wild Horse Wind Expansion (C) (2) 2" xfId="2860"/>
    <cellStyle name="_Fuel Prices 4-14_04 07E Wild Horse Wind Expansion (C) (2) 2 2" xfId="2861"/>
    <cellStyle name="_Fuel Prices 4-14_04 07E Wild Horse Wind Expansion (C) (2) 3" xfId="2862"/>
    <cellStyle name="_Fuel Prices 4-14_04 07E Wild Horse Wind Expansion (C) (2)_Adj Bench DR 3 for Initial Briefs (Electric)" xfId="2863"/>
    <cellStyle name="_Fuel Prices 4-14_04 07E Wild Horse Wind Expansion (C) (2)_Adj Bench DR 3 for Initial Briefs (Electric) 2" xfId="2864"/>
    <cellStyle name="_Fuel Prices 4-14_04 07E Wild Horse Wind Expansion (C) (2)_Adj Bench DR 3 for Initial Briefs (Electric) 2 2" xfId="2865"/>
    <cellStyle name="_Fuel Prices 4-14_04 07E Wild Horse Wind Expansion (C) (2)_Adj Bench DR 3 for Initial Briefs (Electric) 3" xfId="2866"/>
    <cellStyle name="_Fuel Prices 4-14_04 07E Wild Horse Wind Expansion (C) (2)_Electric Rev Req Model (2009 GRC) " xfId="2867"/>
    <cellStyle name="_Fuel Prices 4-14_04 07E Wild Horse Wind Expansion (C) (2)_Electric Rev Req Model (2009 GRC)  2" xfId="2868"/>
    <cellStyle name="_Fuel Prices 4-14_04 07E Wild Horse Wind Expansion (C) (2)_Electric Rev Req Model (2009 GRC)  2 2" xfId="2869"/>
    <cellStyle name="_Fuel Prices 4-14_04 07E Wild Horse Wind Expansion (C) (2)_Electric Rev Req Model (2009 GRC)  3" xfId="2870"/>
    <cellStyle name="_Fuel Prices 4-14_04 07E Wild Horse Wind Expansion (C) (2)_Electric Rev Req Model (2009 GRC) Rebuttal" xfId="2871"/>
    <cellStyle name="_Fuel Prices 4-14_04 07E Wild Horse Wind Expansion (C) (2)_Electric Rev Req Model (2009 GRC) Rebuttal 2" xfId="2872"/>
    <cellStyle name="_Fuel Prices 4-14_04 07E Wild Horse Wind Expansion (C) (2)_Electric Rev Req Model (2009 GRC) Rebuttal 2 2" xfId="2873"/>
    <cellStyle name="_Fuel Prices 4-14_04 07E Wild Horse Wind Expansion (C) (2)_Electric Rev Req Model (2009 GRC) Rebuttal 3" xfId="2874"/>
    <cellStyle name="_Fuel Prices 4-14_04 07E Wild Horse Wind Expansion (C) (2)_Electric Rev Req Model (2009 GRC) Rebuttal REmoval of New  WH Solar AdjustMI" xfId="2875"/>
    <cellStyle name="_Fuel Prices 4-14_04 07E Wild Horse Wind Expansion (C) (2)_Electric Rev Req Model (2009 GRC) Rebuttal REmoval of New  WH Solar AdjustMI 2" xfId="2876"/>
    <cellStyle name="_Fuel Prices 4-14_04 07E Wild Horse Wind Expansion (C) (2)_Electric Rev Req Model (2009 GRC) Rebuttal REmoval of New  WH Solar AdjustMI 2 2" xfId="2877"/>
    <cellStyle name="_Fuel Prices 4-14_04 07E Wild Horse Wind Expansion (C) (2)_Electric Rev Req Model (2009 GRC) Rebuttal REmoval of New  WH Solar AdjustMI 3" xfId="2878"/>
    <cellStyle name="_Fuel Prices 4-14_04 07E Wild Horse Wind Expansion (C) (2)_Electric Rev Req Model (2009 GRC) Revised 01-18-2010" xfId="2879"/>
    <cellStyle name="_Fuel Prices 4-14_04 07E Wild Horse Wind Expansion (C) (2)_Electric Rev Req Model (2009 GRC) Revised 01-18-2010 2" xfId="2880"/>
    <cellStyle name="_Fuel Prices 4-14_04 07E Wild Horse Wind Expansion (C) (2)_Electric Rev Req Model (2009 GRC) Revised 01-18-2010 2 2" xfId="2881"/>
    <cellStyle name="_Fuel Prices 4-14_04 07E Wild Horse Wind Expansion (C) (2)_Electric Rev Req Model (2009 GRC) Revised 01-18-2010 3" xfId="2882"/>
    <cellStyle name="_Fuel Prices 4-14_04 07E Wild Horse Wind Expansion (C) (2)_Final Order Electric EXHIBIT A-1" xfId="2883"/>
    <cellStyle name="_Fuel Prices 4-14_04 07E Wild Horse Wind Expansion (C) (2)_Final Order Electric EXHIBIT A-1 2" xfId="2884"/>
    <cellStyle name="_Fuel Prices 4-14_04 07E Wild Horse Wind Expansion (C) (2)_Final Order Electric EXHIBIT A-1 2 2" xfId="2885"/>
    <cellStyle name="_Fuel Prices 4-14_04 07E Wild Horse Wind Expansion (C) (2)_Final Order Electric EXHIBIT A-1 3" xfId="2886"/>
    <cellStyle name="_Fuel Prices 4-14_04 07E Wild Horse Wind Expansion (C) (2)_TENASKA REGULATORY ASSET" xfId="2887"/>
    <cellStyle name="_Fuel Prices 4-14_04 07E Wild Horse Wind Expansion (C) (2)_TENASKA REGULATORY ASSET 2" xfId="2888"/>
    <cellStyle name="_Fuel Prices 4-14_04 07E Wild Horse Wind Expansion (C) (2)_TENASKA REGULATORY ASSET 2 2" xfId="2889"/>
    <cellStyle name="_Fuel Prices 4-14_04 07E Wild Horse Wind Expansion (C) (2)_TENASKA REGULATORY ASSET 3" xfId="2890"/>
    <cellStyle name="_Fuel Prices 4-14_16.37E Wild Horse Expansion DeferralRevwrkingfile SF" xfId="2891"/>
    <cellStyle name="_Fuel Prices 4-14_16.37E Wild Horse Expansion DeferralRevwrkingfile SF 2" xfId="2892"/>
    <cellStyle name="_Fuel Prices 4-14_16.37E Wild Horse Expansion DeferralRevwrkingfile SF 2 2" xfId="2893"/>
    <cellStyle name="_Fuel Prices 4-14_16.37E Wild Horse Expansion DeferralRevwrkingfile SF 3" xfId="2894"/>
    <cellStyle name="_Fuel Prices 4-14_2010 PTC's July1_Dec31 2010 " xfId="2895"/>
    <cellStyle name="_Fuel Prices 4-14_2010 PTC's Sept10_Aug11 (Version 4)" xfId="2896"/>
    <cellStyle name="_Fuel Prices 4-14_4 31 Regulatory Assets and Liabilities  7 06- Exhibit D" xfId="2897"/>
    <cellStyle name="_Fuel Prices 4-14_4 31 Regulatory Assets and Liabilities  7 06- Exhibit D 2" xfId="2898"/>
    <cellStyle name="_Fuel Prices 4-14_4 31 Regulatory Assets and Liabilities  7 06- Exhibit D 2 2" xfId="2899"/>
    <cellStyle name="_Fuel Prices 4-14_4 31 Regulatory Assets and Liabilities  7 06- Exhibit D 3" xfId="2900"/>
    <cellStyle name="_Fuel Prices 4-14_4 32 Regulatory Assets and Liabilities  7 06- Exhibit D" xfId="2901"/>
    <cellStyle name="_Fuel Prices 4-14_4 32 Regulatory Assets and Liabilities  7 06- Exhibit D 2" xfId="2902"/>
    <cellStyle name="_Fuel Prices 4-14_4 32 Regulatory Assets and Liabilities  7 06- Exhibit D 2 2" xfId="2903"/>
    <cellStyle name="_Fuel Prices 4-14_4 32 Regulatory Assets and Liabilities  7 06- Exhibit D 3" xfId="2904"/>
    <cellStyle name="_Fuel Prices 4-14_Att B to RECs proceeds proposal" xfId="2905"/>
    <cellStyle name="_Fuel Prices 4-14_Backup for Attachment B 2010-09-09" xfId="2906"/>
    <cellStyle name="_Fuel Prices 4-14_Bench Request - Attachment B" xfId="2907"/>
    <cellStyle name="_Fuel Prices 4-14_Book2" xfId="2908"/>
    <cellStyle name="_Fuel Prices 4-14_Book2 2" xfId="2909"/>
    <cellStyle name="_Fuel Prices 4-14_Book2 2 2" xfId="2910"/>
    <cellStyle name="_Fuel Prices 4-14_Book2 3" xfId="2911"/>
    <cellStyle name="_Fuel Prices 4-14_Book2_Adj Bench DR 3 for Initial Briefs (Electric)" xfId="2912"/>
    <cellStyle name="_Fuel Prices 4-14_Book2_Adj Bench DR 3 for Initial Briefs (Electric) 2" xfId="2913"/>
    <cellStyle name="_Fuel Prices 4-14_Book2_Adj Bench DR 3 for Initial Briefs (Electric) 2 2" xfId="2914"/>
    <cellStyle name="_Fuel Prices 4-14_Book2_Adj Bench DR 3 for Initial Briefs (Electric) 3" xfId="2915"/>
    <cellStyle name="_Fuel Prices 4-14_Book2_Electric Rev Req Model (2009 GRC) Rebuttal" xfId="2916"/>
    <cellStyle name="_Fuel Prices 4-14_Book2_Electric Rev Req Model (2009 GRC) Rebuttal 2" xfId="2917"/>
    <cellStyle name="_Fuel Prices 4-14_Book2_Electric Rev Req Model (2009 GRC) Rebuttal 2 2" xfId="2918"/>
    <cellStyle name="_Fuel Prices 4-14_Book2_Electric Rev Req Model (2009 GRC) Rebuttal 3" xfId="2919"/>
    <cellStyle name="_Fuel Prices 4-14_Book2_Electric Rev Req Model (2009 GRC) Rebuttal REmoval of New  WH Solar AdjustMI" xfId="2920"/>
    <cellStyle name="_Fuel Prices 4-14_Book2_Electric Rev Req Model (2009 GRC) Rebuttal REmoval of New  WH Solar AdjustMI 2" xfId="2921"/>
    <cellStyle name="_Fuel Prices 4-14_Book2_Electric Rev Req Model (2009 GRC) Rebuttal REmoval of New  WH Solar AdjustMI 2 2" xfId="2922"/>
    <cellStyle name="_Fuel Prices 4-14_Book2_Electric Rev Req Model (2009 GRC) Rebuttal REmoval of New  WH Solar AdjustMI 3" xfId="2923"/>
    <cellStyle name="_Fuel Prices 4-14_Book2_Electric Rev Req Model (2009 GRC) Revised 01-18-2010" xfId="2924"/>
    <cellStyle name="_Fuel Prices 4-14_Book2_Electric Rev Req Model (2009 GRC) Revised 01-18-2010 2" xfId="2925"/>
    <cellStyle name="_Fuel Prices 4-14_Book2_Electric Rev Req Model (2009 GRC) Revised 01-18-2010 2 2" xfId="2926"/>
    <cellStyle name="_Fuel Prices 4-14_Book2_Electric Rev Req Model (2009 GRC) Revised 01-18-2010 3" xfId="2927"/>
    <cellStyle name="_Fuel Prices 4-14_Book2_Final Order Electric EXHIBIT A-1" xfId="2928"/>
    <cellStyle name="_Fuel Prices 4-14_Book2_Final Order Electric EXHIBIT A-1 2" xfId="2929"/>
    <cellStyle name="_Fuel Prices 4-14_Book2_Final Order Electric EXHIBIT A-1 2 2" xfId="2930"/>
    <cellStyle name="_Fuel Prices 4-14_Book2_Final Order Electric EXHIBIT A-1 3" xfId="2931"/>
    <cellStyle name="_Fuel Prices 4-14_Book4" xfId="2932"/>
    <cellStyle name="_Fuel Prices 4-14_Book4 2" xfId="2933"/>
    <cellStyle name="_Fuel Prices 4-14_Book4 2 2" xfId="2934"/>
    <cellStyle name="_Fuel Prices 4-14_Book4 3" xfId="2935"/>
    <cellStyle name="_Fuel Prices 4-14_Book9" xfId="2936"/>
    <cellStyle name="_Fuel Prices 4-14_Book9 2" xfId="2937"/>
    <cellStyle name="_Fuel Prices 4-14_Book9 2 2" xfId="2938"/>
    <cellStyle name="_Fuel Prices 4-14_Book9 3" xfId="2939"/>
    <cellStyle name="_Fuel Prices 4-14_Direct Assignment Distribution Plant 2008" xfId="2940"/>
    <cellStyle name="_Fuel Prices 4-14_Direct Assignment Distribution Plant 2008 2" xfId="2941"/>
    <cellStyle name="_Fuel Prices 4-14_Direct Assignment Distribution Plant 2008 2 2" xfId="2942"/>
    <cellStyle name="_Fuel Prices 4-14_Direct Assignment Distribution Plant 2008 2 2 2" xfId="2943"/>
    <cellStyle name="_Fuel Prices 4-14_Direct Assignment Distribution Plant 2008 2 3" xfId="2944"/>
    <cellStyle name="_Fuel Prices 4-14_Direct Assignment Distribution Plant 2008 2 3 2" xfId="2945"/>
    <cellStyle name="_Fuel Prices 4-14_Direct Assignment Distribution Plant 2008 2 4" xfId="2946"/>
    <cellStyle name="_Fuel Prices 4-14_Direct Assignment Distribution Plant 2008 2 4 2" xfId="2947"/>
    <cellStyle name="_Fuel Prices 4-14_Direct Assignment Distribution Plant 2008 3" xfId="2948"/>
    <cellStyle name="_Fuel Prices 4-14_Direct Assignment Distribution Plant 2008 3 2" xfId="2949"/>
    <cellStyle name="_Fuel Prices 4-14_Direct Assignment Distribution Plant 2008 4" xfId="2950"/>
    <cellStyle name="_Fuel Prices 4-14_Direct Assignment Distribution Plant 2008 4 2" xfId="2951"/>
    <cellStyle name="_Fuel Prices 4-14_Direct Assignment Distribution Plant 2008 5" xfId="2952"/>
    <cellStyle name="_Fuel Prices 4-14_Electric COS Inputs" xfId="2953"/>
    <cellStyle name="_Fuel Prices 4-14_Electric COS Inputs 2" xfId="2954"/>
    <cellStyle name="_Fuel Prices 4-14_Electric COS Inputs 2 2" xfId="2955"/>
    <cellStyle name="_Fuel Prices 4-14_Electric COS Inputs 2 2 2" xfId="2956"/>
    <cellStyle name="_Fuel Prices 4-14_Electric COS Inputs 2 3" xfId="2957"/>
    <cellStyle name="_Fuel Prices 4-14_Electric COS Inputs 2 3 2" xfId="2958"/>
    <cellStyle name="_Fuel Prices 4-14_Electric COS Inputs 2 4" xfId="2959"/>
    <cellStyle name="_Fuel Prices 4-14_Electric COS Inputs 2 4 2" xfId="2960"/>
    <cellStyle name="_Fuel Prices 4-14_Electric COS Inputs 3" xfId="2961"/>
    <cellStyle name="_Fuel Prices 4-14_Electric COS Inputs 3 2" xfId="2962"/>
    <cellStyle name="_Fuel Prices 4-14_Electric COS Inputs 4" xfId="2963"/>
    <cellStyle name="_Fuel Prices 4-14_Electric COS Inputs 4 2" xfId="2964"/>
    <cellStyle name="_Fuel Prices 4-14_Electric COS Inputs 5" xfId="2965"/>
    <cellStyle name="_Fuel Prices 4-14_Electric Rate Spread and Rate Design 3.23.09" xfId="2966"/>
    <cellStyle name="_Fuel Prices 4-14_Electric Rate Spread and Rate Design 3.23.09 2" xfId="2967"/>
    <cellStyle name="_Fuel Prices 4-14_Electric Rate Spread and Rate Design 3.23.09 2 2" xfId="2968"/>
    <cellStyle name="_Fuel Prices 4-14_Electric Rate Spread and Rate Design 3.23.09 2 2 2" xfId="2969"/>
    <cellStyle name="_Fuel Prices 4-14_Electric Rate Spread and Rate Design 3.23.09 2 3" xfId="2970"/>
    <cellStyle name="_Fuel Prices 4-14_Electric Rate Spread and Rate Design 3.23.09 2 3 2" xfId="2971"/>
    <cellStyle name="_Fuel Prices 4-14_Electric Rate Spread and Rate Design 3.23.09 2 4" xfId="2972"/>
    <cellStyle name="_Fuel Prices 4-14_Electric Rate Spread and Rate Design 3.23.09 2 4 2" xfId="2973"/>
    <cellStyle name="_Fuel Prices 4-14_Electric Rate Spread and Rate Design 3.23.09 3" xfId="2974"/>
    <cellStyle name="_Fuel Prices 4-14_Electric Rate Spread and Rate Design 3.23.09 3 2" xfId="2975"/>
    <cellStyle name="_Fuel Prices 4-14_Electric Rate Spread and Rate Design 3.23.09 4" xfId="2976"/>
    <cellStyle name="_Fuel Prices 4-14_Electric Rate Spread and Rate Design 3.23.09 4 2" xfId="2977"/>
    <cellStyle name="_Fuel Prices 4-14_Electric Rate Spread and Rate Design 3.23.09 5" xfId="2978"/>
    <cellStyle name="_Fuel Prices 4-14_INPUTS" xfId="2979"/>
    <cellStyle name="_Fuel Prices 4-14_INPUTS 2" xfId="2980"/>
    <cellStyle name="_Fuel Prices 4-14_INPUTS 2 2" xfId="2981"/>
    <cellStyle name="_Fuel Prices 4-14_INPUTS 2 2 2" xfId="2982"/>
    <cellStyle name="_Fuel Prices 4-14_INPUTS 2 3" xfId="2983"/>
    <cellStyle name="_Fuel Prices 4-14_INPUTS 2 3 2" xfId="2984"/>
    <cellStyle name="_Fuel Prices 4-14_INPUTS 2 4" xfId="2985"/>
    <cellStyle name="_Fuel Prices 4-14_INPUTS 2 4 2" xfId="2986"/>
    <cellStyle name="_Fuel Prices 4-14_INPUTS 3" xfId="2987"/>
    <cellStyle name="_Fuel Prices 4-14_INPUTS 3 2" xfId="2988"/>
    <cellStyle name="_Fuel Prices 4-14_INPUTS 4" xfId="2989"/>
    <cellStyle name="_Fuel Prices 4-14_INPUTS 4 2" xfId="2990"/>
    <cellStyle name="_Fuel Prices 4-14_INPUTS 5" xfId="2991"/>
    <cellStyle name="_Fuel Prices 4-14_Leased Transformer &amp; Substation Plant &amp; Rev 12-2009" xfId="2992"/>
    <cellStyle name="_Fuel Prices 4-14_Leased Transformer &amp; Substation Plant &amp; Rev 12-2009 2" xfId="2993"/>
    <cellStyle name="_Fuel Prices 4-14_Leased Transformer &amp; Substation Plant &amp; Rev 12-2009 2 2" xfId="2994"/>
    <cellStyle name="_Fuel Prices 4-14_Leased Transformer &amp; Substation Plant &amp; Rev 12-2009 2 2 2" xfId="2995"/>
    <cellStyle name="_Fuel Prices 4-14_Leased Transformer &amp; Substation Plant &amp; Rev 12-2009 2 3" xfId="2996"/>
    <cellStyle name="_Fuel Prices 4-14_Leased Transformer &amp; Substation Plant &amp; Rev 12-2009 2 3 2" xfId="2997"/>
    <cellStyle name="_Fuel Prices 4-14_Leased Transformer &amp; Substation Plant &amp; Rev 12-2009 2 4" xfId="2998"/>
    <cellStyle name="_Fuel Prices 4-14_Leased Transformer &amp; Substation Plant &amp; Rev 12-2009 2 4 2" xfId="2999"/>
    <cellStyle name="_Fuel Prices 4-14_Leased Transformer &amp; Substation Plant &amp; Rev 12-2009 3" xfId="3000"/>
    <cellStyle name="_Fuel Prices 4-14_Leased Transformer &amp; Substation Plant &amp; Rev 12-2009 3 2" xfId="3001"/>
    <cellStyle name="_Fuel Prices 4-14_Leased Transformer &amp; Substation Plant &amp; Rev 12-2009 4" xfId="3002"/>
    <cellStyle name="_Fuel Prices 4-14_Leased Transformer &amp; Substation Plant &amp; Rev 12-2009 4 2" xfId="3003"/>
    <cellStyle name="_Fuel Prices 4-14_Leased Transformer &amp; Substation Plant &amp; Rev 12-2009 5" xfId="3004"/>
    <cellStyle name="_Fuel Prices 4-14_Peak Credit Exhibits for 2009 GRC" xfId="3005"/>
    <cellStyle name="_Fuel Prices 4-14_Peak Credit Exhibits for 2009 GRC 2" xfId="3006"/>
    <cellStyle name="_Fuel Prices 4-14_Peak Credit Exhibits for 2009 GRC 2 2" xfId="3007"/>
    <cellStyle name="_Fuel Prices 4-14_Peak Credit Exhibits for 2009 GRC 2 2 2" xfId="3008"/>
    <cellStyle name="_Fuel Prices 4-14_Peak Credit Exhibits for 2009 GRC 2 3" xfId="3009"/>
    <cellStyle name="_Fuel Prices 4-14_Peak Credit Exhibits for 2009 GRC 2 3 2" xfId="3010"/>
    <cellStyle name="_Fuel Prices 4-14_Peak Credit Exhibits for 2009 GRC 2 4" xfId="3011"/>
    <cellStyle name="_Fuel Prices 4-14_Peak Credit Exhibits for 2009 GRC 2 4 2" xfId="3012"/>
    <cellStyle name="_Fuel Prices 4-14_Peak Credit Exhibits for 2009 GRC 3" xfId="3013"/>
    <cellStyle name="_Fuel Prices 4-14_Peak Credit Exhibits for 2009 GRC 3 2" xfId="3014"/>
    <cellStyle name="_Fuel Prices 4-14_Peak Credit Exhibits for 2009 GRC 4" xfId="3015"/>
    <cellStyle name="_Fuel Prices 4-14_Peak Credit Exhibits for 2009 GRC 4 2" xfId="3016"/>
    <cellStyle name="_Fuel Prices 4-14_Peak Credit Exhibits for 2009 GRC 5" xfId="3017"/>
    <cellStyle name="_Fuel Prices 4-14_Power Costs - Comparison bx Rbtl-Staff-Jt-PC" xfId="3018"/>
    <cellStyle name="_Fuel Prices 4-14_Power Costs - Comparison bx Rbtl-Staff-Jt-PC 2" xfId="3019"/>
    <cellStyle name="_Fuel Prices 4-14_Power Costs - Comparison bx Rbtl-Staff-Jt-PC 2 2" xfId="3020"/>
    <cellStyle name="_Fuel Prices 4-14_Power Costs - Comparison bx Rbtl-Staff-Jt-PC 3" xfId="3021"/>
    <cellStyle name="_Fuel Prices 4-14_Power Costs - Comparison bx Rbtl-Staff-Jt-PC_Adj Bench DR 3 for Initial Briefs (Electric)" xfId="3022"/>
    <cellStyle name="_Fuel Prices 4-14_Power Costs - Comparison bx Rbtl-Staff-Jt-PC_Adj Bench DR 3 for Initial Briefs (Electric) 2" xfId="3023"/>
    <cellStyle name="_Fuel Prices 4-14_Power Costs - Comparison bx Rbtl-Staff-Jt-PC_Adj Bench DR 3 for Initial Briefs (Electric) 2 2" xfId="3024"/>
    <cellStyle name="_Fuel Prices 4-14_Power Costs - Comparison bx Rbtl-Staff-Jt-PC_Adj Bench DR 3 for Initial Briefs (Electric) 3" xfId="3025"/>
    <cellStyle name="_Fuel Prices 4-14_Power Costs - Comparison bx Rbtl-Staff-Jt-PC_Electric Rev Req Model (2009 GRC) Rebuttal" xfId="3026"/>
    <cellStyle name="_Fuel Prices 4-14_Power Costs - Comparison bx Rbtl-Staff-Jt-PC_Electric Rev Req Model (2009 GRC) Rebuttal 2" xfId="3027"/>
    <cellStyle name="_Fuel Prices 4-14_Power Costs - Comparison bx Rbtl-Staff-Jt-PC_Electric Rev Req Model (2009 GRC) Rebuttal 2 2" xfId="3028"/>
    <cellStyle name="_Fuel Prices 4-14_Power Costs - Comparison bx Rbtl-Staff-Jt-PC_Electric Rev Req Model (2009 GRC) Rebuttal 3" xfId="3029"/>
    <cellStyle name="_Fuel Prices 4-14_Power Costs - Comparison bx Rbtl-Staff-Jt-PC_Electric Rev Req Model (2009 GRC) Rebuttal REmoval of New  WH Solar AdjustMI" xfId="3030"/>
    <cellStyle name="_Fuel Prices 4-14_Power Costs - Comparison bx Rbtl-Staff-Jt-PC_Electric Rev Req Model (2009 GRC) Rebuttal REmoval of New  WH Solar AdjustMI 2" xfId="3031"/>
    <cellStyle name="_Fuel Prices 4-14_Power Costs - Comparison bx Rbtl-Staff-Jt-PC_Electric Rev Req Model (2009 GRC) Rebuttal REmoval of New  WH Solar AdjustMI 2 2" xfId="3032"/>
    <cellStyle name="_Fuel Prices 4-14_Power Costs - Comparison bx Rbtl-Staff-Jt-PC_Electric Rev Req Model (2009 GRC) Rebuttal REmoval of New  WH Solar AdjustMI 3" xfId="3033"/>
    <cellStyle name="_Fuel Prices 4-14_Power Costs - Comparison bx Rbtl-Staff-Jt-PC_Electric Rev Req Model (2009 GRC) Revised 01-18-2010" xfId="3034"/>
    <cellStyle name="_Fuel Prices 4-14_Power Costs - Comparison bx Rbtl-Staff-Jt-PC_Electric Rev Req Model (2009 GRC) Revised 01-18-2010 2" xfId="3035"/>
    <cellStyle name="_Fuel Prices 4-14_Power Costs - Comparison bx Rbtl-Staff-Jt-PC_Electric Rev Req Model (2009 GRC) Revised 01-18-2010 2 2" xfId="3036"/>
    <cellStyle name="_Fuel Prices 4-14_Power Costs - Comparison bx Rbtl-Staff-Jt-PC_Electric Rev Req Model (2009 GRC) Revised 01-18-2010 3" xfId="3037"/>
    <cellStyle name="_Fuel Prices 4-14_Power Costs - Comparison bx Rbtl-Staff-Jt-PC_Final Order Electric EXHIBIT A-1" xfId="3038"/>
    <cellStyle name="_Fuel Prices 4-14_Power Costs - Comparison bx Rbtl-Staff-Jt-PC_Final Order Electric EXHIBIT A-1 2" xfId="3039"/>
    <cellStyle name="_Fuel Prices 4-14_Power Costs - Comparison bx Rbtl-Staff-Jt-PC_Final Order Electric EXHIBIT A-1 2 2" xfId="3040"/>
    <cellStyle name="_Fuel Prices 4-14_Power Costs - Comparison bx Rbtl-Staff-Jt-PC_Final Order Electric EXHIBIT A-1 3" xfId="3041"/>
    <cellStyle name="_Fuel Prices 4-14_Production Adj 4.37" xfId="3042"/>
    <cellStyle name="_Fuel Prices 4-14_Production Adj 4.37 2" xfId="3043"/>
    <cellStyle name="_Fuel Prices 4-14_Production Adj 4.37 2 2" xfId="3044"/>
    <cellStyle name="_Fuel Prices 4-14_Production Adj 4.37 3" xfId="3045"/>
    <cellStyle name="_Fuel Prices 4-14_Purchased Power Adj 4.03" xfId="3046"/>
    <cellStyle name="_Fuel Prices 4-14_Purchased Power Adj 4.03 2" xfId="3047"/>
    <cellStyle name="_Fuel Prices 4-14_Purchased Power Adj 4.03 2 2" xfId="3048"/>
    <cellStyle name="_Fuel Prices 4-14_Purchased Power Adj 4.03 3" xfId="3049"/>
    <cellStyle name="_Fuel Prices 4-14_Rate Design Sch 24" xfId="3050"/>
    <cellStyle name="_Fuel Prices 4-14_Rate Design Sch 24 2" xfId="3051"/>
    <cellStyle name="_Fuel Prices 4-14_Rate Design Sch 25" xfId="3052"/>
    <cellStyle name="_Fuel Prices 4-14_Rate Design Sch 25 2" xfId="3053"/>
    <cellStyle name="_Fuel Prices 4-14_Rate Design Sch 25 2 2" xfId="3054"/>
    <cellStyle name="_Fuel Prices 4-14_Rate Design Sch 25 3" xfId="3055"/>
    <cellStyle name="_Fuel Prices 4-14_Rate Design Sch 26" xfId="3056"/>
    <cellStyle name="_Fuel Prices 4-14_Rate Design Sch 26 2" xfId="3057"/>
    <cellStyle name="_Fuel Prices 4-14_Rate Design Sch 26 2 2" xfId="3058"/>
    <cellStyle name="_Fuel Prices 4-14_Rate Design Sch 26 3" xfId="3059"/>
    <cellStyle name="_Fuel Prices 4-14_Rate Design Sch 31" xfId="3060"/>
    <cellStyle name="_Fuel Prices 4-14_Rate Design Sch 31 2" xfId="3061"/>
    <cellStyle name="_Fuel Prices 4-14_Rate Design Sch 31 2 2" xfId="3062"/>
    <cellStyle name="_Fuel Prices 4-14_Rate Design Sch 31 3" xfId="3063"/>
    <cellStyle name="_Fuel Prices 4-14_Rate Design Sch 43" xfId="3064"/>
    <cellStyle name="_Fuel Prices 4-14_Rate Design Sch 43 2" xfId="3065"/>
    <cellStyle name="_Fuel Prices 4-14_Rate Design Sch 43 2 2" xfId="3066"/>
    <cellStyle name="_Fuel Prices 4-14_Rate Design Sch 43 3" xfId="3067"/>
    <cellStyle name="_Fuel Prices 4-14_Rate Design Sch 448-449" xfId="3068"/>
    <cellStyle name="_Fuel Prices 4-14_Rate Design Sch 448-449 2" xfId="3069"/>
    <cellStyle name="_Fuel Prices 4-14_Rate Design Sch 46" xfId="3070"/>
    <cellStyle name="_Fuel Prices 4-14_Rate Design Sch 46 2" xfId="3071"/>
    <cellStyle name="_Fuel Prices 4-14_Rate Design Sch 46 2 2" xfId="3072"/>
    <cellStyle name="_Fuel Prices 4-14_Rate Design Sch 46 3" xfId="3073"/>
    <cellStyle name="_Fuel Prices 4-14_Rate Spread" xfId="3074"/>
    <cellStyle name="_Fuel Prices 4-14_Rate Spread 2" xfId="3075"/>
    <cellStyle name="_Fuel Prices 4-14_Rate Spread 2 2" xfId="3076"/>
    <cellStyle name="_Fuel Prices 4-14_Rate Spread 3" xfId="3077"/>
    <cellStyle name="_Fuel Prices 4-14_Rebuttal Power Costs" xfId="3078"/>
    <cellStyle name="_Fuel Prices 4-14_Rebuttal Power Costs 2" xfId="3079"/>
    <cellStyle name="_Fuel Prices 4-14_Rebuttal Power Costs 2 2" xfId="3080"/>
    <cellStyle name="_Fuel Prices 4-14_Rebuttal Power Costs 3" xfId="3081"/>
    <cellStyle name="_Fuel Prices 4-14_Rebuttal Power Costs_Adj Bench DR 3 for Initial Briefs (Electric)" xfId="3082"/>
    <cellStyle name="_Fuel Prices 4-14_Rebuttal Power Costs_Adj Bench DR 3 for Initial Briefs (Electric) 2" xfId="3083"/>
    <cellStyle name="_Fuel Prices 4-14_Rebuttal Power Costs_Adj Bench DR 3 for Initial Briefs (Electric) 2 2" xfId="3084"/>
    <cellStyle name="_Fuel Prices 4-14_Rebuttal Power Costs_Adj Bench DR 3 for Initial Briefs (Electric) 3" xfId="3085"/>
    <cellStyle name="_Fuel Prices 4-14_Rebuttal Power Costs_Electric Rev Req Model (2009 GRC) Rebuttal" xfId="3086"/>
    <cellStyle name="_Fuel Prices 4-14_Rebuttal Power Costs_Electric Rev Req Model (2009 GRC) Rebuttal 2" xfId="3087"/>
    <cellStyle name="_Fuel Prices 4-14_Rebuttal Power Costs_Electric Rev Req Model (2009 GRC) Rebuttal 2 2" xfId="3088"/>
    <cellStyle name="_Fuel Prices 4-14_Rebuttal Power Costs_Electric Rev Req Model (2009 GRC) Rebuttal 3" xfId="3089"/>
    <cellStyle name="_Fuel Prices 4-14_Rebuttal Power Costs_Electric Rev Req Model (2009 GRC) Rebuttal REmoval of New  WH Solar AdjustMI" xfId="3090"/>
    <cellStyle name="_Fuel Prices 4-14_Rebuttal Power Costs_Electric Rev Req Model (2009 GRC) Rebuttal REmoval of New  WH Solar AdjustMI 2" xfId="3091"/>
    <cellStyle name="_Fuel Prices 4-14_Rebuttal Power Costs_Electric Rev Req Model (2009 GRC) Rebuttal REmoval of New  WH Solar AdjustMI 2 2" xfId="3092"/>
    <cellStyle name="_Fuel Prices 4-14_Rebuttal Power Costs_Electric Rev Req Model (2009 GRC) Rebuttal REmoval of New  WH Solar AdjustMI 3" xfId="3093"/>
    <cellStyle name="_Fuel Prices 4-14_Rebuttal Power Costs_Electric Rev Req Model (2009 GRC) Revised 01-18-2010" xfId="3094"/>
    <cellStyle name="_Fuel Prices 4-14_Rebuttal Power Costs_Electric Rev Req Model (2009 GRC) Revised 01-18-2010 2" xfId="3095"/>
    <cellStyle name="_Fuel Prices 4-14_Rebuttal Power Costs_Electric Rev Req Model (2009 GRC) Revised 01-18-2010 2 2" xfId="3096"/>
    <cellStyle name="_Fuel Prices 4-14_Rebuttal Power Costs_Electric Rev Req Model (2009 GRC) Revised 01-18-2010 3" xfId="3097"/>
    <cellStyle name="_Fuel Prices 4-14_Rebuttal Power Costs_Final Order Electric EXHIBIT A-1" xfId="3098"/>
    <cellStyle name="_Fuel Prices 4-14_Rebuttal Power Costs_Final Order Electric EXHIBIT A-1 2" xfId="3099"/>
    <cellStyle name="_Fuel Prices 4-14_Rebuttal Power Costs_Final Order Electric EXHIBIT A-1 2 2" xfId="3100"/>
    <cellStyle name="_Fuel Prices 4-14_Rebuttal Power Costs_Final Order Electric EXHIBIT A-1 3" xfId="3101"/>
    <cellStyle name="_Fuel Prices 4-14_RECS vs PTC's w Interest 6-28-10" xfId="3102"/>
    <cellStyle name="_Fuel Prices 4-14_ROR 5.02" xfId="3103"/>
    <cellStyle name="_Fuel Prices 4-14_ROR 5.02 2" xfId="3104"/>
    <cellStyle name="_Fuel Prices 4-14_ROR 5.02 2 2" xfId="3105"/>
    <cellStyle name="_Fuel Prices 4-14_ROR 5.02 3" xfId="3106"/>
    <cellStyle name="_Fuel Prices 4-14_Sch 40 Feeder OH 2008" xfId="3107"/>
    <cellStyle name="_Fuel Prices 4-14_Sch 40 Feeder OH 2008 2" xfId="3108"/>
    <cellStyle name="_Fuel Prices 4-14_Sch 40 Feeder OH 2008 2 2" xfId="3109"/>
    <cellStyle name="_Fuel Prices 4-14_Sch 40 Feeder OH 2008 3" xfId="3110"/>
    <cellStyle name="_Fuel Prices 4-14_Sch 40 Interim Energy Rates " xfId="3111"/>
    <cellStyle name="_Fuel Prices 4-14_Sch 40 Interim Energy Rates  2" xfId="3112"/>
    <cellStyle name="_Fuel Prices 4-14_Sch 40 Interim Energy Rates  2 2" xfId="3113"/>
    <cellStyle name="_Fuel Prices 4-14_Sch 40 Interim Energy Rates  3" xfId="3114"/>
    <cellStyle name="_Fuel Prices 4-14_Sch 40 Substation A&amp;G 2008" xfId="3115"/>
    <cellStyle name="_Fuel Prices 4-14_Sch 40 Substation A&amp;G 2008 2" xfId="3116"/>
    <cellStyle name="_Fuel Prices 4-14_Sch 40 Substation A&amp;G 2008 2 2" xfId="3117"/>
    <cellStyle name="_Fuel Prices 4-14_Sch 40 Substation A&amp;G 2008 3" xfId="3118"/>
    <cellStyle name="_Fuel Prices 4-14_Sch 40 Substation O&amp;M 2008" xfId="3119"/>
    <cellStyle name="_Fuel Prices 4-14_Sch 40 Substation O&amp;M 2008 2" xfId="3120"/>
    <cellStyle name="_Fuel Prices 4-14_Sch 40 Substation O&amp;M 2008 2 2" xfId="3121"/>
    <cellStyle name="_Fuel Prices 4-14_Sch 40 Substation O&amp;M 2008 3" xfId="3122"/>
    <cellStyle name="_Fuel Prices 4-14_Subs 2008" xfId="3123"/>
    <cellStyle name="_Fuel Prices 4-14_Subs 2008 2" xfId="3124"/>
    <cellStyle name="_Fuel Prices 4-14_Subs 2008 2 2" xfId="3125"/>
    <cellStyle name="_Fuel Prices 4-14_Subs 2008 3" xfId="3126"/>
    <cellStyle name="_Gas Transportation Charges_2009GRC_120308" xfId="3127"/>
    <cellStyle name="_Gas Transportation Charges_2009GRC_120308 2" xfId="3128"/>
    <cellStyle name="_Gas Transportation Charges_2009GRC_120308 2 2" xfId="3129"/>
    <cellStyle name="_Gas Transportation Charges_2009GRC_120308 3" xfId="3130"/>
    <cellStyle name="_NIM 06 Base Case Current Trends" xfId="3131"/>
    <cellStyle name="_NIM 06 Base Case Current Trends 2" xfId="3132"/>
    <cellStyle name="_NIM 06 Base Case Current Trends 2 2" xfId="3133"/>
    <cellStyle name="_NIM 06 Base Case Current Trends 3" xfId="3134"/>
    <cellStyle name="_NIM 06 Base Case Current Trends_Adj Bench DR 3 for Initial Briefs (Electric)" xfId="3135"/>
    <cellStyle name="_NIM 06 Base Case Current Trends_Adj Bench DR 3 for Initial Briefs (Electric) 2" xfId="3136"/>
    <cellStyle name="_NIM 06 Base Case Current Trends_Adj Bench DR 3 for Initial Briefs (Electric) 2 2" xfId="3137"/>
    <cellStyle name="_NIM 06 Base Case Current Trends_Adj Bench DR 3 for Initial Briefs (Electric) 3" xfId="3138"/>
    <cellStyle name="_NIM 06 Base Case Current Trends_Book2" xfId="3139"/>
    <cellStyle name="_NIM 06 Base Case Current Trends_Book2 2" xfId="3140"/>
    <cellStyle name="_NIM 06 Base Case Current Trends_Book2 2 2" xfId="3141"/>
    <cellStyle name="_NIM 06 Base Case Current Trends_Book2 3" xfId="3142"/>
    <cellStyle name="_NIM 06 Base Case Current Trends_Book2_Adj Bench DR 3 for Initial Briefs (Electric)" xfId="3143"/>
    <cellStyle name="_NIM 06 Base Case Current Trends_Book2_Adj Bench DR 3 for Initial Briefs (Electric) 2" xfId="3144"/>
    <cellStyle name="_NIM 06 Base Case Current Trends_Book2_Adj Bench DR 3 for Initial Briefs (Electric) 2 2" xfId="3145"/>
    <cellStyle name="_NIM 06 Base Case Current Trends_Book2_Adj Bench DR 3 for Initial Briefs (Electric) 3" xfId="3146"/>
    <cellStyle name="_NIM 06 Base Case Current Trends_Book2_Electric Rev Req Model (2009 GRC) Rebuttal" xfId="3147"/>
    <cellStyle name="_NIM 06 Base Case Current Trends_Book2_Electric Rev Req Model (2009 GRC) Rebuttal 2" xfId="3148"/>
    <cellStyle name="_NIM 06 Base Case Current Trends_Book2_Electric Rev Req Model (2009 GRC) Rebuttal 2 2" xfId="3149"/>
    <cellStyle name="_NIM 06 Base Case Current Trends_Book2_Electric Rev Req Model (2009 GRC) Rebuttal 3" xfId="3150"/>
    <cellStyle name="_NIM 06 Base Case Current Trends_Book2_Electric Rev Req Model (2009 GRC) Rebuttal REmoval of New  WH Solar AdjustMI" xfId="3151"/>
    <cellStyle name="_NIM 06 Base Case Current Trends_Book2_Electric Rev Req Model (2009 GRC) Rebuttal REmoval of New  WH Solar AdjustMI 2" xfId="3152"/>
    <cellStyle name="_NIM 06 Base Case Current Trends_Book2_Electric Rev Req Model (2009 GRC) Rebuttal REmoval of New  WH Solar AdjustMI 2 2" xfId="3153"/>
    <cellStyle name="_NIM 06 Base Case Current Trends_Book2_Electric Rev Req Model (2009 GRC) Rebuttal REmoval of New  WH Solar AdjustMI 3" xfId="3154"/>
    <cellStyle name="_NIM 06 Base Case Current Trends_Book2_Electric Rev Req Model (2009 GRC) Revised 01-18-2010" xfId="3155"/>
    <cellStyle name="_NIM 06 Base Case Current Trends_Book2_Electric Rev Req Model (2009 GRC) Revised 01-18-2010 2" xfId="3156"/>
    <cellStyle name="_NIM 06 Base Case Current Trends_Book2_Electric Rev Req Model (2009 GRC) Revised 01-18-2010 2 2" xfId="3157"/>
    <cellStyle name="_NIM 06 Base Case Current Trends_Book2_Electric Rev Req Model (2009 GRC) Revised 01-18-2010 3" xfId="3158"/>
    <cellStyle name="_NIM 06 Base Case Current Trends_Book2_Final Order Electric EXHIBIT A-1" xfId="3159"/>
    <cellStyle name="_NIM 06 Base Case Current Trends_Book2_Final Order Electric EXHIBIT A-1 2" xfId="3160"/>
    <cellStyle name="_NIM 06 Base Case Current Trends_Book2_Final Order Electric EXHIBIT A-1 2 2" xfId="3161"/>
    <cellStyle name="_NIM 06 Base Case Current Trends_Book2_Final Order Electric EXHIBIT A-1 3" xfId="3162"/>
    <cellStyle name="_NIM 06 Base Case Current Trends_Electric Rev Req Model (2009 GRC) " xfId="3163"/>
    <cellStyle name="_NIM 06 Base Case Current Trends_Electric Rev Req Model (2009 GRC)  2" xfId="3164"/>
    <cellStyle name="_NIM 06 Base Case Current Trends_Electric Rev Req Model (2009 GRC)  2 2" xfId="3165"/>
    <cellStyle name="_NIM 06 Base Case Current Trends_Electric Rev Req Model (2009 GRC)  3" xfId="3166"/>
    <cellStyle name="_NIM 06 Base Case Current Trends_Electric Rev Req Model (2009 GRC) Rebuttal" xfId="3167"/>
    <cellStyle name="_NIM 06 Base Case Current Trends_Electric Rev Req Model (2009 GRC) Rebuttal 2" xfId="3168"/>
    <cellStyle name="_NIM 06 Base Case Current Trends_Electric Rev Req Model (2009 GRC) Rebuttal 2 2" xfId="3169"/>
    <cellStyle name="_NIM 06 Base Case Current Trends_Electric Rev Req Model (2009 GRC) Rebuttal 3" xfId="3170"/>
    <cellStyle name="_NIM 06 Base Case Current Trends_Electric Rev Req Model (2009 GRC) Rebuttal REmoval of New  WH Solar AdjustMI" xfId="3171"/>
    <cellStyle name="_NIM 06 Base Case Current Trends_Electric Rev Req Model (2009 GRC) Rebuttal REmoval of New  WH Solar AdjustMI 2" xfId="3172"/>
    <cellStyle name="_NIM 06 Base Case Current Trends_Electric Rev Req Model (2009 GRC) Rebuttal REmoval of New  WH Solar AdjustMI 2 2" xfId="3173"/>
    <cellStyle name="_NIM 06 Base Case Current Trends_Electric Rev Req Model (2009 GRC) Rebuttal REmoval of New  WH Solar AdjustMI 3" xfId="3174"/>
    <cellStyle name="_NIM 06 Base Case Current Trends_Electric Rev Req Model (2009 GRC) Revised 01-18-2010" xfId="3175"/>
    <cellStyle name="_NIM 06 Base Case Current Trends_Electric Rev Req Model (2009 GRC) Revised 01-18-2010 2" xfId="3176"/>
    <cellStyle name="_NIM 06 Base Case Current Trends_Electric Rev Req Model (2009 GRC) Revised 01-18-2010 2 2" xfId="3177"/>
    <cellStyle name="_NIM 06 Base Case Current Trends_Electric Rev Req Model (2009 GRC) Revised 01-18-2010 3" xfId="3178"/>
    <cellStyle name="_NIM 06 Base Case Current Trends_Final Order Electric EXHIBIT A-1" xfId="3179"/>
    <cellStyle name="_NIM 06 Base Case Current Trends_Final Order Electric EXHIBIT A-1 2" xfId="3180"/>
    <cellStyle name="_NIM 06 Base Case Current Trends_Final Order Electric EXHIBIT A-1 2 2" xfId="3181"/>
    <cellStyle name="_NIM 06 Base Case Current Trends_Final Order Electric EXHIBIT A-1 3" xfId="3182"/>
    <cellStyle name="_NIM 06 Base Case Current Trends_Rebuttal Power Costs" xfId="3183"/>
    <cellStyle name="_NIM 06 Base Case Current Trends_Rebuttal Power Costs 2" xfId="3184"/>
    <cellStyle name="_NIM 06 Base Case Current Trends_Rebuttal Power Costs 2 2" xfId="3185"/>
    <cellStyle name="_NIM 06 Base Case Current Trends_Rebuttal Power Costs 3" xfId="3186"/>
    <cellStyle name="_NIM 06 Base Case Current Trends_Rebuttal Power Costs_Adj Bench DR 3 for Initial Briefs (Electric)" xfId="3187"/>
    <cellStyle name="_NIM 06 Base Case Current Trends_Rebuttal Power Costs_Adj Bench DR 3 for Initial Briefs (Electric) 2" xfId="3188"/>
    <cellStyle name="_NIM 06 Base Case Current Trends_Rebuttal Power Costs_Adj Bench DR 3 for Initial Briefs (Electric) 2 2" xfId="3189"/>
    <cellStyle name="_NIM 06 Base Case Current Trends_Rebuttal Power Costs_Adj Bench DR 3 for Initial Briefs (Electric) 3" xfId="3190"/>
    <cellStyle name="_NIM 06 Base Case Current Trends_Rebuttal Power Costs_Electric Rev Req Model (2009 GRC) Rebuttal" xfId="3191"/>
    <cellStyle name="_NIM 06 Base Case Current Trends_Rebuttal Power Costs_Electric Rev Req Model (2009 GRC) Rebuttal 2" xfId="3192"/>
    <cellStyle name="_NIM 06 Base Case Current Trends_Rebuttal Power Costs_Electric Rev Req Model (2009 GRC) Rebuttal 2 2" xfId="3193"/>
    <cellStyle name="_NIM 06 Base Case Current Trends_Rebuttal Power Costs_Electric Rev Req Model (2009 GRC) Rebuttal 3" xfId="3194"/>
    <cellStyle name="_NIM 06 Base Case Current Trends_Rebuttal Power Costs_Electric Rev Req Model (2009 GRC) Rebuttal REmoval of New  WH Solar AdjustMI" xfId="3195"/>
    <cellStyle name="_NIM 06 Base Case Current Trends_Rebuttal Power Costs_Electric Rev Req Model (2009 GRC) Rebuttal REmoval of New  WH Solar AdjustMI 2" xfId="3196"/>
    <cellStyle name="_NIM 06 Base Case Current Trends_Rebuttal Power Costs_Electric Rev Req Model (2009 GRC) Rebuttal REmoval of New  WH Solar AdjustMI 2 2" xfId="3197"/>
    <cellStyle name="_NIM 06 Base Case Current Trends_Rebuttal Power Costs_Electric Rev Req Model (2009 GRC) Rebuttal REmoval of New  WH Solar AdjustMI 3" xfId="3198"/>
    <cellStyle name="_NIM 06 Base Case Current Trends_Rebuttal Power Costs_Electric Rev Req Model (2009 GRC) Revised 01-18-2010" xfId="3199"/>
    <cellStyle name="_NIM 06 Base Case Current Trends_Rebuttal Power Costs_Electric Rev Req Model (2009 GRC) Revised 01-18-2010 2" xfId="3200"/>
    <cellStyle name="_NIM 06 Base Case Current Trends_Rebuttal Power Costs_Electric Rev Req Model (2009 GRC) Revised 01-18-2010 2 2" xfId="3201"/>
    <cellStyle name="_NIM 06 Base Case Current Trends_Rebuttal Power Costs_Electric Rev Req Model (2009 GRC) Revised 01-18-2010 3" xfId="3202"/>
    <cellStyle name="_NIM 06 Base Case Current Trends_Rebuttal Power Costs_Final Order Electric EXHIBIT A-1" xfId="3203"/>
    <cellStyle name="_NIM 06 Base Case Current Trends_Rebuttal Power Costs_Final Order Electric EXHIBIT A-1 2" xfId="3204"/>
    <cellStyle name="_NIM 06 Base Case Current Trends_Rebuttal Power Costs_Final Order Electric EXHIBIT A-1 2 2" xfId="3205"/>
    <cellStyle name="_NIM 06 Base Case Current Trends_Rebuttal Power Costs_Final Order Electric EXHIBIT A-1 3" xfId="3206"/>
    <cellStyle name="_NIM 06 Base Case Current Trends_TENASKA REGULATORY ASSET" xfId="3207"/>
    <cellStyle name="_NIM 06 Base Case Current Trends_TENASKA REGULATORY ASSET 2" xfId="3208"/>
    <cellStyle name="_NIM 06 Base Case Current Trends_TENASKA REGULATORY ASSET 2 2" xfId="3209"/>
    <cellStyle name="_NIM 06 Base Case Current Trends_TENASKA REGULATORY ASSET 3" xfId="3210"/>
    <cellStyle name="_Portfolio SPlan Base Case.xls Chart 1" xfId="3211"/>
    <cellStyle name="_Portfolio SPlan Base Case.xls Chart 1 2" xfId="3212"/>
    <cellStyle name="_Portfolio SPlan Base Case.xls Chart 1 2 2" xfId="3213"/>
    <cellStyle name="_Portfolio SPlan Base Case.xls Chart 1 3" xfId="3214"/>
    <cellStyle name="_Portfolio SPlan Base Case.xls Chart 1_Adj Bench DR 3 for Initial Briefs (Electric)" xfId="3215"/>
    <cellStyle name="_Portfolio SPlan Base Case.xls Chart 1_Adj Bench DR 3 for Initial Briefs (Electric) 2" xfId="3216"/>
    <cellStyle name="_Portfolio SPlan Base Case.xls Chart 1_Adj Bench DR 3 for Initial Briefs (Electric) 2 2" xfId="3217"/>
    <cellStyle name="_Portfolio SPlan Base Case.xls Chart 1_Adj Bench DR 3 for Initial Briefs (Electric) 3" xfId="3218"/>
    <cellStyle name="_Portfolio SPlan Base Case.xls Chart 1_Book2" xfId="3219"/>
    <cellStyle name="_Portfolio SPlan Base Case.xls Chart 1_Book2 2" xfId="3220"/>
    <cellStyle name="_Portfolio SPlan Base Case.xls Chart 1_Book2 2 2" xfId="3221"/>
    <cellStyle name="_Portfolio SPlan Base Case.xls Chart 1_Book2 3" xfId="3222"/>
    <cellStyle name="_Portfolio SPlan Base Case.xls Chart 1_Book2_Adj Bench DR 3 for Initial Briefs (Electric)" xfId="3223"/>
    <cellStyle name="_Portfolio SPlan Base Case.xls Chart 1_Book2_Adj Bench DR 3 for Initial Briefs (Electric) 2" xfId="3224"/>
    <cellStyle name="_Portfolio SPlan Base Case.xls Chart 1_Book2_Adj Bench DR 3 for Initial Briefs (Electric) 2 2" xfId="3225"/>
    <cellStyle name="_Portfolio SPlan Base Case.xls Chart 1_Book2_Adj Bench DR 3 for Initial Briefs (Electric) 3" xfId="3226"/>
    <cellStyle name="_Portfolio SPlan Base Case.xls Chart 1_Book2_Electric Rev Req Model (2009 GRC) Rebuttal" xfId="3227"/>
    <cellStyle name="_Portfolio SPlan Base Case.xls Chart 1_Book2_Electric Rev Req Model (2009 GRC) Rebuttal 2" xfId="3228"/>
    <cellStyle name="_Portfolio SPlan Base Case.xls Chart 1_Book2_Electric Rev Req Model (2009 GRC) Rebuttal 2 2" xfId="3229"/>
    <cellStyle name="_Portfolio SPlan Base Case.xls Chart 1_Book2_Electric Rev Req Model (2009 GRC) Rebuttal 3" xfId="3230"/>
    <cellStyle name="_Portfolio SPlan Base Case.xls Chart 1_Book2_Electric Rev Req Model (2009 GRC) Rebuttal REmoval of New  WH Solar AdjustMI" xfId="3231"/>
    <cellStyle name="_Portfolio SPlan Base Case.xls Chart 1_Book2_Electric Rev Req Model (2009 GRC) Rebuttal REmoval of New  WH Solar AdjustMI 2" xfId="3232"/>
    <cellStyle name="_Portfolio SPlan Base Case.xls Chart 1_Book2_Electric Rev Req Model (2009 GRC) Rebuttal REmoval of New  WH Solar AdjustMI 2 2" xfId="3233"/>
    <cellStyle name="_Portfolio SPlan Base Case.xls Chart 1_Book2_Electric Rev Req Model (2009 GRC) Rebuttal REmoval of New  WH Solar AdjustMI 3" xfId="3234"/>
    <cellStyle name="_Portfolio SPlan Base Case.xls Chart 1_Book2_Electric Rev Req Model (2009 GRC) Revised 01-18-2010" xfId="3235"/>
    <cellStyle name="_Portfolio SPlan Base Case.xls Chart 1_Book2_Electric Rev Req Model (2009 GRC) Revised 01-18-2010 2" xfId="3236"/>
    <cellStyle name="_Portfolio SPlan Base Case.xls Chart 1_Book2_Electric Rev Req Model (2009 GRC) Revised 01-18-2010 2 2" xfId="3237"/>
    <cellStyle name="_Portfolio SPlan Base Case.xls Chart 1_Book2_Electric Rev Req Model (2009 GRC) Revised 01-18-2010 3" xfId="3238"/>
    <cellStyle name="_Portfolio SPlan Base Case.xls Chart 1_Book2_Final Order Electric EXHIBIT A-1" xfId="3239"/>
    <cellStyle name="_Portfolio SPlan Base Case.xls Chart 1_Book2_Final Order Electric EXHIBIT A-1 2" xfId="3240"/>
    <cellStyle name="_Portfolio SPlan Base Case.xls Chart 1_Book2_Final Order Electric EXHIBIT A-1 2 2" xfId="3241"/>
    <cellStyle name="_Portfolio SPlan Base Case.xls Chart 1_Book2_Final Order Electric EXHIBIT A-1 3" xfId="3242"/>
    <cellStyle name="_Portfolio SPlan Base Case.xls Chart 1_Electric Rev Req Model (2009 GRC) " xfId="3243"/>
    <cellStyle name="_Portfolio SPlan Base Case.xls Chart 1_Electric Rev Req Model (2009 GRC)  2" xfId="3244"/>
    <cellStyle name="_Portfolio SPlan Base Case.xls Chart 1_Electric Rev Req Model (2009 GRC)  2 2" xfId="3245"/>
    <cellStyle name="_Portfolio SPlan Base Case.xls Chart 1_Electric Rev Req Model (2009 GRC)  3" xfId="3246"/>
    <cellStyle name="_Portfolio SPlan Base Case.xls Chart 1_Electric Rev Req Model (2009 GRC) Rebuttal" xfId="3247"/>
    <cellStyle name="_Portfolio SPlan Base Case.xls Chart 1_Electric Rev Req Model (2009 GRC) Rebuttal 2" xfId="3248"/>
    <cellStyle name="_Portfolio SPlan Base Case.xls Chart 1_Electric Rev Req Model (2009 GRC) Rebuttal 2 2" xfId="3249"/>
    <cellStyle name="_Portfolio SPlan Base Case.xls Chart 1_Electric Rev Req Model (2009 GRC) Rebuttal 3" xfId="3250"/>
    <cellStyle name="_Portfolio SPlan Base Case.xls Chart 1_Electric Rev Req Model (2009 GRC) Rebuttal REmoval of New  WH Solar AdjustMI" xfId="3251"/>
    <cellStyle name="_Portfolio SPlan Base Case.xls Chart 1_Electric Rev Req Model (2009 GRC) Rebuttal REmoval of New  WH Solar AdjustMI 2" xfId="3252"/>
    <cellStyle name="_Portfolio SPlan Base Case.xls Chart 1_Electric Rev Req Model (2009 GRC) Rebuttal REmoval of New  WH Solar AdjustMI 2 2" xfId="3253"/>
    <cellStyle name="_Portfolio SPlan Base Case.xls Chart 1_Electric Rev Req Model (2009 GRC) Rebuttal REmoval of New  WH Solar AdjustMI 3" xfId="3254"/>
    <cellStyle name="_Portfolio SPlan Base Case.xls Chart 1_Electric Rev Req Model (2009 GRC) Revised 01-18-2010" xfId="3255"/>
    <cellStyle name="_Portfolio SPlan Base Case.xls Chart 1_Electric Rev Req Model (2009 GRC) Revised 01-18-2010 2" xfId="3256"/>
    <cellStyle name="_Portfolio SPlan Base Case.xls Chart 1_Electric Rev Req Model (2009 GRC) Revised 01-18-2010 2 2" xfId="3257"/>
    <cellStyle name="_Portfolio SPlan Base Case.xls Chart 1_Electric Rev Req Model (2009 GRC) Revised 01-18-2010 3" xfId="3258"/>
    <cellStyle name="_Portfolio SPlan Base Case.xls Chart 1_Final Order Electric EXHIBIT A-1" xfId="3259"/>
    <cellStyle name="_Portfolio SPlan Base Case.xls Chart 1_Final Order Electric EXHIBIT A-1 2" xfId="3260"/>
    <cellStyle name="_Portfolio SPlan Base Case.xls Chart 1_Final Order Electric EXHIBIT A-1 2 2" xfId="3261"/>
    <cellStyle name="_Portfolio SPlan Base Case.xls Chart 1_Final Order Electric EXHIBIT A-1 3" xfId="3262"/>
    <cellStyle name="_Portfolio SPlan Base Case.xls Chart 1_Rebuttal Power Costs" xfId="3263"/>
    <cellStyle name="_Portfolio SPlan Base Case.xls Chart 1_Rebuttal Power Costs 2" xfId="3264"/>
    <cellStyle name="_Portfolio SPlan Base Case.xls Chart 1_Rebuttal Power Costs 2 2" xfId="3265"/>
    <cellStyle name="_Portfolio SPlan Base Case.xls Chart 1_Rebuttal Power Costs 3" xfId="3266"/>
    <cellStyle name="_Portfolio SPlan Base Case.xls Chart 1_Rebuttal Power Costs_Adj Bench DR 3 for Initial Briefs (Electric)" xfId="3267"/>
    <cellStyle name="_Portfolio SPlan Base Case.xls Chart 1_Rebuttal Power Costs_Adj Bench DR 3 for Initial Briefs (Electric) 2" xfId="3268"/>
    <cellStyle name="_Portfolio SPlan Base Case.xls Chart 1_Rebuttal Power Costs_Adj Bench DR 3 for Initial Briefs (Electric) 2 2" xfId="3269"/>
    <cellStyle name="_Portfolio SPlan Base Case.xls Chart 1_Rebuttal Power Costs_Adj Bench DR 3 for Initial Briefs (Electric) 3" xfId="3270"/>
    <cellStyle name="_Portfolio SPlan Base Case.xls Chart 1_Rebuttal Power Costs_Electric Rev Req Model (2009 GRC) Rebuttal" xfId="3271"/>
    <cellStyle name="_Portfolio SPlan Base Case.xls Chart 1_Rebuttal Power Costs_Electric Rev Req Model (2009 GRC) Rebuttal 2" xfId="3272"/>
    <cellStyle name="_Portfolio SPlan Base Case.xls Chart 1_Rebuttal Power Costs_Electric Rev Req Model (2009 GRC) Rebuttal 2 2" xfId="3273"/>
    <cellStyle name="_Portfolio SPlan Base Case.xls Chart 1_Rebuttal Power Costs_Electric Rev Req Model (2009 GRC) Rebuttal 3" xfId="3274"/>
    <cellStyle name="_Portfolio SPlan Base Case.xls Chart 1_Rebuttal Power Costs_Electric Rev Req Model (2009 GRC) Rebuttal REmoval of New  WH Solar AdjustMI" xfId="3275"/>
    <cellStyle name="_Portfolio SPlan Base Case.xls Chart 1_Rebuttal Power Costs_Electric Rev Req Model (2009 GRC) Rebuttal REmoval of New  WH Solar AdjustMI 2" xfId="3276"/>
    <cellStyle name="_Portfolio SPlan Base Case.xls Chart 1_Rebuttal Power Costs_Electric Rev Req Model (2009 GRC) Rebuttal REmoval of New  WH Solar AdjustMI 2 2" xfId="3277"/>
    <cellStyle name="_Portfolio SPlan Base Case.xls Chart 1_Rebuttal Power Costs_Electric Rev Req Model (2009 GRC) Rebuttal REmoval of New  WH Solar AdjustMI 3" xfId="3278"/>
    <cellStyle name="_Portfolio SPlan Base Case.xls Chart 1_Rebuttal Power Costs_Electric Rev Req Model (2009 GRC) Revised 01-18-2010" xfId="3279"/>
    <cellStyle name="_Portfolio SPlan Base Case.xls Chart 1_Rebuttal Power Costs_Electric Rev Req Model (2009 GRC) Revised 01-18-2010 2" xfId="3280"/>
    <cellStyle name="_Portfolio SPlan Base Case.xls Chart 1_Rebuttal Power Costs_Electric Rev Req Model (2009 GRC) Revised 01-18-2010 2 2" xfId="3281"/>
    <cellStyle name="_Portfolio SPlan Base Case.xls Chart 1_Rebuttal Power Costs_Electric Rev Req Model (2009 GRC) Revised 01-18-2010 3" xfId="3282"/>
    <cellStyle name="_Portfolio SPlan Base Case.xls Chart 1_Rebuttal Power Costs_Final Order Electric EXHIBIT A-1" xfId="3283"/>
    <cellStyle name="_Portfolio SPlan Base Case.xls Chart 1_Rebuttal Power Costs_Final Order Electric EXHIBIT A-1 2" xfId="3284"/>
    <cellStyle name="_Portfolio SPlan Base Case.xls Chart 1_Rebuttal Power Costs_Final Order Electric EXHIBIT A-1 2 2" xfId="3285"/>
    <cellStyle name="_Portfolio SPlan Base Case.xls Chart 1_Rebuttal Power Costs_Final Order Electric EXHIBIT A-1 3" xfId="3286"/>
    <cellStyle name="_Portfolio SPlan Base Case.xls Chart 1_TENASKA REGULATORY ASSET" xfId="3287"/>
    <cellStyle name="_Portfolio SPlan Base Case.xls Chart 1_TENASKA REGULATORY ASSET 2" xfId="3288"/>
    <cellStyle name="_Portfolio SPlan Base Case.xls Chart 1_TENASKA REGULATORY ASSET 2 2" xfId="3289"/>
    <cellStyle name="_Portfolio SPlan Base Case.xls Chart 1_TENASKA REGULATORY ASSET 3" xfId="3290"/>
    <cellStyle name="_Portfolio SPlan Base Case.xls Chart 2" xfId="3291"/>
    <cellStyle name="_Portfolio SPlan Base Case.xls Chart 2 2" xfId="3292"/>
    <cellStyle name="_Portfolio SPlan Base Case.xls Chart 2 2 2" xfId="3293"/>
    <cellStyle name="_Portfolio SPlan Base Case.xls Chart 2 3" xfId="3294"/>
    <cellStyle name="_Portfolio SPlan Base Case.xls Chart 2_Adj Bench DR 3 for Initial Briefs (Electric)" xfId="3295"/>
    <cellStyle name="_Portfolio SPlan Base Case.xls Chart 2_Adj Bench DR 3 for Initial Briefs (Electric) 2" xfId="3296"/>
    <cellStyle name="_Portfolio SPlan Base Case.xls Chart 2_Adj Bench DR 3 for Initial Briefs (Electric) 2 2" xfId="3297"/>
    <cellStyle name="_Portfolio SPlan Base Case.xls Chart 2_Adj Bench DR 3 for Initial Briefs (Electric) 3" xfId="3298"/>
    <cellStyle name="_Portfolio SPlan Base Case.xls Chart 2_Book2" xfId="3299"/>
    <cellStyle name="_Portfolio SPlan Base Case.xls Chart 2_Book2 2" xfId="3300"/>
    <cellStyle name="_Portfolio SPlan Base Case.xls Chart 2_Book2 2 2" xfId="3301"/>
    <cellStyle name="_Portfolio SPlan Base Case.xls Chart 2_Book2 3" xfId="3302"/>
    <cellStyle name="_Portfolio SPlan Base Case.xls Chart 2_Book2_Adj Bench DR 3 for Initial Briefs (Electric)" xfId="3303"/>
    <cellStyle name="_Portfolio SPlan Base Case.xls Chart 2_Book2_Adj Bench DR 3 for Initial Briefs (Electric) 2" xfId="3304"/>
    <cellStyle name="_Portfolio SPlan Base Case.xls Chart 2_Book2_Adj Bench DR 3 for Initial Briefs (Electric) 2 2" xfId="3305"/>
    <cellStyle name="_Portfolio SPlan Base Case.xls Chart 2_Book2_Adj Bench DR 3 for Initial Briefs (Electric) 3" xfId="3306"/>
    <cellStyle name="_Portfolio SPlan Base Case.xls Chart 2_Book2_Electric Rev Req Model (2009 GRC) Rebuttal" xfId="3307"/>
    <cellStyle name="_Portfolio SPlan Base Case.xls Chart 2_Book2_Electric Rev Req Model (2009 GRC) Rebuttal 2" xfId="3308"/>
    <cellStyle name="_Portfolio SPlan Base Case.xls Chart 2_Book2_Electric Rev Req Model (2009 GRC) Rebuttal 2 2" xfId="3309"/>
    <cellStyle name="_Portfolio SPlan Base Case.xls Chart 2_Book2_Electric Rev Req Model (2009 GRC) Rebuttal 3" xfId="3310"/>
    <cellStyle name="_Portfolio SPlan Base Case.xls Chart 2_Book2_Electric Rev Req Model (2009 GRC) Rebuttal REmoval of New  WH Solar AdjustMI" xfId="3311"/>
    <cellStyle name="_Portfolio SPlan Base Case.xls Chart 2_Book2_Electric Rev Req Model (2009 GRC) Rebuttal REmoval of New  WH Solar AdjustMI 2" xfId="3312"/>
    <cellStyle name="_Portfolio SPlan Base Case.xls Chart 2_Book2_Electric Rev Req Model (2009 GRC) Rebuttal REmoval of New  WH Solar AdjustMI 2 2" xfId="3313"/>
    <cellStyle name="_Portfolio SPlan Base Case.xls Chart 2_Book2_Electric Rev Req Model (2009 GRC) Rebuttal REmoval of New  WH Solar AdjustMI 3" xfId="3314"/>
    <cellStyle name="_Portfolio SPlan Base Case.xls Chart 2_Book2_Electric Rev Req Model (2009 GRC) Revised 01-18-2010" xfId="3315"/>
    <cellStyle name="_Portfolio SPlan Base Case.xls Chart 2_Book2_Electric Rev Req Model (2009 GRC) Revised 01-18-2010 2" xfId="3316"/>
    <cellStyle name="_Portfolio SPlan Base Case.xls Chart 2_Book2_Electric Rev Req Model (2009 GRC) Revised 01-18-2010 2 2" xfId="3317"/>
    <cellStyle name="_Portfolio SPlan Base Case.xls Chart 2_Book2_Electric Rev Req Model (2009 GRC) Revised 01-18-2010 3" xfId="3318"/>
    <cellStyle name="_Portfolio SPlan Base Case.xls Chart 2_Book2_Final Order Electric EXHIBIT A-1" xfId="3319"/>
    <cellStyle name="_Portfolio SPlan Base Case.xls Chart 2_Book2_Final Order Electric EXHIBIT A-1 2" xfId="3320"/>
    <cellStyle name="_Portfolio SPlan Base Case.xls Chart 2_Book2_Final Order Electric EXHIBIT A-1 2 2" xfId="3321"/>
    <cellStyle name="_Portfolio SPlan Base Case.xls Chart 2_Book2_Final Order Electric EXHIBIT A-1 3" xfId="3322"/>
    <cellStyle name="_Portfolio SPlan Base Case.xls Chart 2_Electric Rev Req Model (2009 GRC) " xfId="3323"/>
    <cellStyle name="_Portfolio SPlan Base Case.xls Chart 2_Electric Rev Req Model (2009 GRC)  2" xfId="3324"/>
    <cellStyle name="_Portfolio SPlan Base Case.xls Chart 2_Electric Rev Req Model (2009 GRC)  2 2" xfId="3325"/>
    <cellStyle name="_Portfolio SPlan Base Case.xls Chart 2_Electric Rev Req Model (2009 GRC)  3" xfId="3326"/>
    <cellStyle name="_Portfolio SPlan Base Case.xls Chart 2_Electric Rev Req Model (2009 GRC) Rebuttal" xfId="3327"/>
    <cellStyle name="_Portfolio SPlan Base Case.xls Chart 2_Electric Rev Req Model (2009 GRC) Rebuttal 2" xfId="3328"/>
    <cellStyle name="_Portfolio SPlan Base Case.xls Chart 2_Electric Rev Req Model (2009 GRC) Rebuttal 2 2" xfId="3329"/>
    <cellStyle name="_Portfolio SPlan Base Case.xls Chart 2_Electric Rev Req Model (2009 GRC) Rebuttal 3" xfId="3330"/>
    <cellStyle name="_Portfolio SPlan Base Case.xls Chart 2_Electric Rev Req Model (2009 GRC) Rebuttal REmoval of New  WH Solar AdjustMI" xfId="3331"/>
    <cellStyle name="_Portfolio SPlan Base Case.xls Chart 2_Electric Rev Req Model (2009 GRC) Rebuttal REmoval of New  WH Solar AdjustMI 2" xfId="3332"/>
    <cellStyle name="_Portfolio SPlan Base Case.xls Chart 2_Electric Rev Req Model (2009 GRC) Rebuttal REmoval of New  WH Solar AdjustMI 2 2" xfId="3333"/>
    <cellStyle name="_Portfolio SPlan Base Case.xls Chart 2_Electric Rev Req Model (2009 GRC) Rebuttal REmoval of New  WH Solar AdjustMI 3" xfId="3334"/>
    <cellStyle name="_Portfolio SPlan Base Case.xls Chart 2_Electric Rev Req Model (2009 GRC) Revised 01-18-2010" xfId="3335"/>
    <cellStyle name="_Portfolio SPlan Base Case.xls Chart 2_Electric Rev Req Model (2009 GRC) Revised 01-18-2010 2" xfId="3336"/>
    <cellStyle name="_Portfolio SPlan Base Case.xls Chart 2_Electric Rev Req Model (2009 GRC) Revised 01-18-2010 2 2" xfId="3337"/>
    <cellStyle name="_Portfolio SPlan Base Case.xls Chart 2_Electric Rev Req Model (2009 GRC) Revised 01-18-2010 3" xfId="3338"/>
    <cellStyle name="_Portfolio SPlan Base Case.xls Chart 2_Final Order Electric EXHIBIT A-1" xfId="3339"/>
    <cellStyle name="_Portfolio SPlan Base Case.xls Chart 2_Final Order Electric EXHIBIT A-1 2" xfId="3340"/>
    <cellStyle name="_Portfolio SPlan Base Case.xls Chart 2_Final Order Electric EXHIBIT A-1 2 2" xfId="3341"/>
    <cellStyle name="_Portfolio SPlan Base Case.xls Chart 2_Final Order Electric EXHIBIT A-1 3" xfId="3342"/>
    <cellStyle name="_Portfolio SPlan Base Case.xls Chart 2_Rebuttal Power Costs" xfId="3343"/>
    <cellStyle name="_Portfolio SPlan Base Case.xls Chart 2_Rebuttal Power Costs 2" xfId="3344"/>
    <cellStyle name="_Portfolio SPlan Base Case.xls Chart 2_Rebuttal Power Costs 2 2" xfId="3345"/>
    <cellStyle name="_Portfolio SPlan Base Case.xls Chart 2_Rebuttal Power Costs 3" xfId="3346"/>
    <cellStyle name="_Portfolio SPlan Base Case.xls Chart 2_Rebuttal Power Costs_Adj Bench DR 3 for Initial Briefs (Electric)" xfId="3347"/>
    <cellStyle name="_Portfolio SPlan Base Case.xls Chart 2_Rebuttal Power Costs_Adj Bench DR 3 for Initial Briefs (Electric) 2" xfId="3348"/>
    <cellStyle name="_Portfolio SPlan Base Case.xls Chart 2_Rebuttal Power Costs_Adj Bench DR 3 for Initial Briefs (Electric) 2 2" xfId="3349"/>
    <cellStyle name="_Portfolio SPlan Base Case.xls Chart 2_Rebuttal Power Costs_Adj Bench DR 3 for Initial Briefs (Electric) 3" xfId="3350"/>
    <cellStyle name="_Portfolio SPlan Base Case.xls Chart 2_Rebuttal Power Costs_Electric Rev Req Model (2009 GRC) Rebuttal" xfId="3351"/>
    <cellStyle name="_Portfolio SPlan Base Case.xls Chart 2_Rebuttal Power Costs_Electric Rev Req Model (2009 GRC) Rebuttal 2" xfId="3352"/>
    <cellStyle name="_Portfolio SPlan Base Case.xls Chart 2_Rebuttal Power Costs_Electric Rev Req Model (2009 GRC) Rebuttal 2 2" xfId="3353"/>
    <cellStyle name="_Portfolio SPlan Base Case.xls Chart 2_Rebuttal Power Costs_Electric Rev Req Model (2009 GRC) Rebuttal 3" xfId="3354"/>
    <cellStyle name="_Portfolio SPlan Base Case.xls Chart 2_Rebuttal Power Costs_Electric Rev Req Model (2009 GRC) Rebuttal REmoval of New  WH Solar AdjustMI" xfId="3355"/>
    <cellStyle name="_Portfolio SPlan Base Case.xls Chart 2_Rebuttal Power Costs_Electric Rev Req Model (2009 GRC) Rebuttal REmoval of New  WH Solar AdjustMI 2" xfId="3356"/>
    <cellStyle name="_Portfolio SPlan Base Case.xls Chart 2_Rebuttal Power Costs_Electric Rev Req Model (2009 GRC) Rebuttal REmoval of New  WH Solar AdjustMI 2 2" xfId="3357"/>
    <cellStyle name="_Portfolio SPlan Base Case.xls Chart 2_Rebuttal Power Costs_Electric Rev Req Model (2009 GRC) Rebuttal REmoval of New  WH Solar AdjustMI 3" xfId="3358"/>
    <cellStyle name="_Portfolio SPlan Base Case.xls Chart 2_Rebuttal Power Costs_Electric Rev Req Model (2009 GRC) Revised 01-18-2010" xfId="3359"/>
    <cellStyle name="_Portfolio SPlan Base Case.xls Chart 2_Rebuttal Power Costs_Electric Rev Req Model (2009 GRC) Revised 01-18-2010 2" xfId="3360"/>
    <cellStyle name="_Portfolio SPlan Base Case.xls Chart 2_Rebuttal Power Costs_Electric Rev Req Model (2009 GRC) Revised 01-18-2010 2 2" xfId="3361"/>
    <cellStyle name="_Portfolio SPlan Base Case.xls Chart 2_Rebuttal Power Costs_Electric Rev Req Model (2009 GRC) Revised 01-18-2010 3" xfId="3362"/>
    <cellStyle name="_Portfolio SPlan Base Case.xls Chart 2_Rebuttal Power Costs_Final Order Electric EXHIBIT A-1" xfId="3363"/>
    <cellStyle name="_Portfolio SPlan Base Case.xls Chart 2_Rebuttal Power Costs_Final Order Electric EXHIBIT A-1 2" xfId="3364"/>
    <cellStyle name="_Portfolio SPlan Base Case.xls Chart 2_Rebuttal Power Costs_Final Order Electric EXHIBIT A-1 2 2" xfId="3365"/>
    <cellStyle name="_Portfolio SPlan Base Case.xls Chart 2_Rebuttal Power Costs_Final Order Electric EXHIBIT A-1 3" xfId="3366"/>
    <cellStyle name="_Portfolio SPlan Base Case.xls Chart 2_TENASKA REGULATORY ASSET" xfId="3367"/>
    <cellStyle name="_Portfolio SPlan Base Case.xls Chart 2_TENASKA REGULATORY ASSET 2" xfId="3368"/>
    <cellStyle name="_Portfolio SPlan Base Case.xls Chart 2_TENASKA REGULATORY ASSET 2 2" xfId="3369"/>
    <cellStyle name="_Portfolio SPlan Base Case.xls Chart 2_TENASKA REGULATORY ASSET 3" xfId="3370"/>
    <cellStyle name="_Portfolio SPlan Base Case.xls Chart 3" xfId="3371"/>
    <cellStyle name="_Portfolio SPlan Base Case.xls Chart 3 2" xfId="3372"/>
    <cellStyle name="_Portfolio SPlan Base Case.xls Chart 3 2 2" xfId="3373"/>
    <cellStyle name="_Portfolio SPlan Base Case.xls Chart 3 3" xfId="3374"/>
    <cellStyle name="_Portfolio SPlan Base Case.xls Chart 3_Adj Bench DR 3 for Initial Briefs (Electric)" xfId="3375"/>
    <cellStyle name="_Portfolio SPlan Base Case.xls Chart 3_Adj Bench DR 3 for Initial Briefs (Electric) 2" xfId="3376"/>
    <cellStyle name="_Portfolio SPlan Base Case.xls Chart 3_Adj Bench DR 3 for Initial Briefs (Electric) 2 2" xfId="3377"/>
    <cellStyle name="_Portfolio SPlan Base Case.xls Chart 3_Adj Bench DR 3 for Initial Briefs (Electric) 3" xfId="3378"/>
    <cellStyle name="_Portfolio SPlan Base Case.xls Chart 3_Book2" xfId="3379"/>
    <cellStyle name="_Portfolio SPlan Base Case.xls Chart 3_Book2 2" xfId="3380"/>
    <cellStyle name="_Portfolio SPlan Base Case.xls Chart 3_Book2 2 2" xfId="3381"/>
    <cellStyle name="_Portfolio SPlan Base Case.xls Chart 3_Book2 3" xfId="3382"/>
    <cellStyle name="_Portfolio SPlan Base Case.xls Chart 3_Book2_Adj Bench DR 3 for Initial Briefs (Electric)" xfId="3383"/>
    <cellStyle name="_Portfolio SPlan Base Case.xls Chart 3_Book2_Adj Bench DR 3 for Initial Briefs (Electric) 2" xfId="3384"/>
    <cellStyle name="_Portfolio SPlan Base Case.xls Chart 3_Book2_Adj Bench DR 3 for Initial Briefs (Electric) 2 2" xfId="3385"/>
    <cellStyle name="_Portfolio SPlan Base Case.xls Chart 3_Book2_Adj Bench DR 3 for Initial Briefs (Electric) 3" xfId="3386"/>
    <cellStyle name="_Portfolio SPlan Base Case.xls Chart 3_Book2_Electric Rev Req Model (2009 GRC) Rebuttal" xfId="3387"/>
    <cellStyle name="_Portfolio SPlan Base Case.xls Chart 3_Book2_Electric Rev Req Model (2009 GRC) Rebuttal 2" xfId="3388"/>
    <cellStyle name="_Portfolio SPlan Base Case.xls Chart 3_Book2_Electric Rev Req Model (2009 GRC) Rebuttal 2 2" xfId="3389"/>
    <cellStyle name="_Portfolio SPlan Base Case.xls Chart 3_Book2_Electric Rev Req Model (2009 GRC) Rebuttal 3" xfId="3390"/>
    <cellStyle name="_Portfolio SPlan Base Case.xls Chart 3_Book2_Electric Rev Req Model (2009 GRC) Rebuttal REmoval of New  WH Solar AdjustMI" xfId="3391"/>
    <cellStyle name="_Portfolio SPlan Base Case.xls Chart 3_Book2_Electric Rev Req Model (2009 GRC) Rebuttal REmoval of New  WH Solar AdjustMI 2" xfId="3392"/>
    <cellStyle name="_Portfolio SPlan Base Case.xls Chart 3_Book2_Electric Rev Req Model (2009 GRC) Rebuttal REmoval of New  WH Solar AdjustMI 2 2" xfId="3393"/>
    <cellStyle name="_Portfolio SPlan Base Case.xls Chart 3_Book2_Electric Rev Req Model (2009 GRC) Rebuttal REmoval of New  WH Solar AdjustMI 3" xfId="3394"/>
    <cellStyle name="_Portfolio SPlan Base Case.xls Chart 3_Book2_Electric Rev Req Model (2009 GRC) Revised 01-18-2010" xfId="3395"/>
    <cellStyle name="_Portfolio SPlan Base Case.xls Chart 3_Book2_Electric Rev Req Model (2009 GRC) Revised 01-18-2010 2" xfId="3396"/>
    <cellStyle name="_Portfolio SPlan Base Case.xls Chart 3_Book2_Electric Rev Req Model (2009 GRC) Revised 01-18-2010 2 2" xfId="3397"/>
    <cellStyle name="_Portfolio SPlan Base Case.xls Chart 3_Book2_Electric Rev Req Model (2009 GRC) Revised 01-18-2010 3" xfId="3398"/>
    <cellStyle name="_Portfolio SPlan Base Case.xls Chart 3_Book2_Final Order Electric EXHIBIT A-1" xfId="3399"/>
    <cellStyle name="_Portfolio SPlan Base Case.xls Chart 3_Book2_Final Order Electric EXHIBIT A-1 2" xfId="3400"/>
    <cellStyle name="_Portfolio SPlan Base Case.xls Chart 3_Book2_Final Order Electric EXHIBIT A-1 2 2" xfId="3401"/>
    <cellStyle name="_Portfolio SPlan Base Case.xls Chart 3_Book2_Final Order Electric EXHIBIT A-1 3" xfId="3402"/>
    <cellStyle name="_Portfolio SPlan Base Case.xls Chart 3_Electric Rev Req Model (2009 GRC) " xfId="3403"/>
    <cellStyle name="_Portfolio SPlan Base Case.xls Chart 3_Electric Rev Req Model (2009 GRC)  2" xfId="3404"/>
    <cellStyle name="_Portfolio SPlan Base Case.xls Chart 3_Electric Rev Req Model (2009 GRC)  2 2" xfId="3405"/>
    <cellStyle name="_Portfolio SPlan Base Case.xls Chart 3_Electric Rev Req Model (2009 GRC)  3" xfId="3406"/>
    <cellStyle name="_Portfolio SPlan Base Case.xls Chart 3_Electric Rev Req Model (2009 GRC) Rebuttal" xfId="3407"/>
    <cellStyle name="_Portfolio SPlan Base Case.xls Chart 3_Electric Rev Req Model (2009 GRC) Rebuttal 2" xfId="3408"/>
    <cellStyle name="_Portfolio SPlan Base Case.xls Chart 3_Electric Rev Req Model (2009 GRC) Rebuttal 2 2" xfId="3409"/>
    <cellStyle name="_Portfolio SPlan Base Case.xls Chart 3_Electric Rev Req Model (2009 GRC) Rebuttal 3" xfId="3410"/>
    <cellStyle name="_Portfolio SPlan Base Case.xls Chart 3_Electric Rev Req Model (2009 GRC) Rebuttal REmoval of New  WH Solar AdjustMI" xfId="3411"/>
    <cellStyle name="_Portfolio SPlan Base Case.xls Chart 3_Electric Rev Req Model (2009 GRC) Rebuttal REmoval of New  WH Solar AdjustMI 2" xfId="3412"/>
    <cellStyle name="_Portfolio SPlan Base Case.xls Chart 3_Electric Rev Req Model (2009 GRC) Rebuttal REmoval of New  WH Solar AdjustMI 2 2" xfId="3413"/>
    <cellStyle name="_Portfolio SPlan Base Case.xls Chart 3_Electric Rev Req Model (2009 GRC) Rebuttal REmoval of New  WH Solar AdjustMI 3" xfId="3414"/>
    <cellStyle name="_Portfolio SPlan Base Case.xls Chart 3_Electric Rev Req Model (2009 GRC) Revised 01-18-2010" xfId="3415"/>
    <cellStyle name="_Portfolio SPlan Base Case.xls Chart 3_Electric Rev Req Model (2009 GRC) Revised 01-18-2010 2" xfId="3416"/>
    <cellStyle name="_Portfolio SPlan Base Case.xls Chart 3_Electric Rev Req Model (2009 GRC) Revised 01-18-2010 2 2" xfId="3417"/>
    <cellStyle name="_Portfolio SPlan Base Case.xls Chart 3_Electric Rev Req Model (2009 GRC) Revised 01-18-2010 3" xfId="3418"/>
    <cellStyle name="_Portfolio SPlan Base Case.xls Chart 3_Final Order Electric EXHIBIT A-1" xfId="3419"/>
    <cellStyle name="_Portfolio SPlan Base Case.xls Chart 3_Final Order Electric EXHIBIT A-1 2" xfId="3420"/>
    <cellStyle name="_Portfolio SPlan Base Case.xls Chart 3_Final Order Electric EXHIBIT A-1 2 2" xfId="3421"/>
    <cellStyle name="_Portfolio SPlan Base Case.xls Chart 3_Final Order Electric EXHIBIT A-1 3" xfId="3422"/>
    <cellStyle name="_Portfolio SPlan Base Case.xls Chart 3_Rebuttal Power Costs" xfId="3423"/>
    <cellStyle name="_Portfolio SPlan Base Case.xls Chart 3_Rebuttal Power Costs 2" xfId="3424"/>
    <cellStyle name="_Portfolio SPlan Base Case.xls Chart 3_Rebuttal Power Costs 2 2" xfId="3425"/>
    <cellStyle name="_Portfolio SPlan Base Case.xls Chart 3_Rebuttal Power Costs 3" xfId="3426"/>
    <cellStyle name="_Portfolio SPlan Base Case.xls Chart 3_Rebuttal Power Costs_Adj Bench DR 3 for Initial Briefs (Electric)" xfId="3427"/>
    <cellStyle name="_Portfolio SPlan Base Case.xls Chart 3_Rebuttal Power Costs_Adj Bench DR 3 for Initial Briefs (Electric) 2" xfId="3428"/>
    <cellStyle name="_Portfolio SPlan Base Case.xls Chart 3_Rebuttal Power Costs_Adj Bench DR 3 for Initial Briefs (Electric) 2 2" xfId="3429"/>
    <cellStyle name="_Portfolio SPlan Base Case.xls Chart 3_Rebuttal Power Costs_Adj Bench DR 3 for Initial Briefs (Electric) 3" xfId="3430"/>
    <cellStyle name="_Portfolio SPlan Base Case.xls Chart 3_Rebuttal Power Costs_Electric Rev Req Model (2009 GRC) Rebuttal" xfId="3431"/>
    <cellStyle name="_Portfolio SPlan Base Case.xls Chart 3_Rebuttal Power Costs_Electric Rev Req Model (2009 GRC) Rebuttal 2" xfId="3432"/>
    <cellStyle name="_Portfolio SPlan Base Case.xls Chart 3_Rebuttal Power Costs_Electric Rev Req Model (2009 GRC) Rebuttal 2 2" xfId="3433"/>
    <cellStyle name="_Portfolio SPlan Base Case.xls Chart 3_Rebuttal Power Costs_Electric Rev Req Model (2009 GRC) Rebuttal 3" xfId="3434"/>
    <cellStyle name="_Portfolio SPlan Base Case.xls Chart 3_Rebuttal Power Costs_Electric Rev Req Model (2009 GRC) Rebuttal REmoval of New  WH Solar AdjustMI" xfId="3435"/>
    <cellStyle name="_Portfolio SPlan Base Case.xls Chart 3_Rebuttal Power Costs_Electric Rev Req Model (2009 GRC) Rebuttal REmoval of New  WH Solar AdjustMI 2" xfId="3436"/>
    <cellStyle name="_Portfolio SPlan Base Case.xls Chart 3_Rebuttal Power Costs_Electric Rev Req Model (2009 GRC) Rebuttal REmoval of New  WH Solar AdjustMI 2 2" xfId="3437"/>
    <cellStyle name="_Portfolio SPlan Base Case.xls Chart 3_Rebuttal Power Costs_Electric Rev Req Model (2009 GRC) Rebuttal REmoval of New  WH Solar AdjustMI 3" xfId="3438"/>
    <cellStyle name="_Portfolio SPlan Base Case.xls Chart 3_Rebuttal Power Costs_Electric Rev Req Model (2009 GRC) Revised 01-18-2010" xfId="3439"/>
    <cellStyle name="_Portfolio SPlan Base Case.xls Chart 3_Rebuttal Power Costs_Electric Rev Req Model (2009 GRC) Revised 01-18-2010 2" xfId="3440"/>
    <cellStyle name="_Portfolio SPlan Base Case.xls Chart 3_Rebuttal Power Costs_Electric Rev Req Model (2009 GRC) Revised 01-18-2010 2 2" xfId="3441"/>
    <cellStyle name="_Portfolio SPlan Base Case.xls Chart 3_Rebuttal Power Costs_Electric Rev Req Model (2009 GRC) Revised 01-18-2010 3" xfId="3442"/>
    <cellStyle name="_Portfolio SPlan Base Case.xls Chart 3_Rebuttal Power Costs_Final Order Electric EXHIBIT A-1" xfId="3443"/>
    <cellStyle name="_Portfolio SPlan Base Case.xls Chart 3_Rebuttal Power Costs_Final Order Electric EXHIBIT A-1 2" xfId="3444"/>
    <cellStyle name="_Portfolio SPlan Base Case.xls Chart 3_Rebuttal Power Costs_Final Order Electric EXHIBIT A-1 2 2" xfId="3445"/>
    <cellStyle name="_Portfolio SPlan Base Case.xls Chart 3_Rebuttal Power Costs_Final Order Electric EXHIBIT A-1 3" xfId="3446"/>
    <cellStyle name="_Portfolio SPlan Base Case.xls Chart 3_TENASKA REGULATORY ASSET" xfId="3447"/>
    <cellStyle name="_Portfolio SPlan Base Case.xls Chart 3_TENASKA REGULATORY ASSET 2" xfId="3448"/>
    <cellStyle name="_Portfolio SPlan Base Case.xls Chart 3_TENASKA REGULATORY ASSET 2 2" xfId="3449"/>
    <cellStyle name="_Portfolio SPlan Base Case.xls Chart 3_TENASKA REGULATORY ASSET 3" xfId="3450"/>
    <cellStyle name="_Power Cost Value Copy 11.30.05 gas 1.09.06 AURORA at 1.10.06" xfId="3451"/>
    <cellStyle name="_Power Cost Value Copy 11.30.05 gas 1.09.06 AURORA at 1.10.06 2" xfId="3452"/>
    <cellStyle name="_Power Cost Value Copy 11.30.05 gas 1.09.06 AURORA at 1.10.06 2 2" xfId="3453"/>
    <cellStyle name="_Power Cost Value Copy 11.30.05 gas 1.09.06 AURORA at 1.10.06 2 2 2" xfId="3454"/>
    <cellStyle name="_Power Cost Value Copy 11.30.05 gas 1.09.06 AURORA at 1.10.06 2 3" xfId="3455"/>
    <cellStyle name="_Power Cost Value Copy 11.30.05 gas 1.09.06 AURORA at 1.10.06 3" xfId="3456"/>
    <cellStyle name="_Power Cost Value Copy 11.30.05 gas 1.09.06 AURORA at 1.10.06 3 2" xfId="3457"/>
    <cellStyle name="_Power Cost Value Copy 11.30.05 gas 1.09.06 AURORA at 1.10.06 4" xfId="3458"/>
    <cellStyle name="_Power Cost Value Copy 11.30.05 gas 1.09.06 AURORA at 1.10.06_04 07E Wild Horse Wind Expansion (C) (2)" xfId="3459"/>
    <cellStyle name="_Power Cost Value Copy 11.30.05 gas 1.09.06 AURORA at 1.10.06_04 07E Wild Horse Wind Expansion (C) (2) 2" xfId="3460"/>
    <cellStyle name="_Power Cost Value Copy 11.30.05 gas 1.09.06 AURORA at 1.10.06_04 07E Wild Horse Wind Expansion (C) (2) 2 2" xfId="3461"/>
    <cellStyle name="_Power Cost Value Copy 11.30.05 gas 1.09.06 AURORA at 1.10.06_04 07E Wild Horse Wind Expansion (C) (2) 3" xfId="3462"/>
    <cellStyle name="_Power Cost Value Copy 11.30.05 gas 1.09.06 AURORA at 1.10.06_04 07E Wild Horse Wind Expansion (C) (2)_Adj Bench DR 3 for Initial Briefs (Electric)" xfId="3463"/>
    <cellStyle name="_Power Cost Value Copy 11.30.05 gas 1.09.06 AURORA at 1.10.06_04 07E Wild Horse Wind Expansion (C) (2)_Adj Bench DR 3 for Initial Briefs (Electric) 2" xfId="3464"/>
    <cellStyle name="_Power Cost Value Copy 11.30.05 gas 1.09.06 AURORA at 1.10.06_04 07E Wild Horse Wind Expansion (C) (2)_Adj Bench DR 3 for Initial Briefs (Electric) 2 2" xfId="3465"/>
    <cellStyle name="_Power Cost Value Copy 11.30.05 gas 1.09.06 AURORA at 1.10.06_04 07E Wild Horse Wind Expansion (C) (2)_Adj Bench DR 3 for Initial Briefs (Electric) 3" xfId="3466"/>
    <cellStyle name="_Power Cost Value Copy 11.30.05 gas 1.09.06 AURORA at 1.10.06_04 07E Wild Horse Wind Expansion (C) (2)_Electric Rev Req Model (2009 GRC) " xfId="3467"/>
    <cellStyle name="_Power Cost Value Copy 11.30.05 gas 1.09.06 AURORA at 1.10.06_04 07E Wild Horse Wind Expansion (C) (2)_Electric Rev Req Model (2009 GRC)  2" xfId="3468"/>
    <cellStyle name="_Power Cost Value Copy 11.30.05 gas 1.09.06 AURORA at 1.10.06_04 07E Wild Horse Wind Expansion (C) (2)_Electric Rev Req Model (2009 GRC)  2 2" xfId="3469"/>
    <cellStyle name="_Power Cost Value Copy 11.30.05 gas 1.09.06 AURORA at 1.10.06_04 07E Wild Horse Wind Expansion (C) (2)_Electric Rev Req Model (2009 GRC)  3" xfId="3470"/>
    <cellStyle name="_Power Cost Value Copy 11.30.05 gas 1.09.06 AURORA at 1.10.06_04 07E Wild Horse Wind Expansion (C) (2)_Electric Rev Req Model (2009 GRC) Rebuttal" xfId="3471"/>
    <cellStyle name="_Power Cost Value Copy 11.30.05 gas 1.09.06 AURORA at 1.10.06_04 07E Wild Horse Wind Expansion (C) (2)_Electric Rev Req Model (2009 GRC) Rebuttal 2" xfId="3472"/>
    <cellStyle name="_Power Cost Value Copy 11.30.05 gas 1.09.06 AURORA at 1.10.06_04 07E Wild Horse Wind Expansion (C) (2)_Electric Rev Req Model (2009 GRC) Rebuttal 2 2" xfId="3473"/>
    <cellStyle name="_Power Cost Value Copy 11.30.05 gas 1.09.06 AURORA at 1.10.06_04 07E Wild Horse Wind Expansion (C) (2)_Electric Rev Req Model (2009 GRC) Rebuttal 3" xfId="3474"/>
    <cellStyle name="_Power Cost Value Copy 11.30.05 gas 1.09.06 AURORA at 1.10.06_04 07E Wild Horse Wind Expansion (C) (2)_Electric Rev Req Model (2009 GRC) Rebuttal REmoval of New  WH Solar AdjustMI" xfId="3475"/>
    <cellStyle name="_Power Cost Value Copy 11.30.05 gas 1.09.06 AURORA at 1.10.06_04 07E Wild Horse Wind Expansion (C) (2)_Electric Rev Req Model (2009 GRC) Rebuttal REmoval of New  WH Solar AdjustMI 2" xfId="3476"/>
    <cellStyle name="_Power Cost Value Copy 11.30.05 gas 1.09.06 AURORA at 1.10.06_04 07E Wild Horse Wind Expansion (C) (2)_Electric Rev Req Model (2009 GRC) Rebuttal REmoval of New  WH Solar AdjustMI 2 2" xfId="3477"/>
    <cellStyle name="_Power Cost Value Copy 11.30.05 gas 1.09.06 AURORA at 1.10.06_04 07E Wild Horse Wind Expansion (C) (2)_Electric Rev Req Model (2009 GRC) Rebuttal REmoval of New  WH Solar AdjustMI 3" xfId="3478"/>
    <cellStyle name="_Power Cost Value Copy 11.30.05 gas 1.09.06 AURORA at 1.10.06_04 07E Wild Horse Wind Expansion (C) (2)_Electric Rev Req Model (2009 GRC) Revised 01-18-2010" xfId="3479"/>
    <cellStyle name="_Power Cost Value Copy 11.30.05 gas 1.09.06 AURORA at 1.10.06_04 07E Wild Horse Wind Expansion (C) (2)_Electric Rev Req Model (2009 GRC) Revised 01-18-2010 2" xfId="3480"/>
    <cellStyle name="_Power Cost Value Copy 11.30.05 gas 1.09.06 AURORA at 1.10.06_04 07E Wild Horse Wind Expansion (C) (2)_Electric Rev Req Model (2009 GRC) Revised 01-18-2010 2 2" xfId="3481"/>
    <cellStyle name="_Power Cost Value Copy 11.30.05 gas 1.09.06 AURORA at 1.10.06_04 07E Wild Horse Wind Expansion (C) (2)_Electric Rev Req Model (2009 GRC) Revised 01-18-2010 3" xfId="3482"/>
    <cellStyle name="_Power Cost Value Copy 11.30.05 gas 1.09.06 AURORA at 1.10.06_04 07E Wild Horse Wind Expansion (C) (2)_Final Order Electric EXHIBIT A-1" xfId="3483"/>
    <cellStyle name="_Power Cost Value Copy 11.30.05 gas 1.09.06 AURORA at 1.10.06_04 07E Wild Horse Wind Expansion (C) (2)_Final Order Electric EXHIBIT A-1 2" xfId="3484"/>
    <cellStyle name="_Power Cost Value Copy 11.30.05 gas 1.09.06 AURORA at 1.10.06_04 07E Wild Horse Wind Expansion (C) (2)_Final Order Electric EXHIBIT A-1 2 2" xfId="3485"/>
    <cellStyle name="_Power Cost Value Copy 11.30.05 gas 1.09.06 AURORA at 1.10.06_04 07E Wild Horse Wind Expansion (C) (2)_Final Order Electric EXHIBIT A-1 3" xfId="3486"/>
    <cellStyle name="_Power Cost Value Copy 11.30.05 gas 1.09.06 AURORA at 1.10.06_04 07E Wild Horse Wind Expansion (C) (2)_TENASKA REGULATORY ASSET" xfId="3487"/>
    <cellStyle name="_Power Cost Value Copy 11.30.05 gas 1.09.06 AURORA at 1.10.06_04 07E Wild Horse Wind Expansion (C) (2)_TENASKA REGULATORY ASSET 2" xfId="3488"/>
    <cellStyle name="_Power Cost Value Copy 11.30.05 gas 1.09.06 AURORA at 1.10.06_04 07E Wild Horse Wind Expansion (C) (2)_TENASKA REGULATORY ASSET 2 2" xfId="3489"/>
    <cellStyle name="_Power Cost Value Copy 11.30.05 gas 1.09.06 AURORA at 1.10.06_04 07E Wild Horse Wind Expansion (C) (2)_TENASKA REGULATORY ASSET 3" xfId="3490"/>
    <cellStyle name="_Power Cost Value Copy 11.30.05 gas 1.09.06 AURORA at 1.10.06_16.37E Wild Horse Expansion DeferralRevwrkingfile SF" xfId="3491"/>
    <cellStyle name="_Power Cost Value Copy 11.30.05 gas 1.09.06 AURORA at 1.10.06_16.37E Wild Horse Expansion DeferralRevwrkingfile SF 2" xfId="3492"/>
    <cellStyle name="_Power Cost Value Copy 11.30.05 gas 1.09.06 AURORA at 1.10.06_16.37E Wild Horse Expansion DeferralRevwrkingfile SF 2 2" xfId="3493"/>
    <cellStyle name="_Power Cost Value Copy 11.30.05 gas 1.09.06 AURORA at 1.10.06_16.37E Wild Horse Expansion DeferralRevwrkingfile SF 3" xfId="3494"/>
    <cellStyle name="_Power Cost Value Copy 11.30.05 gas 1.09.06 AURORA at 1.10.06_2010 PTC's July1_Dec31 2010 " xfId="3495"/>
    <cellStyle name="_Power Cost Value Copy 11.30.05 gas 1.09.06 AURORA at 1.10.06_2010 PTC's Sept10_Aug11 (Version 4)" xfId="3496"/>
    <cellStyle name="_Power Cost Value Copy 11.30.05 gas 1.09.06 AURORA at 1.10.06_4 31 Regulatory Assets and Liabilities  7 06- Exhibit D" xfId="3497"/>
    <cellStyle name="_Power Cost Value Copy 11.30.05 gas 1.09.06 AURORA at 1.10.06_4 31 Regulatory Assets and Liabilities  7 06- Exhibit D 2" xfId="3498"/>
    <cellStyle name="_Power Cost Value Copy 11.30.05 gas 1.09.06 AURORA at 1.10.06_4 31 Regulatory Assets and Liabilities  7 06- Exhibit D 2 2" xfId="3499"/>
    <cellStyle name="_Power Cost Value Copy 11.30.05 gas 1.09.06 AURORA at 1.10.06_4 31 Regulatory Assets and Liabilities  7 06- Exhibit D 3" xfId="3500"/>
    <cellStyle name="_Power Cost Value Copy 11.30.05 gas 1.09.06 AURORA at 1.10.06_4 32 Regulatory Assets and Liabilities  7 06- Exhibit D" xfId="3501"/>
    <cellStyle name="_Power Cost Value Copy 11.30.05 gas 1.09.06 AURORA at 1.10.06_4 32 Regulatory Assets and Liabilities  7 06- Exhibit D 2" xfId="3502"/>
    <cellStyle name="_Power Cost Value Copy 11.30.05 gas 1.09.06 AURORA at 1.10.06_4 32 Regulatory Assets and Liabilities  7 06- Exhibit D 2 2" xfId="3503"/>
    <cellStyle name="_Power Cost Value Copy 11.30.05 gas 1.09.06 AURORA at 1.10.06_4 32 Regulatory Assets and Liabilities  7 06- Exhibit D 3" xfId="3504"/>
    <cellStyle name="_Power Cost Value Copy 11.30.05 gas 1.09.06 AURORA at 1.10.06_Att B to RECs proceeds proposal" xfId="3505"/>
    <cellStyle name="_Power Cost Value Copy 11.30.05 gas 1.09.06 AURORA at 1.10.06_Backup for Attachment B 2010-09-09" xfId="3506"/>
    <cellStyle name="_Power Cost Value Copy 11.30.05 gas 1.09.06 AURORA at 1.10.06_Bench Request - Attachment B" xfId="3507"/>
    <cellStyle name="_Power Cost Value Copy 11.30.05 gas 1.09.06 AURORA at 1.10.06_Book2" xfId="3508"/>
    <cellStyle name="_Power Cost Value Copy 11.30.05 gas 1.09.06 AURORA at 1.10.06_Book2 2" xfId="3509"/>
    <cellStyle name="_Power Cost Value Copy 11.30.05 gas 1.09.06 AURORA at 1.10.06_Book2 2 2" xfId="3510"/>
    <cellStyle name="_Power Cost Value Copy 11.30.05 gas 1.09.06 AURORA at 1.10.06_Book2 3" xfId="3511"/>
    <cellStyle name="_Power Cost Value Copy 11.30.05 gas 1.09.06 AURORA at 1.10.06_Book2_Adj Bench DR 3 for Initial Briefs (Electric)" xfId="3512"/>
    <cellStyle name="_Power Cost Value Copy 11.30.05 gas 1.09.06 AURORA at 1.10.06_Book2_Adj Bench DR 3 for Initial Briefs (Electric) 2" xfId="3513"/>
    <cellStyle name="_Power Cost Value Copy 11.30.05 gas 1.09.06 AURORA at 1.10.06_Book2_Adj Bench DR 3 for Initial Briefs (Electric) 2 2" xfId="3514"/>
    <cellStyle name="_Power Cost Value Copy 11.30.05 gas 1.09.06 AURORA at 1.10.06_Book2_Adj Bench DR 3 for Initial Briefs (Electric) 3" xfId="3515"/>
    <cellStyle name="_Power Cost Value Copy 11.30.05 gas 1.09.06 AURORA at 1.10.06_Book2_Electric Rev Req Model (2009 GRC) Rebuttal" xfId="3516"/>
    <cellStyle name="_Power Cost Value Copy 11.30.05 gas 1.09.06 AURORA at 1.10.06_Book2_Electric Rev Req Model (2009 GRC) Rebuttal 2" xfId="3517"/>
    <cellStyle name="_Power Cost Value Copy 11.30.05 gas 1.09.06 AURORA at 1.10.06_Book2_Electric Rev Req Model (2009 GRC) Rebuttal 2 2" xfId="3518"/>
    <cellStyle name="_Power Cost Value Copy 11.30.05 gas 1.09.06 AURORA at 1.10.06_Book2_Electric Rev Req Model (2009 GRC) Rebuttal 3" xfId="3519"/>
    <cellStyle name="_Power Cost Value Copy 11.30.05 gas 1.09.06 AURORA at 1.10.06_Book2_Electric Rev Req Model (2009 GRC) Rebuttal REmoval of New  WH Solar AdjustMI" xfId="3520"/>
    <cellStyle name="_Power Cost Value Copy 11.30.05 gas 1.09.06 AURORA at 1.10.06_Book2_Electric Rev Req Model (2009 GRC) Rebuttal REmoval of New  WH Solar AdjustMI 2" xfId="3521"/>
    <cellStyle name="_Power Cost Value Copy 11.30.05 gas 1.09.06 AURORA at 1.10.06_Book2_Electric Rev Req Model (2009 GRC) Rebuttal REmoval of New  WH Solar AdjustMI 2 2" xfId="3522"/>
    <cellStyle name="_Power Cost Value Copy 11.30.05 gas 1.09.06 AURORA at 1.10.06_Book2_Electric Rev Req Model (2009 GRC) Rebuttal REmoval of New  WH Solar AdjustMI 3" xfId="3523"/>
    <cellStyle name="_Power Cost Value Copy 11.30.05 gas 1.09.06 AURORA at 1.10.06_Book2_Electric Rev Req Model (2009 GRC) Revised 01-18-2010" xfId="3524"/>
    <cellStyle name="_Power Cost Value Copy 11.30.05 gas 1.09.06 AURORA at 1.10.06_Book2_Electric Rev Req Model (2009 GRC) Revised 01-18-2010 2" xfId="3525"/>
    <cellStyle name="_Power Cost Value Copy 11.30.05 gas 1.09.06 AURORA at 1.10.06_Book2_Electric Rev Req Model (2009 GRC) Revised 01-18-2010 2 2" xfId="3526"/>
    <cellStyle name="_Power Cost Value Copy 11.30.05 gas 1.09.06 AURORA at 1.10.06_Book2_Electric Rev Req Model (2009 GRC) Revised 01-18-2010 3" xfId="3527"/>
    <cellStyle name="_Power Cost Value Copy 11.30.05 gas 1.09.06 AURORA at 1.10.06_Book2_Final Order Electric EXHIBIT A-1" xfId="3528"/>
    <cellStyle name="_Power Cost Value Copy 11.30.05 gas 1.09.06 AURORA at 1.10.06_Book2_Final Order Electric EXHIBIT A-1 2" xfId="3529"/>
    <cellStyle name="_Power Cost Value Copy 11.30.05 gas 1.09.06 AURORA at 1.10.06_Book2_Final Order Electric EXHIBIT A-1 2 2" xfId="3530"/>
    <cellStyle name="_Power Cost Value Copy 11.30.05 gas 1.09.06 AURORA at 1.10.06_Book2_Final Order Electric EXHIBIT A-1 3" xfId="3531"/>
    <cellStyle name="_Power Cost Value Copy 11.30.05 gas 1.09.06 AURORA at 1.10.06_Book4" xfId="3532"/>
    <cellStyle name="_Power Cost Value Copy 11.30.05 gas 1.09.06 AURORA at 1.10.06_Book4 2" xfId="3533"/>
    <cellStyle name="_Power Cost Value Copy 11.30.05 gas 1.09.06 AURORA at 1.10.06_Book4 2 2" xfId="3534"/>
    <cellStyle name="_Power Cost Value Copy 11.30.05 gas 1.09.06 AURORA at 1.10.06_Book4 3" xfId="3535"/>
    <cellStyle name="_Power Cost Value Copy 11.30.05 gas 1.09.06 AURORA at 1.10.06_Book9" xfId="3536"/>
    <cellStyle name="_Power Cost Value Copy 11.30.05 gas 1.09.06 AURORA at 1.10.06_Book9 2" xfId="3537"/>
    <cellStyle name="_Power Cost Value Copy 11.30.05 gas 1.09.06 AURORA at 1.10.06_Book9 2 2" xfId="3538"/>
    <cellStyle name="_Power Cost Value Copy 11.30.05 gas 1.09.06 AURORA at 1.10.06_Book9 3" xfId="3539"/>
    <cellStyle name="_Power Cost Value Copy 11.30.05 gas 1.09.06 AURORA at 1.10.06_Check the Interest Calculation" xfId="3540"/>
    <cellStyle name="_Power Cost Value Copy 11.30.05 gas 1.09.06 AURORA at 1.10.06_Check the Interest Calculation_Scenario 1 REC vs PTC Offset" xfId="3541"/>
    <cellStyle name="_Power Cost Value Copy 11.30.05 gas 1.09.06 AURORA at 1.10.06_Check the Interest Calculation_Scenario 3" xfId="3542"/>
    <cellStyle name="_Power Cost Value Copy 11.30.05 gas 1.09.06 AURORA at 1.10.06_Direct Assignment Distribution Plant 2008" xfId="3543"/>
    <cellStyle name="_Power Cost Value Copy 11.30.05 gas 1.09.06 AURORA at 1.10.06_Direct Assignment Distribution Plant 2008 2" xfId="3544"/>
    <cellStyle name="_Power Cost Value Copy 11.30.05 gas 1.09.06 AURORA at 1.10.06_Direct Assignment Distribution Plant 2008 2 2" xfId="3545"/>
    <cellStyle name="_Power Cost Value Copy 11.30.05 gas 1.09.06 AURORA at 1.10.06_Direct Assignment Distribution Plant 2008 2 2 2" xfId="3546"/>
    <cellStyle name="_Power Cost Value Copy 11.30.05 gas 1.09.06 AURORA at 1.10.06_Direct Assignment Distribution Plant 2008 2 3" xfId="3547"/>
    <cellStyle name="_Power Cost Value Copy 11.30.05 gas 1.09.06 AURORA at 1.10.06_Direct Assignment Distribution Plant 2008 2 3 2" xfId="3548"/>
    <cellStyle name="_Power Cost Value Copy 11.30.05 gas 1.09.06 AURORA at 1.10.06_Direct Assignment Distribution Plant 2008 2 4" xfId="3549"/>
    <cellStyle name="_Power Cost Value Copy 11.30.05 gas 1.09.06 AURORA at 1.10.06_Direct Assignment Distribution Plant 2008 2 4 2" xfId="3550"/>
    <cellStyle name="_Power Cost Value Copy 11.30.05 gas 1.09.06 AURORA at 1.10.06_Direct Assignment Distribution Plant 2008 3" xfId="3551"/>
    <cellStyle name="_Power Cost Value Copy 11.30.05 gas 1.09.06 AURORA at 1.10.06_Direct Assignment Distribution Plant 2008 3 2" xfId="3552"/>
    <cellStyle name="_Power Cost Value Copy 11.30.05 gas 1.09.06 AURORA at 1.10.06_Direct Assignment Distribution Plant 2008 4" xfId="3553"/>
    <cellStyle name="_Power Cost Value Copy 11.30.05 gas 1.09.06 AURORA at 1.10.06_Direct Assignment Distribution Plant 2008 4 2" xfId="3554"/>
    <cellStyle name="_Power Cost Value Copy 11.30.05 gas 1.09.06 AURORA at 1.10.06_Direct Assignment Distribution Plant 2008 5" xfId="3555"/>
    <cellStyle name="_Power Cost Value Copy 11.30.05 gas 1.09.06 AURORA at 1.10.06_Electric COS Inputs" xfId="3556"/>
    <cellStyle name="_Power Cost Value Copy 11.30.05 gas 1.09.06 AURORA at 1.10.06_Electric COS Inputs 2" xfId="3557"/>
    <cellStyle name="_Power Cost Value Copy 11.30.05 gas 1.09.06 AURORA at 1.10.06_Electric COS Inputs 2 2" xfId="3558"/>
    <cellStyle name="_Power Cost Value Copy 11.30.05 gas 1.09.06 AURORA at 1.10.06_Electric COS Inputs 2 2 2" xfId="3559"/>
    <cellStyle name="_Power Cost Value Copy 11.30.05 gas 1.09.06 AURORA at 1.10.06_Electric COS Inputs 2 3" xfId="3560"/>
    <cellStyle name="_Power Cost Value Copy 11.30.05 gas 1.09.06 AURORA at 1.10.06_Electric COS Inputs 2 3 2" xfId="3561"/>
    <cellStyle name="_Power Cost Value Copy 11.30.05 gas 1.09.06 AURORA at 1.10.06_Electric COS Inputs 2 4" xfId="3562"/>
    <cellStyle name="_Power Cost Value Copy 11.30.05 gas 1.09.06 AURORA at 1.10.06_Electric COS Inputs 2 4 2" xfId="3563"/>
    <cellStyle name="_Power Cost Value Copy 11.30.05 gas 1.09.06 AURORA at 1.10.06_Electric COS Inputs 3" xfId="3564"/>
    <cellStyle name="_Power Cost Value Copy 11.30.05 gas 1.09.06 AURORA at 1.10.06_Electric COS Inputs 3 2" xfId="3565"/>
    <cellStyle name="_Power Cost Value Copy 11.30.05 gas 1.09.06 AURORA at 1.10.06_Electric COS Inputs 4" xfId="3566"/>
    <cellStyle name="_Power Cost Value Copy 11.30.05 gas 1.09.06 AURORA at 1.10.06_Electric COS Inputs 4 2" xfId="3567"/>
    <cellStyle name="_Power Cost Value Copy 11.30.05 gas 1.09.06 AURORA at 1.10.06_Electric COS Inputs 5" xfId="3568"/>
    <cellStyle name="_Power Cost Value Copy 11.30.05 gas 1.09.06 AURORA at 1.10.06_Electric Rate Spread and Rate Design 3.23.09" xfId="3569"/>
    <cellStyle name="_Power Cost Value Copy 11.30.05 gas 1.09.06 AURORA at 1.10.06_Electric Rate Spread and Rate Design 3.23.09 2" xfId="3570"/>
    <cellStyle name="_Power Cost Value Copy 11.30.05 gas 1.09.06 AURORA at 1.10.06_Electric Rate Spread and Rate Design 3.23.09 2 2" xfId="3571"/>
    <cellStyle name="_Power Cost Value Copy 11.30.05 gas 1.09.06 AURORA at 1.10.06_Electric Rate Spread and Rate Design 3.23.09 2 2 2" xfId="3572"/>
    <cellStyle name="_Power Cost Value Copy 11.30.05 gas 1.09.06 AURORA at 1.10.06_Electric Rate Spread and Rate Design 3.23.09 2 3" xfId="3573"/>
    <cellStyle name="_Power Cost Value Copy 11.30.05 gas 1.09.06 AURORA at 1.10.06_Electric Rate Spread and Rate Design 3.23.09 2 3 2" xfId="3574"/>
    <cellStyle name="_Power Cost Value Copy 11.30.05 gas 1.09.06 AURORA at 1.10.06_Electric Rate Spread and Rate Design 3.23.09 2 4" xfId="3575"/>
    <cellStyle name="_Power Cost Value Copy 11.30.05 gas 1.09.06 AURORA at 1.10.06_Electric Rate Spread and Rate Design 3.23.09 2 4 2" xfId="3576"/>
    <cellStyle name="_Power Cost Value Copy 11.30.05 gas 1.09.06 AURORA at 1.10.06_Electric Rate Spread and Rate Design 3.23.09 3" xfId="3577"/>
    <cellStyle name="_Power Cost Value Copy 11.30.05 gas 1.09.06 AURORA at 1.10.06_Electric Rate Spread and Rate Design 3.23.09 3 2" xfId="3578"/>
    <cellStyle name="_Power Cost Value Copy 11.30.05 gas 1.09.06 AURORA at 1.10.06_Electric Rate Spread and Rate Design 3.23.09 4" xfId="3579"/>
    <cellStyle name="_Power Cost Value Copy 11.30.05 gas 1.09.06 AURORA at 1.10.06_Electric Rate Spread and Rate Design 3.23.09 4 2" xfId="3580"/>
    <cellStyle name="_Power Cost Value Copy 11.30.05 gas 1.09.06 AURORA at 1.10.06_Electric Rate Spread and Rate Design 3.23.09 5" xfId="3581"/>
    <cellStyle name="_Power Cost Value Copy 11.30.05 gas 1.09.06 AURORA at 1.10.06_INPUTS" xfId="3582"/>
    <cellStyle name="_Power Cost Value Copy 11.30.05 gas 1.09.06 AURORA at 1.10.06_INPUTS 2" xfId="3583"/>
    <cellStyle name="_Power Cost Value Copy 11.30.05 gas 1.09.06 AURORA at 1.10.06_INPUTS 2 2" xfId="3584"/>
    <cellStyle name="_Power Cost Value Copy 11.30.05 gas 1.09.06 AURORA at 1.10.06_INPUTS 2 2 2" xfId="3585"/>
    <cellStyle name="_Power Cost Value Copy 11.30.05 gas 1.09.06 AURORA at 1.10.06_INPUTS 2 3" xfId="3586"/>
    <cellStyle name="_Power Cost Value Copy 11.30.05 gas 1.09.06 AURORA at 1.10.06_INPUTS 2 3 2" xfId="3587"/>
    <cellStyle name="_Power Cost Value Copy 11.30.05 gas 1.09.06 AURORA at 1.10.06_INPUTS 2 4" xfId="3588"/>
    <cellStyle name="_Power Cost Value Copy 11.30.05 gas 1.09.06 AURORA at 1.10.06_INPUTS 2 4 2" xfId="3589"/>
    <cellStyle name="_Power Cost Value Copy 11.30.05 gas 1.09.06 AURORA at 1.10.06_INPUTS 3" xfId="3590"/>
    <cellStyle name="_Power Cost Value Copy 11.30.05 gas 1.09.06 AURORA at 1.10.06_INPUTS 3 2" xfId="3591"/>
    <cellStyle name="_Power Cost Value Copy 11.30.05 gas 1.09.06 AURORA at 1.10.06_INPUTS 4" xfId="3592"/>
    <cellStyle name="_Power Cost Value Copy 11.30.05 gas 1.09.06 AURORA at 1.10.06_INPUTS 4 2" xfId="3593"/>
    <cellStyle name="_Power Cost Value Copy 11.30.05 gas 1.09.06 AURORA at 1.10.06_INPUTS 5" xfId="3594"/>
    <cellStyle name="_Power Cost Value Copy 11.30.05 gas 1.09.06 AURORA at 1.10.06_Leased Transformer &amp; Substation Plant &amp; Rev 12-2009" xfId="3595"/>
    <cellStyle name="_Power Cost Value Copy 11.30.05 gas 1.09.06 AURORA at 1.10.06_Leased Transformer &amp; Substation Plant &amp; Rev 12-2009 2" xfId="3596"/>
    <cellStyle name="_Power Cost Value Copy 11.30.05 gas 1.09.06 AURORA at 1.10.06_Leased Transformer &amp; Substation Plant &amp; Rev 12-2009 2 2" xfId="3597"/>
    <cellStyle name="_Power Cost Value Copy 11.30.05 gas 1.09.06 AURORA at 1.10.06_Leased Transformer &amp; Substation Plant &amp; Rev 12-2009 2 2 2" xfId="3598"/>
    <cellStyle name="_Power Cost Value Copy 11.30.05 gas 1.09.06 AURORA at 1.10.06_Leased Transformer &amp; Substation Plant &amp; Rev 12-2009 2 3" xfId="3599"/>
    <cellStyle name="_Power Cost Value Copy 11.30.05 gas 1.09.06 AURORA at 1.10.06_Leased Transformer &amp; Substation Plant &amp; Rev 12-2009 2 3 2" xfId="3600"/>
    <cellStyle name="_Power Cost Value Copy 11.30.05 gas 1.09.06 AURORA at 1.10.06_Leased Transformer &amp; Substation Plant &amp; Rev 12-2009 2 4" xfId="3601"/>
    <cellStyle name="_Power Cost Value Copy 11.30.05 gas 1.09.06 AURORA at 1.10.06_Leased Transformer &amp; Substation Plant &amp; Rev 12-2009 2 4 2" xfId="3602"/>
    <cellStyle name="_Power Cost Value Copy 11.30.05 gas 1.09.06 AURORA at 1.10.06_Leased Transformer &amp; Substation Plant &amp; Rev 12-2009 3" xfId="3603"/>
    <cellStyle name="_Power Cost Value Copy 11.30.05 gas 1.09.06 AURORA at 1.10.06_Leased Transformer &amp; Substation Plant &amp; Rev 12-2009 3 2" xfId="3604"/>
    <cellStyle name="_Power Cost Value Copy 11.30.05 gas 1.09.06 AURORA at 1.10.06_Leased Transformer &amp; Substation Plant &amp; Rev 12-2009 4" xfId="3605"/>
    <cellStyle name="_Power Cost Value Copy 11.30.05 gas 1.09.06 AURORA at 1.10.06_Leased Transformer &amp; Substation Plant &amp; Rev 12-2009 4 2" xfId="3606"/>
    <cellStyle name="_Power Cost Value Copy 11.30.05 gas 1.09.06 AURORA at 1.10.06_Leased Transformer &amp; Substation Plant &amp; Rev 12-2009 5" xfId="3607"/>
    <cellStyle name="_Power Cost Value Copy 11.30.05 gas 1.09.06 AURORA at 1.10.06_Power Costs - Comparison bx Rbtl-Staff-Jt-PC" xfId="3608"/>
    <cellStyle name="_Power Cost Value Copy 11.30.05 gas 1.09.06 AURORA at 1.10.06_Power Costs - Comparison bx Rbtl-Staff-Jt-PC 2" xfId="3609"/>
    <cellStyle name="_Power Cost Value Copy 11.30.05 gas 1.09.06 AURORA at 1.10.06_Power Costs - Comparison bx Rbtl-Staff-Jt-PC 2 2" xfId="3610"/>
    <cellStyle name="_Power Cost Value Copy 11.30.05 gas 1.09.06 AURORA at 1.10.06_Power Costs - Comparison bx Rbtl-Staff-Jt-PC 3" xfId="3611"/>
    <cellStyle name="_Power Cost Value Copy 11.30.05 gas 1.09.06 AURORA at 1.10.06_Power Costs - Comparison bx Rbtl-Staff-Jt-PC_Adj Bench DR 3 for Initial Briefs (Electric)" xfId="3612"/>
    <cellStyle name="_Power Cost Value Copy 11.30.05 gas 1.09.06 AURORA at 1.10.06_Power Costs - Comparison bx Rbtl-Staff-Jt-PC_Adj Bench DR 3 for Initial Briefs (Electric) 2" xfId="3613"/>
    <cellStyle name="_Power Cost Value Copy 11.30.05 gas 1.09.06 AURORA at 1.10.06_Power Costs - Comparison bx Rbtl-Staff-Jt-PC_Adj Bench DR 3 for Initial Briefs (Electric) 2 2" xfId="3614"/>
    <cellStyle name="_Power Cost Value Copy 11.30.05 gas 1.09.06 AURORA at 1.10.06_Power Costs - Comparison bx Rbtl-Staff-Jt-PC_Adj Bench DR 3 for Initial Briefs (Electric) 3" xfId="3615"/>
    <cellStyle name="_Power Cost Value Copy 11.30.05 gas 1.09.06 AURORA at 1.10.06_Power Costs - Comparison bx Rbtl-Staff-Jt-PC_Electric Rev Req Model (2009 GRC) Rebuttal" xfId="3616"/>
    <cellStyle name="_Power Cost Value Copy 11.30.05 gas 1.09.06 AURORA at 1.10.06_Power Costs - Comparison bx Rbtl-Staff-Jt-PC_Electric Rev Req Model (2009 GRC) Rebuttal 2" xfId="3617"/>
    <cellStyle name="_Power Cost Value Copy 11.30.05 gas 1.09.06 AURORA at 1.10.06_Power Costs - Comparison bx Rbtl-Staff-Jt-PC_Electric Rev Req Model (2009 GRC) Rebuttal 2 2" xfId="3618"/>
    <cellStyle name="_Power Cost Value Copy 11.30.05 gas 1.09.06 AURORA at 1.10.06_Power Costs - Comparison bx Rbtl-Staff-Jt-PC_Electric Rev Req Model (2009 GRC) Rebuttal 3" xfId="3619"/>
    <cellStyle name="_Power Cost Value Copy 11.30.05 gas 1.09.06 AURORA at 1.10.06_Power Costs - Comparison bx Rbtl-Staff-Jt-PC_Electric Rev Req Model (2009 GRC) Rebuttal REmoval of New  WH Solar AdjustMI" xfId="3620"/>
    <cellStyle name="_Power Cost Value Copy 11.30.05 gas 1.09.06 AURORA at 1.10.06_Power Costs - Comparison bx Rbtl-Staff-Jt-PC_Electric Rev Req Model (2009 GRC) Rebuttal REmoval of New  WH Solar AdjustMI 2" xfId="3621"/>
    <cellStyle name="_Power Cost Value Copy 11.30.05 gas 1.09.06 AURORA at 1.10.06_Power Costs - Comparison bx Rbtl-Staff-Jt-PC_Electric Rev Req Model (2009 GRC) Rebuttal REmoval of New  WH Solar AdjustMI 2 2" xfId="3622"/>
    <cellStyle name="_Power Cost Value Copy 11.30.05 gas 1.09.06 AURORA at 1.10.06_Power Costs - Comparison bx Rbtl-Staff-Jt-PC_Electric Rev Req Model (2009 GRC) Rebuttal REmoval of New  WH Solar AdjustMI 3" xfId="3623"/>
    <cellStyle name="_Power Cost Value Copy 11.30.05 gas 1.09.06 AURORA at 1.10.06_Power Costs - Comparison bx Rbtl-Staff-Jt-PC_Electric Rev Req Model (2009 GRC) Revised 01-18-2010" xfId="3624"/>
    <cellStyle name="_Power Cost Value Copy 11.30.05 gas 1.09.06 AURORA at 1.10.06_Power Costs - Comparison bx Rbtl-Staff-Jt-PC_Electric Rev Req Model (2009 GRC) Revised 01-18-2010 2" xfId="3625"/>
    <cellStyle name="_Power Cost Value Copy 11.30.05 gas 1.09.06 AURORA at 1.10.06_Power Costs - Comparison bx Rbtl-Staff-Jt-PC_Electric Rev Req Model (2009 GRC) Revised 01-18-2010 2 2" xfId="3626"/>
    <cellStyle name="_Power Cost Value Copy 11.30.05 gas 1.09.06 AURORA at 1.10.06_Power Costs - Comparison bx Rbtl-Staff-Jt-PC_Electric Rev Req Model (2009 GRC) Revised 01-18-2010 3" xfId="3627"/>
    <cellStyle name="_Power Cost Value Copy 11.30.05 gas 1.09.06 AURORA at 1.10.06_Power Costs - Comparison bx Rbtl-Staff-Jt-PC_Final Order Electric EXHIBIT A-1" xfId="3628"/>
    <cellStyle name="_Power Cost Value Copy 11.30.05 gas 1.09.06 AURORA at 1.10.06_Power Costs - Comparison bx Rbtl-Staff-Jt-PC_Final Order Electric EXHIBIT A-1 2" xfId="3629"/>
    <cellStyle name="_Power Cost Value Copy 11.30.05 gas 1.09.06 AURORA at 1.10.06_Power Costs - Comparison bx Rbtl-Staff-Jt-PC_Final Order Electric EXHIBIT A-1 2 2" xfId="3630"/>
    <cellStyle name="_Power Cost Value Copy 11.30.05 gas 1.09.06 AURORA at 1.10.06_Power Costs - Comparison bx Rbtl-Staff-Jt-PC_Final Order Electric EXHIBIT A-1 3" xfId="3631"/>
    <cellStyle name="_Power Cost Value Copy 11.30.05 gas 1.09.06 AURORA at 1.10.06_Production Adj 4.37" xfId="3632"/>
    <cellStyle name="_Power Cost Value Copy 11.30.05 gas 1.09.06 AURORA at 1.10.06_Production Adj 4.37 2" xfId="3633"/>
    <cellStyle name="_Power Cost Value Copy 11.30.05 gas 1.09.06 AURORA at 1.10.06_Production Adj 4.37 2 2" xfId="3634"/>
    <cellStyle name="_Power Cost Value Copy 11.30.05 gas 1.09.06 AURORA at 1.10.06_Production Adj 4.37 3" xfId="3635"/>
    <cellStyle name="_Power Cost Value Copy 11.30.05 gas 1.09.06 AURORA at 1.10.06_Purchased Power Adj 4.03" xfId="3636"/>
    <cellStyle name="_Power Cost Value Copy 11.30.05 gas 1.09.06 AURORA at 1.10.06_Purchased Power Adj 4.03 2" xfId="3637"/>
    <cellStyle name="_Power Cost Value Copy 11.30.05 gas 1.09.06 AURORA at 1.10.06_Purchased Power Adj 4.03 2 2" xfId="3638"/>
    <cellStyle name="_Power Cost Value Copy 11.30.05 gas 1.09.06 AURORA at 1.10.06_Purchased Power Adj 4.03 3" xfId="3639"/>
    <cellStyle name="_Power Cost Value Copy 11.30.05 gas 1.09.06 AURORA at 1.10.06_Rate Design Sch 24" xfId="3640"/>
    <cellStyle name="_Power Cost Value Copy 11.30.05 gas 1.09.06 AURORA at 1.10.06_Rate Design Sch 24 2" xfId="3641"/>
    <cellStyle name="_Power Cost Value Copy 11.30.05 gas 1.09.06 AURORA at 1.10.06_Rate Design Sch 25" xfId="3642"/>
    <cellStyle name="_Power Cost Value Copy 11.30.05 gas 1.09.06 AURORA at 1.10.06_Rate Design Sch 25 2" xfId="3643"/>
    <cellStyle name="_Power Cost Value Copy 11.30.05 gas 1.09.06 AURORA at 1.10.06_Rate Design Sch 25 2 2" xfId="3644"/>
    <cellStyle name="_Power Cost Value Copy 11.30.05 gas 1.09.06 AURORA at 1.10.06_Rate Design Sch 25 3" xfId="3645"/>
    <cellStyle name="_Power Cost Value Copy 11.30.05 gas 1.09.06 AURORA at 1.10.06_Rate Design Sch 26" xfId="3646"/>
    <cellStyle name="_Power Cost Value Copy 11.30.05 gas 1.09.06 AURORA at 1.10.06_Rate Design Sch 26 2" xfId="3647"/>
    <cellStyle name="_Power Cost Value Copy 11.30.05 gas 1.09.06 AURORA at 1.10.06_Rate Design Sch 26 2 2" xfId="3648"/>
    <cellStyle name="_Power Cost Value Copy 11.30.05 gas 1.09.06 AURORA at 1.10.06_Rate Design Sch 26 3" xfId="3649"/>
    <cellStyle name="_Power Cost Value Copy 11.30.05 gas 1.09.06 AURORA at 1.10.06_Rate Design Sch 31" xfId="3650"/>
    <cellStyle name="_Power Cost Value Copy 11.30.05 gas 1.09.06 AURORA at 1.10.06_Rate Design Sch 31 2" xfId="3651"/>
    <cellStyle name="_Power Cost Value Copy 11.30.05 gas 1.09.06 AURORA at 1.10.06_Rate Design Sch 31 2 2" xfId="3652"/>
    <cellStyle name="_Power Cost Value Copy 11.30.05 gas 1.09.06 AURORA at 1.10.06_Rate Design Sch 31 3" xfId="3653"/>
    <cellStyle name="_Power Cost Value Copy 11.30.05 gas 1.09.06 AURORA at 1.10.06_Rate Design Sch 43" xfId="3654"/>
    <cellStyle name="_Power Cost Value Copy 11.30.05 gas 1.09.06 AURORA at 1.10.06_Rate Design Sch 43 2" xfId="3655"/>
    <cellStyle name="_Power Cost Value Copy 11.30.05 gas 1.09.06 AURORA at 1.10.06_Rate Design Sch 43 2 2" xfId="3656"/>
    <cellStyle name="_Power Cost Value Copy 11.30.05 gas 1.09.06 AURORA at 1.10.06_Rate Design Sch 43 3" xfId="3657"/>
    <cellStyle name="_Power Cost Value Copy 11.30.05 gas 1.09.06 AURORA at 1.10.06_Rate Design Sch 448-449" xfId="3658"/>
    <cellStyle name="_Power Cost Value Copy 11.30.05 gas 1.09.06 AURORA at 1.10.06_Rate Design Sch 448-449 2" xfId="3659"/>
    <cellStyle name="_Power Cost Value Copy 11.30.05 gas 1.09.06 AURORA at 1.10.06_Rate Design Sch 46" xfId="3660"/>
    <cellStyle name="_Power Cost Value Copy 11.30.05 gas 1.09.06 AURORA at 1.10.06_Rate Design Sch 46 2" xfId="3661"/>
    <cellStyle name="_Power Cost Value Copy 11.30.05 gas 1.09.06 AURORA at 1.10.06_Rate Design Sch 46 2 2" xfId="3662"/>
    <cellStyle name="_Power Cost Value Copy 11.30.05 gas 1.09.06 AURORA at 1.10.06_Rate Design Sch 46 3" xfId="3663"/>
    <cellStyle name="_Power Cost Value Copy 11.30.05 gas 1.09.06 AURORA at 1.10.06_Rate Spread" xfId="3664"/>
    <cellStyle name="_Power Cost Value Copy 11.30.05 gas 1.09.06 AURORA at 1.10.06_Rate Spread 2" xfId="3665"/>
    <cellStyle name="_Power Cost Value Copy 11.30.05 gas 1.09.06 AURORA at 1.10.06_Rate Spread 2 2" xfId="3666"/>
    <cellStyle name="_Power Cost Value Copy 11.30.05 gas 1.09.06 AURORA at 1.10.06_Rate Spread 3" xfId="3667"/>
    <cellStyle name="_Power Cost Value Copy 11.30.05 gas 1.09.06 AURORA at 1.10.06_Rebuttal Power Costs" xfId="3668"/>
    <cellStyle name="_Power Cost Value Copy 11.30.05 gas 1.09.06 AURORA at 1.10.06_Rebuttal Power Costs 2" xfId="3669"/>
    <cellStyle name="_Power Cost Value Copy 11.30.05 gas 1.09.06 AURORA at 1.10.06_Rebuttal Power Costs 2 2" xfId="3670"/>
    <cellStyle name="_Power Cost Value Copy 11.30.05 gas 1.09.06 AURORA at 1.10.06_Rebuttal Power Costs 3" xfId="3671"/>
    <cellStyle name="_Power Cost Value Copy 11.30.05 gas 1.09.06 AURORA at 1.10.06_Rebuttal Power Costs_Adj Bench DR 3 for Initial Briefs (Electric)" xfId="3672"/>
    <cellStyle name="_Power Cost Value Copy 11.30.05 gas 1.09.06 AURORA at 1.10.06_Rebuttal Power Costs_Adj Bench DR 3 for Initial Briefs (Electric) 2" xfId="3673"/>
    <cellStyle name="_Power Cost Value Copy 11.30.05 gas 1.09.06 AURORA at 1.10.06_Rebuttal Power Costs_Adj Bench DR 3 for Initial Briefs (Electric) 2 2" xfId="3674"/>
    <cellStyle name="_Power Cost Value Copy 11.30.05 gas 1.09.06 AURORA at 1.10.06_Rebuttal Power Costs_Adj Bench DR 3 for Initial Briefs (Electric) 3" xfId="3675"/>
    <cellStyle name="_Power Cost Value Copy 11.30.05 gas 1.09.06 AURORA at 1.10.06_Rebuttal Power Costs_Electric Rev Req Model (2009 GRC) Rebuttal" xfId="3676"/>
    <cellStyle name="_Power Cost Value Copy 11.30.05 gas 1.09.06 AURORA at 1.10.06_Rebuttal Power Costs_Electric Rev Req Model (2009 GRC) Rebuttal 2" xfId="3677"/>
    <cellStyle name="_Power Cost Value Copy 11.30.05 gas 1.09.06 AURORA at 1.10.06_Rebuttal Power Costs_Electric Rev Req Model (2009 GRC) Rebuttal 2 2" xfId="3678"/>
    <cellStyle name="_Power Cost Value Copy 11.30.05 gas 1.09.06 AURORA at 1.10.06_Rebuttal Power Costs_Electric Rev Req Model (2009 GRC) Rebuttal 3" xfId="3679"/>
    <cellStyle name="_Power Cost Value Copy 11.30.05 gas 1.09.06 AURORA at 1.10.06_Rebuttal Power Costs_Electric Rev Req Model (2009 GRC) Rebuttal REmoval of New  WH Solar AdjustMI" xfId="3680"/>
    <cellStyle name="_Power Cost Value Copy 11.30.05 gas 1.09.06 AURORA at 1.10.06_Rebuttal Power Costs_Electric Rev Req Model (2009 GRC) Rebuttal REmoval of New  WH Solar AdjustMI 2" xfId="3681"/>
    <cellStyle name="_Power Cost Value Copy 11.30.05 gas 1.09.06 AURORA at 1.10.06_Rebuttal Power Costs_Electric Rev Req Model (2009 GRC) Rebuttal REmoval of New  WH Solar AdjustMI 2 2" xfId="3682"/>
    <cellStyle name="_Power Cost Value Copy 11.30.05 gas 1.09.06 AURORA at 1.10.06_Rebuttal Power Costs_Electric Rev Req Model (2009 GRC) Rebuttal REmoval of New  WH Solar AdjustMI 3" xfId="3683"/>
    <cellStyle name="_Power Cost Value Copy 11.30.05 gas 1.09.06 AURORA at 1.10.06_Rebuttal Power Costs_Electric Rev Req Model (2009 GRC) Revised 01-18-2010" xfId="3684"/>
    <cellStyle name="_Power Cost Value Copy 11.30.05 gas 1.09.06 AURORA at 1.10.06_Rebuttal Power Costs_Electric Rev Req Model (2009 GRC) Revised 01-18-2010 2" xfId="3685"/>
    <cellStyle name="_Power Cost Value Copy 11.30.05 gas 1.09.06 AURORA at 1.10.06_Rebuttal Power Costs_Electric Rev Req Model (2009 GRC) Revised 01-18-2010 2 2" xfId="3686"/>
    <cellStyle name="_Power Cost Value Copy 11.30.05 gas 1.09.06 AURORA at 1.10.06_Rebuttal Power Costs_Electric Rev Req Model (2009 GRC) Revised 01-18-2010 3" xfId="3687"/>
    <cellStyle name="_Power Cost Value Copy 11.30.05 gas 1.09.06 AURORA at 1.10.06_Rebuttal Power Costs_Final Order Electric EXHIBIT A-1" xfId="3688"/>
    <cellStyle name="_Power Cost Value Copy 11.30.05 gas 1.09.06 AURORA at 1.10.06_Rebuttal Power Costs_Final Order Electric EXHIBIT A-1 2" xfId="3689"/>
    <cellStyle name="_Power Cost Value Copy 11.30.05 gas 1.09.06 AURORA at 1.10.06_Rebuttal Power Costs_Final Order Electric EXHIBIT A-1 2 2" xfId="3690"/>
    <cellStyle name="_Power Cost Value Copy 11.30.05 gas 1.09.06 AURORA at 1.10.06_Rebuttal Power Costs_Final Order Electric EXHIBIT A-1 3" xfId="3691"/>
    <cellStyle name="_Power Cost Value Copy 11.30.05 gas 1.09.06 AURORA at 1.10.06_RECS vs PTC's w Interest 6-28-10" xfId="3692"/>
    <cellStyle name="_Power Cost Value Copy 11.30.05 gas 1.09.06 AURORA at 1.10.06_ROR 5.02" xfId="3693"/>
    <cellStyle name="_Power Cost Value Copy 11.30.05 gas 1.09.06 AURORA at 1.10.06_ROR 5.02 2" xfId="3694"/>
    <cellStyle name="_Power Cost Value Copy 11.30.05 gas 1.09.06 AURORA at 1.10.06_ROR 5.02 2 2" xfId="3695"/>
    <cellStyle name="_Power Cost Value Copy 11.30.05 gas 1.09.06 AURORA at 1.10.06_ROR 5.02 3" xfId="3696"/>
    <cellStyle name="_Power Cost Value Copy 11.30.05 gas 1.09.06 AURORA at 1.10.06_Sch 40 Feeder OH 2008" xfId="3697"/>
    <cellStyle name="_Power Cost Value Copy 11.30.05 gas 1.09.06 AURORA at 1.10.06_Sch 40 Feeder OH 2008 2" xfId="3698"/>
    <cellStyle name="_Power Cost Value Copy 11.30.05 gas 1.09.06 AURORA at 1.10.06_Sch 40 Feeder OH 2008 2 2" xfId="3699"/>
    <cellStyle name="_Power Cost Value Copy 11.30.05 gas 1.09.06 AURORA at 1.10.06_Sch 40 Feeder OH 2008 3" xfId="3700"/>
    <cellStyle name="_Power Cost Value Copy 11.30.05 gas 1.09.06 AURORA at 1.10.06_Sch 40 Interim Energy Rates " xfId="3701"/>
    <cellStyle name="_Power Cost Value Copy 11.30.05 gas 1.09.06 AURORA at 1.10.06_Sch 40 Interim Energy Rates  2" xfId="3702"/>
    <cellStyle name="_Power Cost Value Copy 11.30.05 gas 1.09.06 AURORA at 1.10.06_Sch 40 Interim Energy Rates  2 2" xfId="3703"/>
    <cellStyle name="_Power Cost Value Copy 11.30.05 gas 1.09.06 AURORA at 1.10.06_Sch 40 Interim Energy Rates  3" xfId="3704"/>
    <cellStyle name="_Power Cost Value Copy 11.30.05 gas 1.09.06 AURORA at 1.10.06_Sch 40 Substation A&amp;G 2008" xfId="3705"/>
    <cellStyle name="_Power Cost Value Copy 11.30.05 gas 1.09.06 AURORA at 1.10.06_Sch 40 Substation A&amp;G 2008 2" xfId="3706"/>
    <cellStyle name="_Power Cost Value Copy 11.30.05 gas 1.09.06 AURORA at 1.10.06_Sch 40 Substation A&amp;G 2008 2 2" xfId="3707"/>
    <cellStyle name="_Power Cost Value Copy 11.30.05 gas 1.09.06 AURORA at 1.10.06_Sch 40 Substation A&amp;G 2008 3" xfId="3708"/>
    <cellStyle name="_Power Cost Value Copy 11.30.05 gas 1.09.06 AURORA at 1.10.06_Sch 40 Substation O&amp;M 2008" xfId="3709"/>
    <cellStyle name="_Power Cost Value Copy 11.30.05 gas 1.09.06 AURORA at 1.10.06_Sch 40 Substation O&amp;M 2008 2" xfId="3710"/>
    <cellStyle name="_Power Cost Value Copy 11.30.05 gas 1.09.06 AURORA at 1.10.06_Sch 40 Substation O&amp;M 2008 2 2" xfId="3711"/>
    <cellStyle name="_Power Cost Value Copy 11.30.05 gas 1.09.06 AURORA at 1.10.06_Sch 40 Substation O&amp;M 2008 3" xfId="3712"/>
    <cellStyle name="_Power Cost Value Copy 11.30.05 gas 1.09.06 AURORA at 1.10.06_Subs 2008" xfId="3713"/>
    <cellStyle name="_Power Cost Value Copy 11.30.05 gas 1.09.06 AURORA at 1.10.06_Subs 2008 2" xfId="3714"/>
    <cellStyle name="_Power Cost Value Copy 11.30.05 gas 1.09.06 AURORA at 1.10.06_Subs 2008 2 2" xfId="3715"/>
    <cellStyle name="_Power Cost Value Copy 11.30.05 gas 1.09.06 AURORA at 1.10.06_Subs 2008 3" xfId="3716"/>
    <cellStyle name="_x0013__Rebuttal Power Costs" xfId="3717"/>
    <cellStyle name="_x0013__Rebuttal Power Costs 2" xfId="3718"/>
    <cellStyle name="_x0013__Rebuttal Power Costs 2 2" xfId="3719"/>
    <cellStyle name="_x0013__Rebuttal Power Costs 3" xfId="3720"/>
    <cellStyle name="_x0013__Rebuttal Power Costs_Adj Bench DR 3 for Initial Briefs (Electric)" xfId="3721"/>
    <cellStyle name="_x0013__Rebuttal Power Costs_Adj Bench DR 3 for Initial Briefs (Electric) 2" xfId="3722"/>
    <cellStyle name="_x0013__Rebuttal Power Costs_Adj Bench DR 3 for Initial Briefs (Electric) 2 2" xfId="3723"/>
    <cellStyle name="_x0013__Rebuttal Power Costs_Adj Bench DR 3 for Initial Briefs (Electric) 3" xfId="3724"/>
    <cellStyle name="_x0013__Rebuttal Power Costs_Electric Rev Req Model (2009 GRC) Rebuttal" xfId="3725"/>
    <cellStyle name="_x0013__Rebuttal Power Costs_Electric Rev Req Model (2009 GRC) Rebuttal 2" xfId="3726"/>
    <cellStyle name="_x0013__Rebuttal Power Costs_Electric Rev Req Model (2009 GRC) Rebuttal 2 2" xfId="3727"/>
    <cellStyle name="_x0013__Rebuttal Power Costs_Electric Rev Req Model (2009 GRC) Rebuttal 3" xfId="3728"/>
    <cellStyle name="_x0013__Rebuttal Power Costs_Electric Rev Req Model (2009 GRC) Rebuttal REmoval of New  WH Solar AdjustMI" xfId="3729"/>
    <cellStyle name="_x0013__Rebuttal Power Costs_Electric Rev Req Model (2009 GRC) Rebuttal REmoval of New  WH Solar AdjustMI 2" xfId="3730"/>
    <cellStyle name="_x0013__Rebuttal Power Costs_Electric Rev Req Model (2009 GRC) Rebuttal REmoval of New  WH Solar AdjustMI 2 2" xfId="3731"/>
    <cellStyle name="_x0013__Rebuttal Power Costs_Electric Rev Req Model (2009 GRC) Rebuttal REmoval of New  WH Solar AdjustMI 3" xfId="3732"/>
    <cellStyle name="_x0013__Rebuttal Power Costs_Electric Rev Req Model (2009 GRC) Revised 01-18-2010" xfId="3733"/>
    <cellStyle name="_x0013__Rebuttal Power Costs_Electric Rev Req Model (2009 GRC) Revised 01-18-2010 2" xfId="3734"/>
    <cellStyle name="_x0013__Rebuttal Power Costs_Electric Rev Req Model (2009 GRC) Revised 01-18-2010 2 2" xfId="3735"/>
    <cellStyle name="_x0013__Rebuttal Power Costs_Electric Rev Req Model (2009 GRC) Revised 01-18-2010 3" xfId="3736"/>
    <cellStyle name="_x0013__Rebuttal Power Costs_Final Order Electric EXHIBIT A-1" xfId="3737"/>
    <cellStyle name="_x0013__Rebuttal Power Costs_Final Order Electric EXHIBIT A-1 2" xfId="3738"/>
    <cellStyle name="_x0013__Rebuttal Power Costs_Final Order Electric EXHIBIT A-1 2 2" xfId="3739"/>
    <cellStyle name="_x0013__Rebuttal Power Costs_Final Order Electric EXHIBIT A-1 3" xfId="3740"/>
    <cellStyle name="_Recon to Darrin's 5.11.05 proforma" xfId="3741"/>
    <cellStyle name="_Recon to Darrin's 5.11.05 proforma 2" xfId="3742"/>
    <cellStyle name="_Recon to Darrin's 5.11.05 proforma 2 2" xfId="3743"/>
    <cellStyle name="_Recon to Darrin's 5.11.05 proforma 2 2 2" xfId="3744"/>
    <cellStyle name="_Recon to Darrin's 5.11.05 proforma 2 3" xfId="3745"/>
    <cellStyle name="_Recon to Darrin's 5.11.05 proforma 3" xfId="3746"/>
    <cellStyle name="_Recon to Darrin's 5.11.05 proforma 3 2" xfId="3747"/>
    <cellStyle name="_Recon to Darrin's 5.11.05 proforma 3 2 2" xfId="3748"/>
    <cellStyle name="_Recon to Darrin's 5.11.05 proforma 3 3" xfId="3749"/>
    <cellStyle name="_Recon to Darrin's 5.11.05 proforma 3 3 2" xfId="3750"/>
    <cellStyle name="_Recon to Darrin's 5.11.05 proforma 3 4" xfId="3751"/>
    <cellStyle name="_Recon to Darrin's 5.11.05 proforma 3 4 2" xfId="3752"/>
    <cellStyle name="_Recon to Darrin's 5.11.05 proforma 4" xfId="3753"/>
    <cellStyle name="_Recon to Darrin's 5.11.05 proforma 4 2" xfId="3754"/>
    <cellStyle name="_Recon to Darrin's 5.11.05 proforma 5" xfId="3755"/>
    <cellStyle name="_Recon to Darrin's 5.11.05 proforma_(C) WHE Proforma with ITC cash grant 10 Yr Amort_for deferral_102809" xfId="3756"/>
    <cellStyle name="_Recon to Darrin's 5.11.05 proforma_(C) WHE Proforma with ITC cash grant 10 Yr Amort_for deferral_102809 2" xfId="3757"/>
    <cellStyle name="_Recon to Darrin's 5.11.05 proforma_(C) WHE Proforma with ITC cash grant 10 Yr Amort_for deferral_102809 2 2" xfId="3758"/>
    <cellStyle name="_Recon to Darrin's 5.11.05 proforma_(C) WHE Proforma with ITC cash grant 10 Yr Amort_for deferral_102809 3" xfId="3759"/>
    <cellStyle name="_Recon to Darrin's 5.11.05 proforma_(C) WHE Proforma with ITC cash grant 10 Yr Amort_for deferral_102809_16.07E Wild Horse Wind Expansionwrkingfile" xfId="3760"/>
    <cellStyle name="_Recon to Darrin's 5.11.05 proforma_(C) WHE Proforma with ITC cash grant 10 Yr Amort_for deferral_102809_16.07E Wild Horse Wind Expansionwrkingfile 2" xfId="3761"/>
    <cellStyle name="_Recon to Darrin's 5.11.05 proforma_(C) WHE Proforma with ITC cash grant 10 Yr Amort_for deferral_102809_16.07E Wild Horse Wind Expansionwrkingfile 2 2" xfId="3762"/>
    <cellStyle name="_Recon to Darrin's 5.11.05 proforma_(C) WHE Proforma with ITC cash grant 10 Yr Amort_for deferral_102809_16.07E Wild Horse Wind Expansionwrkingfile 3" xfId="3763"/>
    <cellStyle name="_Recon to Darrin's 5.11.05 proforma_(C) WHE Proforma with ITC cash grant 10 Yr Amort_for deferral_102809_16.07E Wild Horse Wind Expansionwrkingfile SF" xfId="3764"/>
    <cellStyle name="_Recon to Darrin's 5.11.05 proforma_(C) WHE Proforma with ITC cash grant 10 Yr Amort_for deferral_102809_16.07E Wild Horse Wind Expansionwrkingfile SF 2" xfId="3765"/>
    <cellStyle name="_Recon to Darrin's 5.11.05 proforma_(C) WHE Proforma with ITC cash grant 10 Yr Amort_for deferral_102809_16.07E Wild Horse Wind Expansionwrkingfile SF 2 2" xfId="3766"/>
    <cellStyle name="_Recon to Darrin's 5.11.05 proforma_(C) WHE Proforma with ITC cash grant 10 Yr Amort_for deferral_102809_16.07E Wild Horse Wind Expansionwrkingfile SF 3" xfId="3767"/>
    <cellStyle name="_Recon to Darrin's 5.11.05 proforma_(C) WHE Proforma with ITC cash grant 10 Yr Amort_for deferral_102809_16.37E Wild Horse Expansion DeferralRevwrkingfile SF" xfId="3768"/>
    <cellStyle name="_Recon to Darrin's 5.11.05 proforma_(C) WHE Proforma with ITC cash grant 10 Yr Amort_for deferral_102809_16.37E Wild Horse Expansion DeferralRevwrkingfile SF 2" xfId="3769"/>
    <cellStyle name="_Recon to Darrin's 5.11.05 proforma_(C) WHE Proforma with ITC cash grant 10 Yr Amort_for deferral_102809_16.37E Wild Horse Expansion DeferralRevwrkingfile SF 2 2" xfId="3770"/>
    <cellStyle name="_Recon to Darrin's 5.11.05 proforma_(C) WHE Proforma with ITC cash grant 10 Yr Amort_for deferral_102809_16.37E Wild Horse Expansion DeferralRevwrkingfile SF 3" xfId="3771"/>
    <cellStyle name="_Recon to Darrin's 5.11.05 proforma_(C) WHE Proforma with ITC cash grant 10 Yr Amort_for rebuttal_120709" xfId="3772"/>
    <cellStyle name="_Recon to Darrin's 5.11.05 proforma_(C) WHE Proforma with ITC cash grant 10 Yr Amort_for rebuttal_120709 2" xfId="3773"/>
    <cellStyle name="_Recon to Darrin's 5.11.05 proforma_(C) WHE Proforma with ITC cash grant 10 Yr Amort_for rebuttal_120709 2 2" xfId="3774"/>
    <cellStyle name="_Recon to Darrin's 5.11.05 proforma_(C) WHE Proforma with ITC cash grant 10 Yr Amort_for rebuttal_120709 3" xfId="3775"/>
    <cellStyle name="_Recon to Darrin's 5.11.05 proforma_04.07E Wild Horse Wind Expansion" xfId="3776"/>
    <cellStyle name="_Recon to Darrin's 5.11.05 proforma_04.07E Wild Horse Wind Expansion 2" xfId="3777"/>
    <cellStyle name="_Recon to Darrin's 5.11.05 proforma_04.07E Wild Horse Wind Expansion 2 2" xfId="3778"/>
    <cellStyle name="_Recon to Darrin's 5.11.05 proforma_04.07E Wild Horse Wind Expansion 3" xfId="3779"/>
    <cellStyle name="_Recon to Darrin's 5.11.05 proforma_04.07E Wild Horse Wind Expansion_16.07E Wild Horse Wind Expansionwrkingfile" xfId="3780"/>
    <cellStyle name="_Recon to Darrin's 5.11.05 proforma_04.07E Wild Horse Wind Expansion_16.07E Wild Horse Wind Expansionwrkingfile 2" xfId="3781"/>
    <cellStyle name="_Recon to Darrin's 5.11.05 proforma_04.07E Wild Horse Wind Expansion_16.07E Wild Horse Wind Expansionwrkingfile 2 2" xfId="3782"/>
    <cellStyle name="_Recon to Darrin's 5.11.05 proforma_04.07E Wild Horse Wind Expansion_16.07E Wild Horse Wind Expansionwrkingfile 3" xfId="3783"/>
    <cellStyle name="_Recon to Darrin's 5.11.05 proforma_04.07E Wild Horse Wind Expansion_16.07E Wild Horse Wind Expansionwrkingfile SF" xfId="3784"/>
    <cellStyle name="_Recon to Darrin's 5.11.05 proforma_04.07E Wild Horse Wind Expansion_16.07E Wild Horse Wind Expansionwrkingfile SF 2" xfId="3785"/>
    <cellStyle name="_Recon to Darrin's 5.11.05 proforma_04.07E Wild Horse Wind Expansion_16.07E Wild Horse Wind Expansionwrkingfile SF 2 2" xfId="3786"/>
    <cellStyle name="_Recon to Darrin's 5.11.05 proforma_04.07E Wild Horse Wind Expansion_16.07E Wild Horse Wind Expansionwrkingfile SF 3" xfId="3787"/>
    <cellStyle name="_Recon to Darrin's 5.11.05 proforma_04.07E Wild Horse Wind Expansion_16.37E Wild Horse Expansion DeferralRevwrkingfile SF" xfId="3788"/>
    <cellStyle name="_Recon to Darrin's 5.11.05 proforma_04.07E Wild Horse Wind Expansion_16.37E Wild Horse Expansion DeferralRevwrkingfile SF 2" xfId="3789"/>
    <cellStyle name="_Recon to Darrin's 5.11.05 proforma_04.07E Wild Horse Wind Expansion_16.37E Wild Horse Expansion DeferralRevwrkingfile SF 2 2" xfId="3790"/>
    <cellStyle name="_Recon to Darrin's 5.11.05 proforma_04.07E Wild Horse Wind Expansion_16.37E Wild Horse Expansion DeferralRevwrkingfile SF 3" xfId="3791"/>
    <cellStyle name="_Recon to Darrin's 5.11.05 proforma_16.07E Wild Horse Wind Expansionwrkingfile" xfId="3792"/>
    <cellStyle name="_Recon to Darrin's 5.11.05 proforma_16.07E Wild Horse Wind Expansionwrkingfile 2" xfId="3793"/>
    <cellStyle name="_Recon to Darrin's 5.11.05 proforma_16.07E Wild Horse Wind Expansionwrkingfile 2 2" xfId="3794"/>
    <cellStyle name="_Recon to Darrin's 5.11.05 proforma_16.07E Wild Horse Wind Expansionwrkingfile 3" xfId="3795"/>
    <cellStyle name="_Recon to Darrin's 5.11.05 proforma_16.07E Wild Horse Wind Expansionwrkingfile SF" xfId="3796"/>
    <cellStyle name="_Recon to Darrin's 5.11.05 proforma_16.07E Wild Horse Wind Expansionwrkingfile SF 2" xfId="3797"/>
    <cellStyle name="_Recon to Darrin's 5.11.05 proforma_16.07E Wild Horse Wind Expansionwrkingfile SF 2 2" xfId="3798"/>
    <cellStyle name="_Recon to Darrin's 5.11.05 proforma_16.07E Wild Horse Wind Expansionwrkingfile SF 3" xfId="3799"/>
    <cellStyle name="_Recon to Darrin's 5.11.05 proforma_16.37E Wild Horse Expansion DeferralRevwrkingfile SF" xfId="3800"/>
    <cellStyle name="_Recon to Darrin's 5.11.05 proforma_16.37E Wild Horse Expansion DeferralRevwrkingfile SF 2" xfId="3801"/>
    <cellStyle name="_Recon to Darrin's 5.11.05 proforma_16.37E Wild Horse Expansion DeferralRevwrkingfile SF 2 2" xfId="3802"/>
    <cellStyle name="_Recon to Darrin's 5.11.05 proforma_16.37E Wild Horse Expansion DeferralRevwrkingfile SF 3" xfId="3803"/>
    <cellStyle name="_Recon to Darrin's 5.11.05 proforma_2010 PTC's July1_Dec31 2010 " xfId="3804"/>
    <cellStyle name="_Recon to Darrin's 5.11.05 proforma_2010 PTC's Sept10_Aug11 (Version 4)" xfId="3805"/>
    <cellStyle name="_Recon to Darrin's 5.11.05 proforma_4 31 Regulatory Assets and Liabilities  7 06- Exhibit D" xfId="3806"/>
    <cellStyle name="_Recon to Darrin's 5.11.05 proforma_4 31 Regulatory Assets and Liabilities  7 06- Exhibit D 2" xfId="3807"/>
    <cellStyle name="_Recon to Darrin's 5.11.05 proforma_4 31 Regulatory Assets and Liabilities  7 06- Exhibit D 2 2" xfId="3808"/>
    <cellStyle name="_Recon to Darrin's 5.11.05 proforma_4 31 Regulatory Assets and Liabilities  7 06- Exhibit D 3" xfId="3809"/>
    <cellStyle name="_Recon to Darrin's 5.11.05 proforma_4 32 Regulatory Assets and Liabilities  7 06- Exhibit D" xfId="3810"/>
    <cellStyle name="_Recon to Darrin's 5.11.05 proforma_4 32 Regulatory Assets and Liabilities  7 06- Exhibit D 2" xfId="3811"/>
    <cellStyle name="_Recon to Darrin's 5.11.05 proforma_4 32 Regulatory Assets and Liabilities  7 06- Exhibit D 2 2" xfId="3812"/>
    <cellStyle name="_Recon to Darrin's 5.11.05 proforma_4 32 Regulatory Assets and Liabilities  7 06- Exhibit D 3" xfId="3813"/>
    <cellStyle name="_Recon to Darrin's 5.11.05 proforma_Att B to RECs proceeds proposal" xfId="3814"/>
    <cellStyle name="_Recon to Darrin's 5.11.05 proforma_Backup for Attachment B 2010-09-09" xfId="3815"/>
    <cellStyle name="_Recon to Darrin's 5.11.05 proforma_Bench Request - Attachment B" xfId="3816"/>
    <cellStyle name="_Recon to Darrin's 5.11.05 proforma_Book2" xfId="3817"/>
    <cellStyle name="_Recon to Darrin's 5.11.05 proforma_Book2 2" xfId="3818"/>
    <cellStyle name="_Recon to Darrin's 5.11.05 proforma_Book2 2 2" xfId="3819"/>
    <cellStyle name="_Recon to Darrin's 5.11.05 proforma_Book2 3" xfId="3820"/>
    <cellStyle name="_Recon to Darrin's 5.11.05 proforma_Book2_Adj Bench DR 3 for Initial Briefs (Electric)" xfId="3821"/>
    <cellStyle name="_Recon to Darrin's 5.11.05 proforma_Book2_Adj Bench DR 3 for Initial Briefs (Electric) 2" xfId="3822"/>
    <cellStyle name="_Recon to Darrin's 5.11.05 proforma_Book2_Adj Bench DR 3 for Initial Briefs (Electric) 2 2" xfId="3823"/>
    <cellStyle name="_Recon to Darrin's 5.11.05 proforma_Book2_Adj Bench DR 3 for Initial Briefs (Electric) 3" xfId="3824"/>
    <cellStyle name="_Recon to Darrin's 5.11.05 proforma_Book2_Electric Rev Req Model (2009 GRC) Rebuttal" xfId="3825"/>
    <cellStyle name="_Recon to Darrin's 5.11.05 proforma_Book2_Electric Rev Req Model (2009 GRC) Rebuttal 2" xfId="3826"/>
    <cellStyle name="_Recon to Darrin's 5.11.05 proforma_Book2_Electric Rev Req Model (2009 GRC) Rebuttal 2 2" xfId="3827"/>
    <cellStyle name="_Recon to Darrin's 5.11.05 proforma_Book2_Electric Rev Req Model (2009 GRC) Rebuttal 3" xfId="3828"/>
    <cellStyle name="_Recon to Darrin's 5.11.05 proforma_Book2_Electric Rev Req Model (2009 GRC) Rebuttal REmoval of New  WH Solar AdjustMI" xfId="3829"/>
    <cellStyle name="_Recon to Darrin's 5.11.05 proforma_Book2_Electric Rev Req Model (2009 GRC) Rebuttal REmoval of New  WH Solar AdjustMI 2" xfId="3830"/>
    <cellStyle name="_Recon to Darrin's 5.11.05 proforma_Book2_Electric Rev Req Model (2009 GRC) Rebuttal REmoval of New  WH Solar AdjustMI 2 2" xfId="3831"/>
    <cellStyle name="_Recon to Darrin's 5.11.05 proforma_Book2_Electric Rev Req Model (2009 GRC) Rebuttal REmoval of New  WH Solar AdjustMI 3" xfId="3832"/>
    <cellStyle name="_Recon to Darrin's 5.11.05 proforma_Book2_Electric Rev Req Model (2009 GRC) Revised 01-18-2010" xfId="3833"/>
    <cellStyle name="_Recon to Darrin's 5.11.05 proforma_Book2_Electric Rev Req Model (2009 GRC) Revised 01-18-2010 2" xfId="3834"/>
    <cellStyle name="_Recon to Darrin's 5.11.05 proforma_Book2_Electric Rev Req Model (2009 GRC) Revised 01-18-2010 2 2" xfId="3835"/>
    <cellStyle name="_Recon to Darrin's 5.11.05 proforma_Book2_Electric Rev Req Model (2009 GRC) Revised 01-18-2010 3" xfId="3836"/>
    <cellStyle name="_Recon to Darrin's 5.11.05 proforma_Book2_Final Order Electric EXHIBIT A-1" xfId="3837"/>
    <cellStyle name="_Recon to Darrin's 5.11.05 proforma_Book2_Final Order Electric EXHIBIT A-1 2" xfId="3838"/>
    <cellStyle name="_Recon to Darrin's 5.11.05 proforma_Book2_Final Order Electric EXHIBIT A-1 2 2" xfId="3839"/>
    <cellStyle name="_Recon to Darrin's 5.11.05 proforma_Book2_Final Order Electric EXHIBIT A-1 3" xfId="3840"/>
    <cellStyle name="_Recon to Darrin's 5.11.05 proforma_Book4" xfId="3841"/>
    <cellStyle name="_Recon to Darrin's 5.11.05 proforma_Book4 2" xfId="3842"/>
    <cellStyle name="_Recon to Darrin's 5.11.05 proforma_Book4 2 2" xfId="3843"/>
    <cellStyle name="_Recon to Darrin's 5.11.05 proforma_Book4 3" xfId="3844"/>
    <cellStyle name="_Recon to Darrin's 5.11.05 proforma_Book9" xfId="3845"/>
    <cellStyle name="_Recon to Darrin's 5.11.05 proforma_Book9 2" xfId="3846"/>
    <cellStyle name="_Recon to Darrin's 5.11.05 proforma_Book9 2 2" xfId="3847"/>
    <cellStyle name="_Recon to Darrin's 5.11.05 proforma_Book9 3" xfId="3848"/>
    <cellStyle name="_Recon to Darrin's 5.11.05 proforma_Check the Interest Calculation" xfId="3849"/>
    <cellStyle name="_Recon to Darrin's 5.11.05 proforma_Check the Interest Calculation_Scenario 1 REC vs PTC Offset" xfId="3850"/>
    <cellStyle name="_Recon to Darrin's 5.11.05 proforma_Check the Interest Calculation_Scenario 3" xfId="3851"/>
    <cellStyle name="_Recon to Darrin's 5.11.05 proforma_INPUTS" xfId="3852"/>
    <cellStyle name="_Recon to Darrin's 5.11.05 proforma_INPUTS 2" xfId="3853"/>
    <cellStyle name="_Recon to Darrin's 5.11.05 proforma_INPUTS 2 2" xfId="3854"/>
    <cellStyle name="_Recon to Darrin's 5.11.05 proforma_INPUTS 3" xfId="3855"/>
    <cellStyle name="_Recon to Darrin's 5.11.05 proforma_Power Costs - Comparison bx Rbtl-Staff-Jt-PC" xfId="3856"/>
    <cellStyle name="_Recon to Darrin's 5.11.05 proforma_Power Costs - Comparison bx Rbtl-Staff-Jt-PC 2" xfId="3857"/>
    <cellStyle name="_Recon to Darrin's 5.11.05 proforma_Power Costs - Comparison bx Rbtl-Staff-Jt-PC 2 2" xfId="3858"/>
    <cellStyle name="_Recon to Darrin's 5.11.05 proforma_Power Costs - Comparison bx Rbtl-Staff-Jt-PC 3" xfId="3859"/>
    <cellStyle name="_Recon to Darrin's 5.11.05 proforma_Power Costs - Comparison bx Rbtl-Staff-Jt-PC_Adj Bench DR 3 for Initial Briefs (Electric)" xfId="3860"/>
    <cellStyle name="_Recon to Darrin's 5.11.05 proforma_Power Costs - Comparison bx Rbtl-Staff-Jt-PC_Adj Bench DR 3 for Initial Briefs (Electric) 2" xfId="3861"/>
    <cellStyle name="_Recon to Darrin's 5.11.05 proforma_Power Costs - Comparison bx Rbtl-Staff-Jt-PC_Adj Bench DR 3 for Initial Briefs (Electric) 2 2" xfId="3862"/>
    <cellStyle name="_Recon to Darrin's 5.11.05 proforma_Power Costs - Comparison bx Rbtl-Staff-Jt-PC_Adj Bench DR 3 for Initial Briefs (Electric) 3" xfId="3863"/>
    <cellStyle name="_Recon to Darrin's 5.11.05 proforma_Power Costs - Comparison bx Rbtl-Staff-Jt-PC_Electric Rev Req Model (2009 GRC) Rebuttal" xfId="3864"/>
    <cellStyle name="_Recon to Darrin's 5.11.05 proforma_Power Costs - Comparison bx Rbtl-Staff-Jt-PC_Electric Rev Req Model (2009 GRC) Rebuttal 2" xfId="3865"/>
    <cellStyle name="_Recon to Darrin's 5.11.05 proforma_Power Costs - Comparison bx Rbtl-Staff-Jt-PC_Electric Rev Req Model (2009 GRC) Rebuttal 2 2" xfId="3866"/>
    <cellStyle name="_Recon to Darrin's 5.11.05 proforma_Power Costs - Comparison bx Rbtl-Staff-Jt-PC_Electric Rev Req Model (2009 GRC) Rebuttal 3" xfId="3867"/>
    <cellStyle name="_Recon to Darrin's 5.11.05 proforma_Power Costs - Comparison bx Rbtl-Staff-Jt-PC_Electric Rev Req Model (2009 GRC) Rebuttal REmoval of New  WH Solar AdjustMI" xfId="3868"/>
    <cellStyle name="_Recon to Darrin's 5.11.05 proforma_Power Costs - Comparison bx Rbtl-Staff-Jt-PC_Electric Rev Req Model (2009 GRC) Rebuttal REmoval of New  WH Solar AdjustMI 2" xfId="3869"/>
    <cellStyle name="_Recon to Darrin's 5.11.05 proforma_Power Costs - Comparison bx Rbtl-Staff-Jt-PC_Electric Rev Req Model (2009 GRC) Rebuttal REmoval of New  WH Solar AdjustMI 2 2" xfId="3870"/>
    <cellStyle name="_Recon to Darrin's 5.11.05 proforma_Power Costs - Comparison bx Rbtl-Staff-Jt-PC_Electric Rev Req Model (2009 GRC) Rebuttal REmoval of New  WH Solar AdjustMI 3" xfId="3871"/>
    <cellStyle name="_Recon to Darrin's 5.11.05 proforma_Power Costs - Comparison bx Rbtl-Staff-Jt-PC_Electric Rev Req Model (2009 GRC) Revised 01-18-2010" xfId="3872"/>
    <cellStyle name="_Recon to Darrin's 5.11.05 proforma_Power Costs - Comparison bx Rbtl-Staff-Jt-PC_Electric Rev Req Model (2009 GRC) Revised 01-18-2010 2" xfId="3873"/>
    <cellStyle name="_Recon to Darrin's 5.11.05 proforma_Power Costs - Comparison bx Rbtl-Staff-Jt-PC_Electric Rev Req Model (2009 GRC) Revised 01-18-2010 2 2" xfId="3874"/>
    <cellStyle name="_Recon to Darrin's 5.11.05 proforma_Power Costs - Comparison bx Rbtl-Staff-Jt-PC_Electric Rev Req Model (2009 GRC) Revised 01-18-2010 3" xfId="3875"/>
    <cellStyle name="_Recon to Darrin's 5.11.05 proforma_Power Costs - Comparison bx Rbtl-Staff-Jt-PC_Final Order Electric EXHIBIT A-1" xfId="3876"/>
    <cellStyle name="_Recon to Darrin's 5.11.05 proforma_Power Costs - Comparison bx Rbtl-Staff-Jt-PC_Final Order Electric EXHIBIT A-1 2" xfId="3877"/>
    <cellStyle name="_Recon to Darrin's 5.11.05 proforma_Power Costs - Comparison bx Rbtl-Staff-Jt-PC_Final Order Electric EXHIBIT A-1 2 2" xfId="3878"/>
    <cellStyle name="_Recon to Darrin's 5.11.05 proforma_Power Costs - Comparison bx Rbtl-Staff-Jt-PC_Final Order Electric EXHIBIT A-1 3" xfId="3879"/>
    <cellStyle name="_Recon to Darrin's 5.11.05 proforma_Production Adj 4.37" xfId="3880"/>
    <cellStyle name="_Recon to Darrin's 5.11.05 proforma_Production Adj 4.37 2" xfId="3881"/>
    <cellStyle name="_Recon to Darrin's 5.11.05 proforma_Production Adj 4.37 2 2" xfId="3882"/>
    <cellStyle name="_Recon to Darrin's 5.11.05 proforma_Production Adj 4.37 3" xfId="3883"/>
    <cellStyle name="_Recon to Darrin's 5.11.05 proforma_Purchased Power Adj 4.03" xfId="3884"/>
    <cellStyle name="_Recon to Darrin's 5.11.05 proforma_Purchased Power Adj 4.03 2" xfId="3885"/>
    <cellStyle name="_Recon to Darrin's 5.11.05 proforma_Purchased Power Adj 4.03 2 2" xfId="3886"/>
    <cellStyle name="_Recon to Darrin's 5.11.05 proforma_Purchased Power Adj 4.03 3" xfId="3887"/>
    <cellStyle name="_Recon to Darrin's 5.11.05 proforma_Rebuttal Power Costs" xfId="3888"/>
    <cellStyle name="_Recon to Darrin's 5.11.05 proforma_Rebuttal Power Costs 2" xfId="3889"/>
    <cellStyle name="_Recon to Darrin's 5.11.05 proforma_Rebuttal Power Costs 2 2" xfId="3890"/>
    <cellStyle name="_Recon to Darrin's 5.11.05 proforma_Rebuttal Power Costs 3" xfId="3891"/>
    <cellStyle name="_Recon to Darrin's 5.11.05 proforma_Rebuttal Power Costs_Adj Bench DR 3 for Initial Briefs (Electric)" xfId="3892"/>
    <cellStyle name="_Recon to Darrin's 5.11.05 proforma_Rebuttal Power Costs_Adj Bench DR 3 for Initial Briefs (Electric) 2" xfId="3893"/>
    <cellStyle name="_Recon to Darrin's 5.11.05 proforma_Rebuttal Power Costs_Adj Bench DR 3 for Initial Briefs (Electric) 2 2" xfId="3894"/>
    <cellStyle name="_Recon to Darrin's 5.11.05 proforma_Rebuttal Power Costs_Adj Bench DR 3 for Initial Briefs (Electric) 3" xfId="3895"/>
    <cellStyle name="_Recon to Darrin's 5.11.05 proforma_Rebuttal Power Costs_Electric Rev Req Model (2009 GRC) Rebuttal" xfId="3896"/>
    <cellStyle name="_Recon to Darrin's 5.11.05 proforma_Rebuttal Power Costs_Electric Rev Req Model (2009 GRC) Rebuttal 2" xfId="3897"/>
    <cellStyle name="_Recon to Darrin's 5.11.05 proforma_Rebuttal Power Costs_Electric Rev Req Model (2009 GRC) Rebuttal 2 2" xfId="3898"/>
    <cellStyle name="_Recon to Darrin's 5.11.05 proforma_Rebuttal Power Costs_Electric Rev Req Model (2009 GRC) Rebuttal 3" xfId="3899"/>
    <cellStyle name="_Recon to Darrin's 5.11.05 proforma_Rebuttal Power Costs_Electric Rev Req Model (2009 GRC) Rebuttal REmoval of New  WH Solar AdjustMI" xfId="3900"/>
    <cellStyle name="_Recon to Darrin's 5.11.05 proforma_Rebuttal Power Costs_Electric Rev Req Model (2009 GRC) Rebuttal REmoval of New  WH Solar AdjustMI 2" xfId="3901"/>
    <cellStyle name="_Recon to Darrin's 5.11.05 proforma_Rebuttal Power Costs_Electric Rev Req Model (2009 GRC) Rebuttal REmoval of New  WH Solar AdjustMI 2 2" xfId="3902"/>
    <cellStyle name="_Recon to Darrin's 5.11.05 proforma_Rebuttal Power Costs_Electric Rev Req Model (2009 GRC) Rebuttal REmoval of New  WH Solar AdjustMI 3" xfId="3903"/>
    <cellStyle name="_Recon to Darrin's 5.11.05 proforma_Rebuttal Power Costs_Electric Rev Req Model (2009 GRC) Revised 01-18-2010" xfId="3904"/>
    <cellStyle name="_Recon to Darrin's 5.11.05 proforma_Rebuttal Power Costs_Electric Rev Req Model (2009 GRC) Revised 01-18-2010 2" xfId="3905"/>
    <cellStyle name="_Recon to Darrin's 5.11.05 proforma_Rebuttal Power Costs_Electric Rev Req Model (2009 GRC) Revised 01-18-2010 2 2" xfId="3906"/>
    <cellStyle name="_Recon to Darrin's 5.11.05 proforma_Rebuttal Power Costs_Electric Rev Req Model (2009 GRC) Revised 01-18-2010 3" xfId="3907"/>
    <cellStyle name="_Recon to Darrin's 5.11.05 proforma_Rebuttal Power Costs_Final Order Electric EXHIBIT A-1" xfId="3908"/>
    <cellStyle name="_Recon to Darrin's 5.11.05 proforma_Rebuttal Power Costs_Final Order Electric EXHIBIT A-1 2" xfId="3909"/>
    <cellStyle name="_Recon to Darrin's 5.11.05 proforma_Rebuttal Power Costs_Final Order Electric EXHIBIT A-1 2 2" xfId="3910"/>
    <cellStyle name="_Recon to Darrin's 5.11.05 proforma_Rebuttal Power Costs_Final Order Electric EXHIBIT A-1 3" xfId="3911"/>
    <cellStyle name="_Recon to Darrin's 5.11.05 proforma_RECS vs PTC's w Interest 6-28-10" xfId="3912"/>
    <cellStyle name="_Recon to Darrin's 5.11.05 proforma_ROR &amp; CONV FACTOR" xfId="3913"/>
    <cellStyle name="_Recon to Darrin's 5.11.05 proforma_ROR &amp; CONV FACTOR 2" xfId="3914"/>
    <cellStyle name="_Recon to Darrin's 5.11.05 proforma_ROR &amp; CONV FACTOR 2 2" xfId="3915"/>
    <cellStyle name="_Recon to Darrin's 5.11.05 proforma_ROR &amp; CONV FACTOR 3" xfId="3916"/>
    <cellStyle name="_Recon to Darrin's 5.11.05 proforma_ROR 5.02" xfId="3917"/>
    <cellStyle name="_Recon to Darrin's 5.11.05 proforma_ROR 5.02 2" xfId="3918"/>
    <cellStyle name="_Recon to Darrin's 5.11.05 proforma_ROR 5.02 2 2" xfId="3919"/>
    <cellStyle name="_Recon to Darrin's 5.11.05 proforma_ROR 5.02 3" xfId="3920"/>
    <cellStyle name="_x0013__Scenario 1 REC vs PTC Offset" xfId="3921"/>
    <cellStyle name="_x0013__Scenario 3" xfId="3922"/>
    <cellStyle name="_Sumas Proforma - 11-09-07" xfId="3923"/>
    <cellStyle name="_Sumas Property Taxes v1" xfId="3924"/>
    <cellStyle name="_Tenaska Comparison" xfId="3925"/>
    <cellStyle name="_Tenaska Comparison 2" xfId="3926"/>
    <cellStyle name="_Tenaska Comparison 2 2" xfId="3927"/>
    <cellStyle name="_Tenaska Comparison 2 2 2" xfId="3928"/>
    <cellStyle name="_Tenaska Comparison 2 3" xfId="3929"/>
    <cellStyle name="_Tenaska Comparison 3" xfId="3930"/>
    <cellStyle name="_Tenaska Comparison 3 2" xfId="3931"/>
    <cellStyle name="_Tenaska Comparison 4" xfId="3932"/>
    <cellStyle name="_Tenaska Comparison_(C) WHE Proforma with ITC cash grant 10 Yr Amort_for deferral_102809" xfId="3933"/>
    <cellStyle name="_Tenaska Comparison_(C) WHE Proforma with ITC cash grant 10 Yr Amort_for deferral_102809 2" xfId="3934"/>
    <cellStyle name="_Tenaska Comparison_(C) WHE Proforma with ITC cash grant 10 Yr Amort_for deferral_102809 2 2" xfId="3935"/>
    <cellStyle name="_Tenaska Comparison_(C) WHE Proforma with ITC cash grant 10 Yr Amort_for deferral_102809 3" xfId="3936"/>
    <cellStyle name="_Tenaska Comparison_(C) WHE Proforma with ITC cash grant 10 Yr Amort_for deferral_102809_16.07E Wild Horse Wind Expansionwrkingfile" xfId="3937"/>
    <cellStyle name="_Tenaska Comparison_(C) WHE Proforma with ITC cash grant 10 Yr Amort_for deferral_102809_16.07E Wild Horse Wind Expansionwrkingfile 2" xfId="3938"/>
    <cellStyle name="_Tenaska Comparison_(C) WHE Proforma with ITC cash grant 10 Yr Amort_for deferral_102809_16.07E Wild Horse Wind Expansionwrkingfile 2 2" xfId="3939"/>
    <cellStyle name="_Tenaska Comparison_(C) WHE Proforma with ITC cash grant 10 Yr Amort_for deferral_102809_16.07E Wild Horse Wind Expansionwrkingfile 3" xfId="3940"/>
    <cellStyle name="_Tenaska Comparison_(C) WHE Proforma with ITC cash grant 10 Yr Amort_for deferral_102809_16.07E Wild Horse Wind Expansionwrkingfile SF" xfId="3941"/>
    <cellStyle name="_Tenaska Comparison_(C) WHE Proforma with ITC cash grant 10 Yr Amort_for deferral_102809_16.07E Wild Horse Wind Expansionwrkingfile SF 2" xfId="3942"/>
    <cellStyle name="_Tenaska Comparison_(C) WHE Proforma with ITC cash grant 10 Yr Amort_for deferral_102809_16.07E Wild Horse Wind Expansionwrkingfile SF 2 2" xfId="3943"/>
    <cellStyle name="_Tenaska Comparison_(C) WHE Proforma with ITC cash grant 10 Yr Amort_for deferral_102809_16.07E Wild Horse Wind Expansionwrkingfile SF 3" xfId="3944"/>
    <cellStyle name="_Tenaska Comparison_(C) WHE Proforma with ITC cash grant 10 Yr Amort_for deferral_102809_16.37E Wild Horse Expansion DeferralRevwrkingfile SF" xfId="3945"/>
    <cellStyle name="_Tenaska Comparison_(C) WHE Proforma with ITC cash grant 10 Yr Amort_for deferral_102809_16.37E Wild Horse Expansion DeferralRevwrkingfile SF 2" xfId="3946"/>
    <cellStyle name="_Tenaska Comparison_(C) WHE Proforma with ITC cash grant 10 Yr Amort_for deferral_102809_16.37E Wild Horse Expansion DeferralRevwrkingfile SF 2 2" xfId="3947"/>
    <cellStyle name="_Tenaska Comparison_(C) WHE Proforma with ITC cash grant 10 Yr Amort_for deferral_102809_16.37E Wild Horse Expansion DeferralRevwrkingfile SF 3" xfId="3948"/>
    <cellStyle name="_Tenaska Comparison_(C) WHE Proforma with ITC cash grant 10 Yr Amort_for rebuttal_120709" xfId="3949"/>
    <cellStyle name="_Tenaska Comparison_(C) WHE Proforma with ITC cash grant 10 Yr Amort_for rebuttal_120709 2" xfId="3950"/>
    <cellStyle name="_Tenaska Comparison_(C) WHE Proforma with ITC cash grant 10 Yr Amort_for rebuttal_120709 2 2" xfId="3951"/>
    <cellStyle name="_Tenaska Comparison_(C) WHE Proforma with ITC cash grant 10 Yr Amort_for rebuttal_120709 3" xfId="3952"/>
    <cellStyle name="_Tenaska Comparison_04.07E Wild Horse Wind Expansion" xfId="3953"/>
    <cellStyle name="_Tenaska Comparison_04.07E Wild Horse Wind Expansion 2" xfId="3954"/>
    <cellStyle name="_Tenaska Comparison_04.07E Wild Horse Wind Expansion 2 2" xfId="3955"/>
    <cellStyle name="_Tenaska Comparison_04.07E Wild Horse Wind Expansion 3" xfId="3956"/>
    <cellStyle name="_Tenaska Comparison_04.07E Wild Horse Wind Expansion_16.07E Wild Horse Wind Expansionwrkingfile" xfId="3957"/>
    <cellStyle name="_Tenaska Comparison_04.07E Wild Horse Wind Expansion_16.07E Wild Horse Wind Expansionwrkingfile 2" xfId="3958"/>
    <cellStyle name="_Tenaska Comparison_04.07E Wild Horse Wind Expansion_16.07E Wild Horse Wind Expansionwrkingfile 2 2" xfId="3959"/>
    <cellStyle name="_Tenaska Comparison_04.07E Wild Horse Wind Expansion_16.07E Wild Horse Wind Expansionwrkingfile 3" xfId="3960"/>
    <cellStyle name="_Tenaska Comparison_04.07E Wild Horse Wind Expansion_16.07E Wild Horse Wind Expansionwrkingfile SF" xfId="3961"/>
    <cellStyle name="_Tenaska Comparison_04.07E Wild Horse Wind Expansion_16.07E Wild Horse Wind Expansionwrkingfile SF 2" xfId="3962"/>
    <cellStyle name="_Tenaska Comparison_04.07E Wild Horse Wind Expansion_16.07E Wild Horse Wind Expansionwrkingfile SF 2 2" xfId="3963"/>
    <cellStyle name="_Tenaska Comparison_04.07E Wild Horse Wind Expansion_16.07E Wild Horse Wind Expansionwrkingfile SF 3" xfId="3964"/>
    <cellStyle name="_Tenaska Comparison_04.07E Wild Horse Wind Expansion_16.37E Wild Horse Expansion DeferralRevwrkingfile SF" xfId="3965"/>
    <cellStyle name="_Tenaska Comparison_04.07E Wild Horse Wind Expansion_16.37E Wild Horse Expansion DeferralRevwrkingfile SF 2" xfId="3966"/>
    <cellStyle name="_Tenaska Comparison_04.07E Wild Horse Wind Expansion_16.37E Wild Horse Expansion DeferralRevwrkingfile SF 2 2" xfId="3967"/>
    <cellStyle name="_Tenaska Comparison_04.07E Wild Horse Wind Expansion_16.37E Wild Horse Expansion DeferralRevwrkingfile SF 3" xfId="3968"/>
    <cellStyle name="_Tenaska Comparison_16.07E Wild Horse Wind Expansionwrkingfile" xfId="3969"/>
    <cellStyle name="_Tenaska Comparison_16.07E Wild Horse Wind Expansionwrkingfile 2" xfId="3970"/>
    <cellStyle name="_Tenaska Comparison_16.07E Wild Horse Wind Expansionwrkingfile 2 2" xfId="3971"/>
    <cellStyle name="_Tenaska Comparison_16.07E Wild Horse Wind Expansionwrkingfile 3" xfId="3972"/>
    <cellStyle name="_Tenaska Comparison_16.07E Wild Horse Wind Expansionwrkingfile SF" xfId="3973"/>
    <cellStyle name="_Tenaska Comparison_16.07E Wild Horse Wind Expansionwrkingfile SF 2" xfId="3974"/>
    <cellStyle name="_Tenaska Comparison_16.07E Wild Horse Wind Expansionwrkingfile SF 2 2" xfId="3975"/>
    <cellStyle name="_Tenaska Comparison_16.07E Wild Horse Wind Expansionwrkingfile SF 3" xfId="3976"/>
    <cellStyle name="_Tenaska Comparison_16.37E Wild Horse Expansion DeferralRevwrkingfile SF" xfId="3977"/>
    <cellStyle name="_Tenaska Comparison_16.37E Wild Horse Expansion DeferralRevwrkingfile SF 2" xfId="3978"/>
    <cellStyle name="_Tenaska Comparison_16.37E Wild Horse Expansion DeferralRevwrkingfile SF 2 2" xfId="3979"/>
    <cellStyle name="_Tenaska Comparison_16.37E Wild Horse Expansion DeferralRevwrkingfile SF 3" xfId="3980"/>
    <cellStyle name="_Tenaska Comparison_4 31 Regulatory Assets and Liabilities  7 06- Exhibit D" xfId="3981"/>
    <cellStyle name="_Tenaska Comparison_4 31 Regulatory Assets and Liabilities  7 06- Exhibit D 2" xfId="3982"/>
    <cellStyle name="_Tenaska Comparison_4 31 Regulatory Assets and Liabilities  7 06- Exhibit D 2 2" xfId="3983"/>
    <cellStyle name="_Tenaska Comparison_4 31 Regulatory Assets and Liabilities  7 06- Exhibit D 3" xfId="3984"/>
    <cellStyle name="_Tenaska Comparison_4 32 Regulatory Assets and Liabilities  7 06- Exhibit D" xfId="3985"/>
    <cellStyle name="_Tenaska Comparison_4 32 Regulatory Assets and Liabilities  7 06- Exhibit D 2" xfId="3986"/>
    <cellStyle name="_Tenaska Comparison_4 32 Regulatory Assets and Liabilities  7 06- Exhibit D 2 2" xfId="3987"/>
    <cellStyle name="_Tenaska Comparison_4 32 Regulatory Assets and Liabilities  7 06- Exhibit D 3" xfId="3988"/>
    <cellStyle name="_Tenaska Comparison_Book2" xfId="3989"/>
    <cellStyle name="_Tenaska Comparison_Book2 2" xfId="3990"/>
    <cellStyle name="_Tenaska Comparison_Book2 2 2" xfId="3991"/>
    <cellStyle name="_Tenaska Comparison_Book2 3" xfId="3992"/>
    <cellStyle name="_Tenaska Comparison_Book2_Adj Bench DR 3 for Initial Briefs (Electric)" xfId="3993"/>
    <cellStyle name="_Tenaska Comparison_Book2_Adj Bench DR 3 for Initial Briefs (Electric) 2" xfId="3994"/>
    <cellStyle name="_Tenaska Comparison_Book2_Adj Bench DR 3 for Initial Briefs (Electric) 2 2" xfId="3995"/>
    <cellStyle name="_Tenaska Comparison_Book2_Adj Bench DR 3 for Initial Briefs (Electric) 3" xfId="3996"/>
    <cellStyle name="_Tenaska Comparison_Book2_Electric Rev Req Model (2009 GRC) Rebuttal" xfId="3997"/>
    <cellStyle name="_Tenaska Comparison_Book2_Electric Rev Req Model (2009 GRC) Rebuttal 2" xfId="3998"/>
    <cellStyle name="_Tenaska Comparison_Book2_Electric Rev Req Model (2009 GRC) Rebuttal 2 2" xfId="3999"/>
    <cellStyle name="_Tenaska Comparison_Book2_Electric Rev Req Model (2009 GRC) Rebuttal 3" xfId="4000"/>
    <cellStyle name="_Tenaska Comparison_Book2_Electric Rev Req Model (2009 GRC) Rebuttal REmoval of New  WH Solar AdjustMI" xfId="4001"/>
    <cellStyle name="_Tenaska Comparison_Book2_Electric Rev Req Model (2009 GRC) Rebuttal REmoval of New  WH Solar AdjustMI 2" xfId="4002"/>
    <cellStyle name="_Tenaska Comparison_Book2_Electric Rev Req Model (2009 GRC) Rebuttal REmoval of New  WH Solar AdjustMI 2 2" xfId="4003"/>
    <cellStyle name="_Tenaska Comparison_Book2_Electric Rev Req Model (2009 GRC) Rebuttal REmoval of New  WH Solar AdjustMI 3" xfId="4004"/>
    <cellStyle name="_Tenaska Comparison_Book2_Electric Rev Req Model (2009 GRC) Revised 01-18-2010" xfId="4005"/>
    <cellStyle name="_Tenaska Comparison_Book2_Electric Rev Req Model (2009 GRC) Revised 01-18-2010 2" xfId="4006"/>
    <cellStyle name="_Tenaska Comparison_Book2_Electric Rev Req Model (2009 GRC) Revised 01-18-2010 2 2" xfId="4007"/>
    <cellStyle name="_Tenaska Comparison_Book2_Electric Rev Req Model (2009 GRC) Revised 01-18-2010 3" xfId="4008"/>
    <cellStyle name="_Tenaska Comparison_Book2_Final Order Electric EXHIBIT A-1" xfId="4009"/>
    <cellStyle name="_Tenaska Comparison_Book2_Final Order Electric EXHIBIT A-1 2" xfId="4010"/>
    <cellStyle name="_Tenaska Comparison_Book2_Final Order Electric EXHIBIT A-1 2 2" xfId="4011"/>
    <cellStyle name="_Tenaska Comparison_Book2_Final Order Electric EXHIBIT A-1 3" xfId="4012"/>
    <cellStyle name="_Tenaska Comparison_Book4" xfId="4013"/>
    <cellStyle name="_Tenaska Comparison_Book4 2" xfId="4014"/>
    <cellStyle name="_Tenaska Comparison_Book4 2 2" xfId="4015"/>
    <cellStyle name="_Tenaska Comparison_Book4 3" xfId="4016"/>
    <cellStyle name="_Tenaska Comparison_Book9" xfId="4017"/>
    <cellStyle name="_Tenaska Comparison_Book9 2" xfId="4018"/>
    <cellStyle name="_Tenaska Comparison_Book9 2 2" xfId="4019"/>
    <cellStyle name="_Tenaska Comparison_Book9 3" xfId="4020"/>
    <cellStyle name="_Tenaska Comparison_Electric COS Inputs" xfId="4021"/>
    <cellStyle name="_Tenaska Comparison_Electric COS Inputs 2" xfId="4022"/>
    <cellStyle name="_Tenaska Comparison_Electric COS Inputs 2 2" xfId="4023"/>
    <cellStyle name="_Tenaska Comparison_Electric COS Inputs 2 2 2" xfId="4024"/>
    <cellStyle name="_Tenaska Comparison_Electric COS Inputs 2 3" xfId="4025"/>
    <cellStyle name="_Tenaska Comparison_Electric COS Inputs 2 3 2" xfId="4026"/>
    <cellStyle name="_Tenaska Comparison_Electric COS Inputs 2 4" xfId="4027"/>
    <cellStyle name="_Tenaska Comparison_Electric COS Inputs 2 4 2" xfId="4028"/>
    <cellStyle name="_Tenaska Comparison_Electric COS Inputs 3" xfId="4029"/>
    <cellStyle name="_Tenaska Comparison_Electric COS Inputs 3 2" xfId="4030"/>
    <cellStyle name="_Tenaska Comparison_Electric COS Inputs 4" xfId="4031"/>
    <cellStyle name="_Tenaska Comparison_Electric COS Inputs 4 2" xfId="4032"/>
    <cellStyle name="_Tenaska Comparison_Electric COS Inputs 5" xfId="4033"/>
    <cellStyle name="_Tenaska Comparison_Power Costs - Comparison bx Rbtl-Staff-Jt-PC" xfId="4034"/>
    <cellStyle name="_Tenaska Comparison_Power Costs - Comparison bx Rbtl-Staff-Jt-PC 2" xfId="4035"/>
    <cellStyle name="_Tenaska Comparison_Power Costs - Comparison bx Rbtl-Staff-Jt-PC 2 2" xfId="4036"/>
    <cellStyle name="_Tenaska Comparison_Power Costs - Comparison bx Rbtl-Staff-Jt-PC 3" xfId="4037"/>
    <cellStyle name="_Tenaska Comparison_Power Costs - Comparison bx Rbtl-Staff-Jt-PC_Adj Bench DR 3 for Initial Briefs (Electric)" xfId="4038"/>
    <cellStyle name="_Tenaska Comparison_Power Costs - Comparison bx Rbtl-Staff-Jt-PC_Adj Bench DR 3 for Initial Briefs (Electric) 2" xfId="4039"/>
    <cellStyle name="_Tenaska Comparison_Power Costs - Comparison bx Rbtl-Staff-Jt-PC_Adj Bench DR 3 for Initial Briefs (Electric) 2 2" xfId="4040"/>
    <cellStyle name="_Tenaska Comparison_Power Costs - Comparison bx Rbtl-Staff-Jt-PC_Adj Bench DR 3 for Initial Briefs (Electric) 3" xfId="4041"/>
    <cellStyle name="_Tenaska Comparison_Power Costs - Comparison bx Rbtl-Staff-Jt-PC_Electric Rev Req Model (2009 GRC) Rebuttal" xfId="4042"/>
    <cellStyle name="_Tenaska Comparison_Power Costs - Comparison bx Rbtl-Staff-Jt-PC_Electric Rev Req Model (2009 GRC) Rebuttal 2" xfId="4043"/>
    <cellStyle name="_Tenaska Comparison_Power Costs - Comparison bx Rbtl-Staff-Jt-PC_Electric Rev Req Model (2009 GRC) Rebuttal 2 2" xfId="4044"/>
    <cellStyle name="_Tenaska Comparison_Power Costs - Comparison bx Rbtl-Staff-Jt-PC_Electric Rev Req Model (2009 GRC) Rebuttal 3" xfId="4045"/>
    <cellStyle name="_Tenaska Comparison_Power Costs - Comparison bx Rbtl-Staff-Jt-PC_Electric Rev Req Model (2009 GRC) Rebuttal REmoval of New  WH Solar AdjustMI" xfId="4046"/>
    <cellStyle name="_Tenaska Comparison_Power Costs - Comparison bx Rbtl-Staff-Jt-PC_Electric Rev Req Model (2009 GRC) Rebuttal REmoval of New  WH Solar AdjustMI 2" xfId="4047"/>
    <cellStyle name="_Tenaska Comparison_Power Costs - Comparison bx Rbtl-Staff-Jt-PC_Electric Rev Req Model (2009 GRC) Rebuttal REmoval of New  WH Solar AdjustMI 2 2" xfId="4048"/>
    <cellStyle name="_Tenaska Comparison_Power Costs - Comparison bx Rbtl-Staff-Jt-PC_Electric Rev Req Model (2009 GRC) Rebuttal REmoval of New  WH Solar AdjustMI 3" xfId="4049"/>
    <cellStyle name="_Tenaska Comparison_Power Costs - Comparison bx Rbtl-Staff-Jt-PC_Electric Rev Req Model (2009 GRC) Revised 01-18-2010" xfId="4050"/>
    <cellStyle name="_Tenaska Comparison_Power Costs - Comparison bx Rbtl-Staff-Jt-PC_Electric Rev Req Model (2009 GRC) Revised 01-18-2010 2" xfId="4051"/>
    <cellStyle name="_Tenaska Comparison_Power Costs - Comparison bx Rbtl-Staff-Jt-PC_Electric Rev Req Model (2009 GRC) Revised 01-18-2010 2 2" xfId="4052"/>
    <cellStyle name="_Tenaska Comparison_Power Costs - Comparison bx Rbtl-Staff-Jt-PC_Electric Rev Req Model (2009 GRC) Revised 01-18-2010 3" xfId="4053"/>
    <cellStyle name="_Tenaska Comparison_Power Costs - Comparison bx Rbtl-Staff-Jt-PC_Final Order Electric EXHIBIT A-1" xfId="4054"/>
    <cellStyle name="_Tenaska Comparison_Power Costs - Comparison bx Rbtl-Staff-Jt-PC_Final Order Electric EXHIBIT A-1 2" xfId="4055"/>
    <cellStyle name="_Tenaska Comparison_Power Costs - Comparison bx Rbtl-Staff-Jt-PC_Final Order Electric EXHIBIT A-1 2 2" xfId="4056"/>
    <cellStyle name="_Tenaska Comparison_Power Costs - Comparison bx Rbtl-Staff-Jt-PC_Final Order Electric EXHIBIT A-1 3" xfId="4057"/>
    <cellStyle name="_Tenaska Comparison_Production Adj 4.37" xfId="4058"/>
    <cellStyle name="_Tenaska Comparison_Production Adj 4.37 2" xfId="4059"/>
    <cellStyle name="_Tenaska Comparison_Production Adj 4.37 2 2" xfId="4060"/>
    <cellStyle name="_Tenaska Comparison_Production Adj 4.37 3" xfId="4061"/>
    <cellStyle name="_Tenaska Comparison_Purchased Power Adj 4.03" xfId="4062"/>
    <cellStyle name="_Tenaska Comparison_Purchased Power Adj 4.03 2" xfId="4063"/>
    <cellStyle name="_Tenaska Comparison_Purchased Power Adj 4.03 2 2" xfId="4064"/>
    <cellStyle name="_Tenaska Comparison_Purchased Power Adj 4.03 3" xfId="4065"/>
    <cellStyle name="_Tenaska Comparison_Rebuttal Power Costs" xfId="4066"/>
    <cellStyle name="_Tenaska Comparison_Rebuttal Power Costs 2" xfId="4067"/>
    <cellStyle name="_Tenaska Comparison_Rebuttal Power Costs 2 2" xfId="4068"/>
    <cellStyle name="_Tenaska Comparison_Rebuttal Power Costs 3" xfId="4069"/>
    <cellStyle name="_Tenaska Comparison_Rebuttal Power Costs_Adj Bench DR 3 for Initial Briefs (Electric)" xfId="4070"/>
    <cellStyle name="_Tenaska Comparison_Rebuttal Power Costs_Adj Bench DR 3 for Initial Briefs (Electric) 2" xfId="4071"/>
    <cellStyle name="_Tenaska Comparison_Rebuttal Power Costs_Adj Bench DR 3 for Initial Briefs (Electric) 2 2" xfId="4072"/>
    <cellStyle name="_Tenaska Comparison_Rebuttal Power Costs_Adj Bench DR 3 for Initial Briefs (Electric) 3" xfId="4073"/>
    <cellStyle name="_Tenaska Comparison_Rebuttal Power Costs_Electric Rev Req Model (2009 GRC) Rebuttal" xfId="4074"/>
    <cellStyle name="_Tenaska Comparison_Rebuttal Power Costs_Electric Rev Req Model (2009 GRC) Rebuttal 2" xfId="4075"/>
    <cellStyle name="_Tenaska Comparison_Rebuttal Power Costs_Electric Rev Req Model (2009 GRC) Rebuttal 2 2" xfId="4076"/>
    <cellStyle name="_Tenaska Comparison_Rebuttal Power Costs_Electric Rev Req Model (2009 GRC) Rebuttal 3" xfId="4077"/>
    <cellStyle name="_Tenaska Comparison_Rebuttal Power Costs_Electric Rev Req Model (2009 GRC) Rebuttal REmoval of New  WH Solar AdjustMI" xfId="4078"/>
    <cellStyle name="_Tenaska Comparison_Rebuttal Power Costs_Electric Rev Req Model (2009 GRC) Rebuttal REmoval of New  WH Solar AdjustMI 2" xfId="4079"/>
    <cellStyle name="_Tenaska Comparison_Rebuttal Power Costs_Electric Rev Req Model (2009 GRC) Rebuttal REmoval of New  WH Solar AdjustMI 2 2" xfId="4080"/>
    <cellStyle name="_Tenaska Comparison_Rebuttal Power Costs_Electric Rev Req Model (2009 GRC) Rebuttal REmoval of New  WH Solar AdjustMI 3" xfId="4081"/>
    <cellStyle name="_Tenaska Comparison_Rebuttal Power Costs_Electric Rev Req Model (2009 GRC) Revised 01-18-2010" xfId="4082"/>
    <cellStyle name="_Tenaska Comparison_Rebuttal Power Costs_Electric Rev Req Model (2009 GRC) Revised 01-18-2010 2" xfId="4083"/>
    <cellStyle name="_Tenaska Comparison_Rebuttal Power Costs_Electric Rev Req Model (2009 GRC) Revised 01-18-2010 2 2" xfId="4084"/>
    <cellStyle name="_Tenaska Comparison_Rebuttal Power Costs_Electric Rev Req Model (2009 GRC) Revised 01-18-2010 3" xfId="4085"/>
    <cellStyle name="_Tenaska Comparison_Rebuttal Power Costs_Final Order Electric EXHIBIT A-1" xfId="4086"/>
    <cellStyle name="_Tenaska Comparison_Rebuttal Power Costs_Final Order Electric EXHIBIT A-1 2" xfId="4087"/>
    <cellStyle name="_Tenaska Comparison_Rebuttal Power Costs_Final Order Electric EXHIBIT A-1 2 2" xfId="4088"/>
    <cellStyle name="_Tenaska Comparison_Rebuttal Power Costs_Final Order Electric EXHIBIT A-1 3" xfId="4089"/>
    <cellStyle name="_Tenaska Comparison_ROR 5.02" xfId="4090"/>
    <cellStyle name="_Tenaska Comparison_ROR 5.02 2" xfId="4091"/>
    <cellStyle name="_Tenaska Comparison_ROR 5.02 2 2" xfId="4092"/>
    <cellStyle name="_Tenaska Comparison_ROR 5.02 3" xfId="4093"/>
    <cellStyle name="_x0013__TENASKA REGULATORY ASSET" xfId="4094"/>
    <cellStyle name="_x0013__TENASKA REGULATORY ASSET 2" xfId="4095"/>
    <cellStyle name="_x0013__TENASKA REGULATORY ASSET 2 2" xfId="4096"/>
    <cellStyle name="_x0013__TENASKA REGULATORY ASSET 3" xfId="4097"/>
    <cellStyle name="_Value Copy 11 30 05 gas 12 09 05 AURORA at 12 14 05" xfId="4098"/>
    <cellStyle name="_Value Copy 11 30 05 gas 12 09 05 AURORA at 12 14 05 2" xfId="4099"/>
    <cellStyle name="_Value Copy 11 30 05 gas 12 09 05 AURORA at 12 14 05 2 2" xfId="4100"/>
    <cellStyle name="_Value Copy 11 30 05 gas 12 09 05 AURORA at 12 14 05 2 2 2" xfId="4101"/>
    <cellStyle name="_Value Copy 11 30 05 gas 12 09 05 AURORA at 12 14 05 2 3" xfId="4102"/>
    <cellStyle name="_Value Copy 11 30 05 gas 12 09 05 AURORA at 12 14 05 3" xfId="4103"/>
    <cellStyle name="_Value Copy 11 30 05 gas 12 09 05 AURORA at 12 14 05 3 2" xfId="4104"/>
    <cellStyle name="_Value Copy 11 30 05 gas 12 09 05 AURORA at 12 14 05 4" xfId="4105"/>
    <cellStyle name="_Value Copy 11 30 05 gas 12 09 05 AURORA at 12 14 05_04 07E Wild Horse Wind Expansion (C) (2)" xfId="4106"/>
    <cellStyle name="_Value Copy 11 30 05 gas 12 09 05 AURORA at 12 14 05_04 07E Wild Horse Wind Expansion (C) (2) 2" xfId="4107"/>
    <cellStyle name="_Value Copy 11 30 05 gas 12 09 05 AURORA at 12 14 05_04 07E Wild Horse Wind Expansion (C) (2) 2 2" xfId="4108"/>
    <cellStyle name="_Value Copy 11 30 05 gas 12 09 05 AURORA at 12 14 05_04 07E Wild Horse Wind Expansion (C) (2) 3" xfId="4109"/>
    <cellStyle name="_Value Copy 11 30 05 gas 12 09 05 AURORA at 12 14 05_04 07E Wild Horse Wind Expansion (C) (2)_Adj Bench DR 3 for Initial Briefs (Electric)" xfId="4110"/>
    <cellStyle name="_Value Copy 11 30 05 gas 12 09 05 AURORA at 12 14 05_04 07E Wild Horse Wind Expansion (C) (2)_Adj Bench DR 3 for Initial Briefs (Electric) 2" xfId="4111"/>
    <cellStyle name="_Value Copy 11 30 05 gas 12 09 05 AURORA at 12 14 05_04 07E Wild Horse Wind Expansion (C) (2)_Adj Bench DR 3 for Initial Briefs (Electric) 2 2" xfId="4112"/>
    <cellStyle name="_Value Copy 11 30 05 gas 12 09 05 AURORA at 12 14 05_04 07E Wild Horse Wind Expansion (C) (2)_Adj Bench DR 3 for Initial Briefs (Electric) 3" xfId="4113"/>
    <cellStyle name="_Value Copy 11 30 05 gas 12 09 05 AURORA at 12 14 05_04 07E Wild Horse Wind Expansion (C) (2)_Electric Rev Req Model (2009 GRC) " xfId="4114"/>
    <cellStyle name="_Value Copy 11 30 05 gas 12 09 05 AURORA at 12 14 05_04 07E Wild Horse Wind Expansion (C) (2)_Electric Rev Req Model (2009 GRC)  2" xfId="4115"/>
    <cellStyle name="_Value Copy 11 30 05 gas 12 09 05 AURORA at 12 14 05_04 07E Wild Horse Wind Expansion (C) (2)_Electric Rev Req Model (2009 GRC)  2 2" xfId="4116"/>
    <cellStyle name="_Value Copy 11 30 05 gas 12 09 05 AURORA at 12 14 05_04 07E Wild Horse Wind Expansion (C) (2)_Electric Rev Req Model (2009 GRC)  3" xfId="4117"/>
    <cellStyle name="_Value Copy 11 30 05 gas 12 09 05 AURORA at 12 14 05_04 07E Wild Horse Wind Expansion (C) (2)_Electric Rev Req Model (2009 GRC) Rebuttal" xfId="4118"/>
    <cellStyle name="_Value Copy 11 30 05 gas 12 09 05 AURORA at 12 14 05_04 07E Wild Horse Wind Expansion (C) (2)_Electric Rev Req Model (2009 GRC) Rebuttal 2" xfId="4119"/>
    <cellStyle name="_Value Copy 11 30 05 gas 12 09 05 AURORA at 12 14 05_04 07E Wild Horse Wind Expansion (C) (2)_Electric Rev Req Model (2009 GRC) Rebuttal 2 2" xfId="4120"/>
    <cellStyle name="_Value Copy 11 30 05 gas 12 09 05 AURORA at 12 14 05_04 07E Wild Horse Wind Expansion (C) (2)_Electric Rev Req Model (2009 GRC) Rebuttal 3" xfId="4121"/>
    <cellStyle name="_Value Copy 11 30 05 gas 12 09 05 AURORA at 12 14 05_04 07E Wild Horse Wind Expansion (C) (2)_Electric Rev Req Model (2009 GRC) Rebuttal REmoval of New  WH Solar AdjustMI" xfId="4122"/>
    <cellStyle name="_Value Copy 11 30 05 gas 12 09 05 AURORA at 12 14 05_04 07E Wild Horse Wind Expansion (C) (2)_Electric Rev Req Model (2009 GRC) Rebuttal REmoval of New  WH Solar AdjustMI 2" xfId="4123"/>
    <cellStyle name="_Value Copy 11 30 05 gas 12 09 05 AURORA at 12 14 05_04 07E Wild Horse Wind Expansion (C) (2)_Electric Rev Req Model (2009 GRC) Rebuttal REmoval of New  WH Solar AdjustMI 2 2" xfId="4124"/>
    <cellStyle name="_Value Copy 11 30 05 gas 12 09 05 AURORA at 12 14 05_04 07E Wild Horse Wind Expansion (C) (2)_Electric Rev Req Model (2009 GRC) Rebuttal REmoval of New  WH Solar AdjustMI 3" xfId="4125"/>
    <cellStyle name="_Value Copy 11 30 05 gas 12 09 05 AURORA at 12 14 05_04 07E Wild Horse Wind Expansion (C) (2)_Electric Rev Req Model (2009 GRC) Revised 01-18-2010" xfId="4126"/>
    <cellStyle name="_Value Copy 11 30 05 gas 12 09 05 AURORA at 12 14 05_04 07E Wild Horse Wind Expansion (C) (2)_Electric Rev Req Model (2009 GRC) Revised 01-18-2010 2" xfId="4127"/>
    <cellStyle name="_Value Copy 11 30 05 gas 12 09 05 AURORA at 12 14 05_04 07E Wild Horse Wind Expansion (C) (2)_Electric Rev Req Model (2009 GRC) Revised 01-18-2010 2 2" xfId="4128"/>
    <cellStyle name="_Value Copy 11 30 05 gas 12 09 05 AURORA at 12 14 05_04 07E Wild Horse Wind Expansion (C) (2)_Electric Rev Req Model (2009 GRC) Revised 01-18-2010 3" xfId="4129"/>
    <cellStyle name="_Value Copy 11 30 05 gas 12 09 05 AURORA at 12 14 05_04 07E Wild Horse Wind Expansion (C) (2)_Final Order Electric EXHIBIT A-1" xfId="4130"/>
    <cellStyle name="_Value Copy 11 30 05 gas 12 09 05 AURORA at 12 14 05_04 07E Wild Horse Wind Expansion (C) (2)_Final Order Electric EXHIBIT A-1 2" xfId="4131"/>
    <cellStyle name="_Value Copy 11 30 05 gas 12 09 05 AURORA at 12 14 05_04 07E Wild Horse Wind Expansion (C) (2)_Final Order Electric EXHIBIT A-1 2 2" xfId="4132"/>
    <cellStyle name="_Value Copy 11 30 05 gas 12 09 05 AURORA at 12 14 05_04 07E Wild Horse Wind Expansion (C) (2)_Final Order Electric EXHIBIT A-1 3" xfId="4133"/>
    <cellStyle name="_Value Copy 11 30 05 gas 12 09 05 AURORA at 12 14 05_04 07E Wild Horse Wind Expansion (C) (2)_TENASKA REGULATORY ASSET" xfId="4134"/>
    <cellStyle name="_Value Copy 11 30 05 gas 12 09 05 AURORA at 12 14 05_04 07E Wild Horse Wind Expansion (C) (2)_TENASKA REGULATORY ASSET 2" xfId="4135"/>
    <cellStyle name="_Value Copy 11 30 05 gas 12 09 05 AURORA at 12 14 05_04 07E Wild Horse Wind Expansion (C) (2)_TENASKA REGULATORY ASSET 2 2" xfId="4136"/>
    <cellStyle name="_Value Copy 11 30 05 gas 12 09 05 AURORA at 12 14 05_04 07E Wild Horse Wind Expansion (C) (2)_TENASKA REGULATORY ASSET 3" xfId="4137"/>
    <cellStyle name="_Value Copy 11 30 05 gas 12 09 05 AURORA at 12 14 05_16.37E Wild Horse Expansion DeferralRevwrkingfile SF" xfId="4138"/>
    <cellStyle name="_Value Copy 11 30 05 gas 12 09 05 AURORA at 12 14 05_16.37E Wild Horse Expansion DeferralRevwrkingfile SF 2" xfId="4139"/>
    <cellStyle name="_Value Copy 11 30 05 gas 12 09 05 AURORA at 12 14 05_16.37E Wild Horse Expansion DeferralRevwrkingfile SF 2 2" xfId="4140"/>
    <cellStyle name="_Value Copy 11 30 05 gas 12 09 05 AURORA at 12 14 05_16.37E Wild Horse Expansion DeferralRevwrkingfile SF 3" xfId="4141"/>
    <cellStyle name="_Value Copy 11 30 05 gas 12 09 05 AURORA at 12 14 05_2010 PTC's July1_Dec31 2010 " xfId="4142"/>
    <cellStyle name="_Value Copy 11 30 05 gas 12 09 05 AURORA at 12 14 05_2010 PTC's Sept10_Aug11 (Version 4)" xfId="4143"/>
    <cellStyle name="_Value Copy 11 30 05 gas 12 09 05 AURORA at 12 14 05_4 31 Regulatory Assets and Liabilities  7 06- Exhibit D" xfId="4144"/>
    <cellStyle name="_Value Copy 11 30 05 gas 12 09 05 AURORA at 12 14 05_4 31 Regulatory Assets and Liabilities  7 06- Exhibit D 2" xfId="4145"/>
    <cellStyle name="_Value Copy 11 30 05 gas 12 09 05 AURORA at 12 14 05_4 31 Regulatory Assets and Liabilities  7 06- Exhibit D 2 2" xfId="4146"/>
    <cellStyle name="_Value Copy 11 30 05 gas 12 09 05 AURORA at 12 14 05_4 31 Regulatory Assets and Liabilities  7 06- Exhibit D 3" xfId="4147"/>
    <cellStyle name="_Value Copy 11 30 05 gas 12 09 05 AURORA at 12 14 05_4 32 Regulatory Assets and Liabilities  7 06- Exhibit D" xfId="4148"/>
    <cellStyle name="_Value Copy 11 30 05 gas 12 09 05 AURORA at 12 14 05_4 32 Regulatory Assets and Liabilities  7 06- Exhibit D 2" xfId="4149"/>
    <cellStyle name="_Value Copy 11 30 05 gas 12 09 05 AURORA at 12 14 05_4 32 Regulatory Assets and Liabilities  7 06- Exhibit D 2 2" xfId="4150"/>
    <cellStyle name="_Value Copy 11 30 05 gas 12 09 05 AURORA at 12 14 05_4 32 Regulatory Assets and Liabilities  7 06- Exhibit D 3" xfId="4151"/>
    <cellStyle name="_Value Copy 11 30 05 gas 12 09 05 AURORA at 12 14 05_Att B to RECs proceeds proposal" xfId="4152"/>
    <cellStyle name="_Value Copy 11 30 05 gas 12 09 05 AURORA at 12 14 05_Backup for Attachment B 2010-09-09" xfId="4153"/>
    <cellStyle name="_Value Copy 11 30 05 gas 12 09 05 AURORA at 12 14 05_Bench Request - Attachment B" xfId="4154"/>
    <cellStyle name="_Value Copy 11 30 05 gas 12 09 05 AURORA at 12 14 05_Book2" xfId="4155"/>
    <cellStyle name="_Value Copy 11 30 05 gas 12 09 05 AURORA at 12 14 05_Book2 2" xfId="4156"/>
    <cellStyle name="_Value Copy 11 30 05 gas 12 09 05 AURORA at 12 14 05_Book2 2 2" xfId="4157"/>
    <cellStyle name="_Value Copy 11 30 05 gas 12 09 05 AURORA at 12 14 05_Book2 3" xfId="4158"/>
    <cellStyle name="_Value Copy 11 30 05 gas 12 09 05 AURORA at 12 14 05_Book2_Adj Bench DR 3 for Initial Briefs (Electric)" xfId="4159"/>
    <cellStyle name="_Value Copy 11 30 05 gas 12 09 05 AURORA at 12 14 05_Book2_Adj Bench DR 3 for Initial Briefs (Electric) 2" xfId="4160"/>
    <cellStyle name="_Value Copy 11 30 05 gas 12 09 05 AURORA at 12 14 05_Book2_Adj Bench DR 3 for Initial Briefs (Electric) 2 2" xfId="4161"/>
    <cellStyle name="_Value Copy 11 30 05 gas 12 09 05 AURORA at 12 14 05_Book2_Adj Bench DR 3 for Initial Briefs (Electric) 3" xfId="4162"/>
    <cellStyle name="_Value Copy 11 30 05 gas 12 09 05 AURORA at 12 14 05_Book2_Electric Rev Req Model (2009 GRC) Rebuttal" xfId="4163"/>
    <cellStyle name="_Value Copy 11 30 05 gas 12 09 05 AURORA at 12 14 05_Book2_Electric Rev Req Model (2009 GRC) Rebuttal 2" xfId="4164"/>
    <cellStyle name="_Value Copy 11 30 05 gas 12 09 05 AURORA at 12 14 05_Book2_Electric Rev Req Model (2009 GRC) Rebuttal 2 2" xfId="4165"/>
    <cellStyle name="_Value Copy 11 30 05 gas 12 09 05 AURORA at 12 14 05_Book2_Electric Rev Req Model (2009 GRC) Rebuttal 3" xfId="4166"/>
    <cellStyle name="_Value Copy 11 30 05 gas 12 09 05 AURORA at 12 14 05_Book2_Electric Rev Req Model (2009 GRC) Rebuttal REmoval of New  WH Solar AdjustMI" xfId="4167"/>
    <cellStyle name="_Value Copy 11 30 05 gas 12 09 05 AURORA at 12 14 05_Book2_Electric Rev Req Model (2009 GRC) Rebuttal REmoval of New  WH Solar AdjustMI 2" xfId="4168"/>
    <cellStyle name="_Value Copy 11 30 05 gas 12 09 05 AURORA at 12 14 05_Book2_Electric Rev Req Model (2009 GRC) Rebuttal REmoval of New  WH Solar AdjustMI 2 2" xfId="4169"/>
    <cellStyle name="_Value Copy 11 30 05 gas 12 09 05 AURORA at 12 14 05_Book2_Electric Rev Req Model (2009 GRC) Rebuttal REmoval of New  WH Solar AdjustMI 3" xfId="4170"/>
    <cellStyle name="_Value Copy 11 30 05 gas 12 09 05 AURORA at 12 14 05_Book2_Electric Rev Req Model (2009 GRC) Revised 01-18-2010" xfId="4171"/>
    <cellStyle name="_Value Copy 11 30 05 gas 12 09 05 AURORA at 12 14 05_Book2_Electric Rev Req Model (2009 GRC) Revised 01-18-2010 2" xfId="4172"/>
    <cellStyle name="_Value Copy 11 30 05 gas 12 09 05 AURORA at 12 14 05_Book2_Electric Rev Req Model (2009 GRC) Revised 01-18-2010 2 2" xfId="4173"/>
    <cellStyle name="_Value Copy 11 30 05 gas 12 09 05 AURORA at 12 14 05_Book2_Electric Rev Req Model (2009 GRC) Revised 01-18-2010 3" xfId="4174"/>
    <cellStyle name="_Value Copy 11 30 05 gas 12 09 05 AURORA at 12 14 05_Book2_Final Order Electric EXHIBIT A-1" xfId="4175"/>
    <cellStyle name="_Value Copy 11 30 05 gas 12 09 05 AURORA at 12 14 05_Book2_Final Order Electric EXHIBIT A-1 2" xfId="4176"/>
    <cellStyle name="_Value Copy 11 30 05 gas 12 09 05 AURORA at 12 14 05_Book2_Final Order Electric EXHIBIT A-1 2 2" xfId="4177"/>
    <cellStyle name="_Value Copy 11 30 05 gas 12 09 05 AURORA at 12 14 05_Book2_Final Order Electric EXHIBIT A-1 3" xfId="4178"/>
    <cellStyle name="_Value Copy 11 30 05 gas 12 09 05 AURORA at 12 14 05_Book4" xfId="4179"/>
    <cellStyle name="_Value Copy 11 30 05 gas 12 09 05 AURORA at 12 14 05_Book4 2" xfId="4180"/>
    <cellStyle name="_Value Copy 11 30 05 gas 12 09 05 AURORA at 12 14 05_Book4 2 2" xfId="4181"/>
    <cellStyle name="_Value Copy 11 30 05 gas 12 09 05 AURORA at 12 14 05_Book4 3" xfId="4182"/>
    <cellStyle name="_Value Copy 11 30 05 gas 12 09 05 AURORA at 12 14 05_Book9" xfId="4183"/>
    <cellStyle name="_Value Copy 11 30 05 gas 12 09 05 AURORA at 12 14 05_Book9 2" xfId="4184"/>
    <cellStyle name="_Value Copy 11 30 05 gas 12 09 05 AURORA at 12 14 05_Book9 2 2" xfId="4185"/>
    <cellStyle name="_Value Copy 11 30 05 gas 12 09 05 AURORA at 12 14 05_Book9 3" xfId="4186"/>
    <cellStyle name="_Value Copy 11 30 05 gas 12 09 05 AURORA at 12 14 05_Check the Interest Calculation" xfId="4187"/>
    <cellStyle name="_Value Copy 11 30 05 gas 12 09 05 AURORA at 12 14 05_Check the Interest Calculation_Scenario 1 REC vs PTC Offset" xfId="4188"/>
    <cellStyle name="_Value Copy 11 30 05 gas 12 09 05 AURORA at 12 14 05_Check the Interest Calculation_Scenario 3" xfId="4189"/>
    <cellStyle name="_Value Copy 11 30 05 gas 12 09 05 AURORA at 12 14 05_Direct Assignment Distribution Plant 2008" xfId="4190"/>
    <cellStyle name="_Value Copy 11 30 05 gas 12 09 05 AURORA at 12 14 05_Direct Assignment Distribution Plant 2008 2" xfId="4191"/>
    <cellStyle name="_Value Copy 11 30 05 gas 12 09 05 AURORA at 12 14 05_Direct Assignment Distribution Plant 2008 2 2" xfId="4192"/>
    <cellStyle name="_Value Copy 11 30 05 gas 12 09 05 AURORA at 12 14 05_Direct Assignment Distribution Plant 2008 2 2 2" xfId="4193"/>
    <cellStyle name="_Value Copy 11 30 05 gas 12 09 05 AURORA at 12 14 05_Direct Assignment Distribution Plant 2008 2 3" xfId="4194"/>
    <cellStyle name="_Value Copy 11 30 05 gas 12 09 05 AURORA at 12 14 05_Direct Assignment Distribution Plant 2008 2 3 2" xfId="4195"/>
    <cellStyle name="_Value Copy 11 30 05 gas 12 09 05 AURORA at 12 14 05_Direct Assignment Distribution Plant 2008 2 4" xfId="4196"/>
    <cellStyle name="_Value Copy 11 30 05 gas 12 09 05 AURORA at 12 14 05_Direct Assignment Distribution Plant 2008 2 4 2" xfId="4197"/>
    <cellStyle name="_Value Copy 11 30 05 gas 12 09 05 AURORA at 12 14 05_Direct Assignment Distribution Plant 2008 3" xfId="4198"/>
    <cellStyle name="_Value Copy 11 30 05 gas 12 09 05 AURORA at 12 14 05_Direct Assignment Distribution Plant 2008 3 2" xfId="4199"/>
    <cellStyle name="_Value Copy 11 30 05 gas 12 09 05 AURORA at 12 14 05_Direct Assignment Distribution Plant 2008 4" xfId="4200"/>
    <cellStyle name="_Value Copy 11 30 05 gas 12 09 05 AURORA at 12 14 05_Direct Assignment Distribution Plant 2008 4 2" xfId="4201"/>
    <cellStyle name="_Value Copy 11 30 05 gas 12 09 05 AURORA at 12 14 05_Direct Assignment Distribution Plant 2008 5" xfId="4202"/>
    <cellStyle name="_Value Copy 11 30 05 gas 12 09 05 AURORA at 12 14 05_Electric COS Inputs" xfId="4203"/>
    <cellStyle name="_Value Copy 11 30 05 gas 12 09 05 AURORA at 12 14 05_Electric COS Inputs 2" xfId="4204"/>
    <cellStyle name="_Value Copy 11 30 05 gas 12 09 05 AURORA at 12 14 05_Electric COS Inputs 2 2" xfId="4205"/>
    <cellStyle name="_Value Copy 11 30 05 gas 12 09 05 AURORA at 12 14 05_Electric COS Inputs 2 2 2" xfId="4206"/>
    <cellStyle name="_Value Copy 11 30 05 gas 12 09 05 AURORA at 12 14 05_Electric COS Inputs 2 3" xfId="4207"/>
    <cellStyle name="_Value Copy 11 30 05 gas 12 09 05 AURORA at 12 14 05_Electric COS Inputs 2 3 2" xfId="4208"/>
    <cellStyle name="_Value Copy 11 30 05 gas 12 09 05 AURORA at 12 14 05_Electric COS Inputs 2 4" xfId="4209"/>
    <cellStyle name="_Value Copy 11 30 05 gas 12 09 05 AURORA at 12 14 05_Electric COS Inputs 2 4 2" xfId="4210"/>
    <cellStyle name="_Value Copy 11 30 05 gas 12 09 05 AURORA at 12 14 05_Electric COS Inputs 3" xfId="4211"/>
    <cellStyle name="_Value Copy 11 30 05 gas 12 09 05 AURORA at 12 14 05_Electric COS Inputs 3 2" xfId="4212"/>
    <cellStyle name="_Value Copy 11 30 05 gas 12 09 05 AURORA at 12 14 05_Electric COS Inputs 4" xfId="4213"/>
    <cellStyle name="_Value Copy 11 30 05 gas 12 09 05 AURORA at 12 14 05_Electric COS Inputs 4 2" xfId="4214"/>
    <cellStyle name="_Value Copy 11 30 05 gas 12 09 05 AURORA at 12 14 05_Electric COS Inputs 5" xfId="4215"/>
    <cellStyle name="_Value Copy 11 30 05 gas 12 09 05 AURORA at 12 14 05_Electric Rate Spread and Rate Design 3.23.09" xfId="4216"/>
    <cellStyle name="_Value Copy 11 30 05 gas 12 09 05 AURORA at 12 14 05_Electric Rate Spread and Rate Design 3.23.09 2" xfId="4217"/>
    <cellStyle name="_Value Copy 11 30 05 gas 12 09 05 AURORA at 12 14 05_Electric Rate Spread and Rate Design 3.23.09 2 2" xfId="4218"/>
    <cellStyle name="_Value Copy 11 30 05 gas 12 09 05 AURORA at 12 14 05_Electric Rate Spread and Rate Design 3.23.09 2 2 2" xfId="4219"/>
    <cellStyle name="_Value Copy 11 30 05 gas 12 09 05 AURORA at 12 14 05_Electric Rate Spread and Rate Design 3.23.09 2 3" xfId="4220"/>
    <cellStyle name="_Value Copy 11 30 05 gas 12 09 05 AURORA at 12 14 05_Electric Rate Spread and Rate Design 3.23.09 2 3 2" xfId="4221"/>
    <cellStyle name="_Value Copy 11 30 05 gas 12 09 05 AURORA at 12 14 05_Electric Rate Spread and Rate Design 3.23.09 2 4" xfId="4222"/>
    <cellStyle name="_Value Copy 11 30 05 gas 12 09 05 AURORA at 12 14 05_Electric Rate Spread and Rate Design 3.23.09 2 4 2" xfId="4223"/>
    <cellStyle name="_Value Copy 11 30 05 gas 12 09 05 AURORA at 12 14 05_Electric Rate Spread and Rate Design 3.23.09 3" xfId="4224"/>
    <cellStyle name="_Value Copy 11 30 05 gas 12 09 05 AURORA at 12 14 05_Electric Rate Spread and Rate Design 3.23.09 3 2" xfId="4225"/>
    <cellStyle name="_Value Copy 11 30 05 gas 12 09 05 AURORA at 12 14 05_Electric Rate Spread and Rate Design 3.23.09 4" xfId="4226"/>
    <cellStyle name="_Value Copy 11 30 05 gas 12 09 05 AURORA at 12 14 05_Electric Rate Spread and Rate Design 3.23.09 4 2" xfId="4227"/>
    <cellStyle name="_Value Copy 11 30 05 gas 12 09 05 AURORA at 12 14 05_Electric Rate Spread and Rate Design 3.23.09 5" xfId="4228"/>
    <cellStyle name="_Value Copy 11 30 05 gas 12 09 05 AURORA at 12 14 05_INPUTS" xfId="4229"/>
    <cellStyle name="_Value Copy 11 30 05 gas 12 09 05 AURORA at 12 14 05_INPUTS 2" xfId="4230"/>
    <cellStyle name="_Value Copy 11 30 05 gas 12 09 05 AURORA at 12 14 05_INPUTS 2 2" xfId="4231"/>
    <cellStyle name="_Value Copy 11 30 05 gas 12 09 05 AURORA at 12 14 05_INPUTS 2 2 2" xfId="4232"/>
    <cellStyle name="_Value Copy 11 30 05 gas 12 09 05 AURORA at 12 14 05_INPUTS 2 3" xfId="4233"/>
    <cellStyle name="_Value Copy 11 30 05 gas 12 09 05 AURORA at 12 14 05_INPUTS 2 3 2" xfId="4234"/>
    <cellStyle name="_Value Copy 11 30 05 gas 12 09 05 AURORA at 12 14 05_INPUTS 2 4" xfId="4235"/>
    <cellStyle name="_Value Copy 11 30 05 gas 12 09 05 AURORA at 12 14 05_INPUTS 2 4 2" xfId="4236"/>
    <cellStyle name="_Value Copy 11 30 05 gas 12 09 05 AURORA at 12 14 05_INPUTS 3" xfId="4237"/>
    <cellStyle name="_Value Copy 11 30 05 gas 12 09 05 AURORA at 12 14 05_INPUTS 3 2" xfId="4238"/>
    <cellStyle name="_Value Copy 11 30 05 gas 12 09 05 AURORA at 12 14 05_INPUTS 4" xfId="4239"/>
    <cellStyle name="_Value Copy 11 30 05 gas 12 09 05 AURORA at 12 14 05_INPUTS 4 2" xfId="4240"/>
    <cellStyle name="_Value Copy 11 30 05 gas 12 09 05 AURORA at 12 14 05_INPUTS 5" xfId="4241"/>
    <cellStyle name="_Value Copy 11 30 05 gas 12 09 05 AURORA at 12 14 05_Leased Transformer &amp; Substation Plant &amp; Rev 12-2009" xfId="4242"/>
    <cellStyle name="_Value Copy 11 30 05 gas 12 09 05 AURORA at 12 14 05_Leased Transformer &amp; Substation Plant &amp; Rev 12-2009 2" xfId="4243"/>
    <cellStyle name="_Value Copy 11 30 05 gas 12 09 05 AURORA at 12 14 05_Leased Transformer &amp; Substation Plant &amp; Rev 12-2009 2 2" xfId="4244"/>
    <cellStyle name="_Value Copy 11 30 05 gas 12 09 05 AURORA at 12 14 05_Leased Transformer &amp; Substation Plant &amp; Rev 12-2009 2 2 2" xfId="4245"/>
    <cellStyle name="_Value Copy 11 30 05 gas 12 09 05 AURORA at 12 14 05_Leased Transformer &amp; Substation Plant &amp; Rev 12-2009 2 3" xfId="4246"/>
    <cellStyle name="_Value Copy 11 30 05 gas 12 09 05 AURORA at 12 14 05_Leased Transformer &amp; Substation Plant &amp; Rev 12-2009 2 3 2" xfId="4247"/>
    <cellStyle name="_Value Copy 11 30 05 gas 12 09 05 AURORA at 12 14 05_Leased Transformer &amp; Substation Plant &amp; Rev 12-2009 2 4" xfId="4248"/>
    <cellStyle name="_Value Copy 11 30 05 gas 12 09 05 AURORA at 12 14 05_Leased Transformer &amp; Substation Plant &amp; Rev 12-2009 2 4 2" xfId="4249"/>
    <cellStyle name="_Value Copy 11 30 05 gas 12 09 05 AURORA at 12 14 05_Leased Transformer &amp; Substation Plant &amp; Rev 12-2009 3" xfId="4250"/>
    <cellStyle name="_Value Copy 11 30 05 gas 12 09 05 AURORA at 12 14 05_Leased Transformer &amp; Substation Plant &amp; Rev 12-2009 3 2" xfId="4251"/>
    <cellStyle name="_Value Copy 11 30 05 gas 12 09 05 AURORA at 12 14 05_Leased Transformer &amp; Substation Plant &amp; Rev 12-2009 4" xfId="4252"/>
    <cellStyle name="_Value Copy 11 30 05 gas 12 09 05 AURORA at 12 14 05_Leased Transformer &amp; Substation Plant &amp; Rev 12-2009 4 2" xfId="4253"/>
    <cellStyle name="_Value Copy 11 30 05 gas 12 09 05 AURORA at 12 14 05_Leased Transformer &amp; Substation Plant &amp; Rev 12-2009 5" xfId="4254"/>
    <cellStyle name="_Value Copy 11 30 05 gas 12 09 05 AURORA at 12 14 05_Power Costs - Comparison bx Rbtl-Staff-Jt-PC" xfId="4255"/>
    <cellStyle name="_Value Copy 11 30 05 gas 12 09 05 AURORA at 12 14 05_Power Costs - Comparison bx Rbtl-Staff-Jt-PC 2" xfId="4256"/>
    <cellStyle name="_Value Copy 11 30 05 gas 12 09 05 AURORA at 12 14 05_Power Costs - Comparison bx Rbtl-Staff-Jt-PC 2 2" xfId="4257"/>
    <cellStyle name="_Value Copy 11 30 05 gas 12 09 05 AURORA at 12 14 05_Power Costs - Comparison bx Rbtl-Staff-Jt-PC 3" xfId="4258"/>
    <cellStyle name="_Value Copy 11 30 05 gas 12 09 05 AURORA at 12 14 05_Power Costs - Comparison bx Rbtl-Staff-Jt-PC_Adj Bench DR 3 for Initial Briefs (Electric)" xfId="4259"/>
    <cellStyle name="_Value Copy 11 30 05 gas 12 09 05 AURORA at 12 14 05_Power Costs - Comparison bx Rbtl-Staff-Jt-PC_Adj Bench DR 3 for Initial Briefs (Electric) 2" xfId="4260"/>
    <cellStyle name="_Value Copy 11 30 05 gas 12 09 05 AURORA at 12 14 05_Power Costs - Comparison bx Rbtl-Staff-Jt-PC_Adj Bench DR 3 for Initial Briefs (Electric) 2 2" xfId="4261"/>
    <cellStyle name="_Value Copy 11 30 05 gas 12 09 05 AURORA at 12 14 05_Power Costs - Comparison bx Rbtl-Staff-Jt-PC_Adj Bench DR 3 for Initial Briefs (Electric) 3" xfId="4262"/>
    <cellStyle name="_Value Copy 11 30 05 gas 12 09 05 AURORA at 12 14 05_Power Costs - Comparison bx Rbtl-Staff-Jt-PC_Electric Rev Req Model (2009 GRC) Rebuttal" xfId="4263"/>
    <cellStyle name="_Value Copy 11 30 05 gas 12 09 05 AURORA at 12 14 05_Power Costs - Comparison bx Rbtl-Staff-Jt-PC_Electric Rev Req Model (2009 GRC) Rebuttal 2" xfId="4264"/>
    <cellStyle name="_Value Copy 11 30 05 gas 12 09 05 AURORA at 12 14 05_Power Costs - Comparison bx Rbtl-Staff-Jt-PC_Electric Rev Req Model (2009 GRC) Rebuttal 2 2" xfId="4265"/>
    <cellStyle name="_Value Copy 11 30 05 gas 12 09 05 AURORA at 12 14 05_Power Costs - Comparison bx Rbtl-Staff-Jt-PC_Electric Rev Req Model (2009 GRC) Rebuttal 3" xfId="4266"/>
    <cellStyle name="_Value Copy 11 30 05 gas 12 09 05 AURORA at 12 14 05_Power Costs - Comparison bx Rbtl-Staff-Jt-PC_Electric Rev Req Model (2009 GRC) Rebuttal REmoval of New  WH Solar AdjustMI" xfId="4267"/>
    <cellStyle name="_Value Copy 11 30 05 gas 12 09 05 AURORA at 12 14 05_Power Costs - Comparison bx Rbtl-Staff-Jt-PC_Electric Rev Req Model (2009 GRC) Rebuttal REmoval of New  WH Solar AdjustMI 2" xfId="4268"/>
    <cellStyle name="_Value Copy 11 30 05 gas 12 09 05 AURORA at 12 14 05_Power Costs - Comparison bx Rbtl-Staff-Jt-PC_Electric Rev Req Model (2009 GRC) Rebuttal REmoval of New  WH Solar AdjustMI 2 2" xfId="4269"/>
    <cellStyle name="_Value Copy 11 30 05 gas 12 09 05 AURORA at 12 14 05_Power Costs - Comparison bx Rbtl-Staff-Jt-PC_Electric Rev Req Model (2009 GRC) Rebuttal REmoval of New  WH Solar AdjustMI 3" xfId="4270"/>
    <cellStyle name="_Value Copy 11 30 05 gas 12 09 05 AURORA at 12 14 05_Power Costs - Comparison bx Rbtl-Staff-Jt-PC_Electric Rev Req Model (2009 GRC) Revised 01-18-2010" xfId="4271"/>
    <cellStyle name="_Value Copy 11 30 05 gas 12 09 05 AURORA at 12 14 05_Power Costs - Comparison bx Rbtl-Staff-Jt-PC_Electric Rev Req Model (2009 GRC) Revised 01-18-2010 2" xfId="4272"/>
    <cellStyle name="_Value Copy 11 30 05 gas 12 09 05 AURORA at 12 14 05_Power Costs - Comparison bx Rbtl-Staff-Jt-PC_Electric Rev Req Model (2009 GRC) Revised 01-18-2010 2 2" xfId="4273"/>
    <cellStyle name="_Value Copy 11 30 05 gas 12 09 05 AURORA at 12 14 05_Power Costs - Comparison bx Rbtl-Staff-Jt-PC_Electric Rev Req Model (2009 GRC) Revised 01-18-2010 3" xfId="4274"/>
    <cellStyle name="_Value Copy 11 30 05 gas 12 09 05 AURORA at 12 14 05_Power Costs - Comparison bx Rbtl-Staff-Jt-PC_Final Order Electric EXHIBIT A-1" xfId="4275"/>
    <cellStyle name="_Value Copy 11 30 05 gas 12 09 05 AURORA at 12 14 05_Power Costs - Comparison bx Rbtl-Staff-Jt-PC_Final Order Electric EXHIBIT A-1 2" xfId="4276"/>
    <cellStyle name="_Value Copy 11 30 05 gas 12 09 05 AURORA at 12 14 05_Power Costs - Comparison bx Rbtl-Staff-Jt-PC_Final Order Electric EXHIBIT A-1 2 2" xfId="4277"/>
    <cellStyle name="_Value Copy 11 30 05 gas 12 09 05 AURORA at 12 14 05_Power Costs - Comparison bx Rbtl-Staff-Jt-PC_Final Order Electric EXHIBIT A-1 3" xfId="4278"/>
    <cellStyle name="_Value Copy 11 30 05 gas 12 09 05 AURORA at 12 14 05_Production Adj 4.37" xfId="4279"/>
    <cellStyle name="_Value Copy 11 30 05 gas 12 09 05 AURORA at 12 14 05_Production Adj 4.37 2" xfId="4280"/>
    <cellStyle name="_Value Copy 11 30 05 gas 12 09 05 AURORA at 12 14 05_Production Adj 4.37 2 2" xfId="4281"/>
    <cellStyle name="_Value Copy 11 30 05 gas 12 09 05 AURORA at 12 14 05_Production Adj 4.37 3" xfId="4282"/>
    <cellStyle name="_Value Copy 11 30 05 gas 12 09 05 AURORA at 12 14 05_Purchased Power Adj 4.03" xfId="4283"/>
    <cellStyle name="_Value Copy 11 30 05 gas 12 09 05 AURORA at 12 14 05_Purchased Power Adj 4.03 2" xfId="4284"/>
    <cellStyle name="_Value Copy 11 30 05 gas 12 09 05 AURORA at 12 14 05_Purchased Power Adj 4.03 2 2" xfId="4285"/>
    <cellStyle name="_Value Copy 11 30 05 gas 12 09 05 AURORA at 12 14 05_Purchased Power Adj 4.03 3" xfId="4286"/>
    <cellStyle name="_Value Copy 11 30 05 gas 12 09 05 AURORA at 12 14 05_Rate Design Sch 24" xfId="4287"/>
    <cellStyle name="_Value Copy 11 30 05 gas 12 09 05 AURORA at 12 14 05_Rate Design Sch 24 2" xfId="4288"/>
    <cellStyle name="_Value Copy 11 30 05 gas 12 09 05 AURORA at 12 14 05_Rate Design Sch 25" xfId="4289"/>
    <cellStyle name="_Value Copy 11 30 05 gas 12 09 05 AURORA at 12 14 05_Rate Design Sch 25 2" xfId="4290"/>
    <cellStyle name="_Value Copy 11 30 05 gas 12 09 05 AURORA at 12 14 05_Rate Design Sch 25 2 2" xfId="4291"/>
    <cellStyle name="_Value Copy 11 30 05 gas 12 09 05 AURORA at 12 14 05_Rate Design Sch 25 3" xfId="4292"/>
    <cellStyle name="_Value Copy 11 30 05 gas 12 09 05 AURORA at 12 14 05_Rate Design Sch 26" xfId="4293"/>
    <cellStyle name="_Value Copy 11 30 05 gas 12 09 05 AURORA at 12 14 05_Rate Design Sch 26 2" xfId="4294"/>
    <cellStyle name="_Value Copy 11 30 05 gas 12 09 05 AURORA at 12 14 05_Rate Design Sch 26 2 2" xfId="4295"/>
    <cellStyle name="_Value Copy 11 30 05 gas 12 09 05 AURORA at 12 14 05_Rate Design Sch 26 3" xfId="4296"/>
    <cellStyle name="_Value Copy 11 30 05 gas 12 09 05 AURORA at 12 14 05_Rate Design Sch 31" xfId="4297"/>
    <cellStyle name="_Value Copy 11 30 05 gas 12 09 05 AURORA at 12 14 05_Rate Design Sch 31 2" xfId="4298"/>
    <cellStyle name="_Value Copy 11 30 05 gas 12 09 05 AURORA at 12 14 05_Rate Design Sch 31 2 2" xfId="4299"/>
    <cellStyle name="_Value Copy 11 30 05 gas 12 09 05 AURORA at 12 14 05_Rate Design Sch 31 3" xfId="4300"/>
    <cellStyle name="_Value Copy 11 30 05 gas 12 09 05 AURORA at 12 14 05_Rate Design Sch 43" xfId="4301"/>
    <cellStyle name="_Value Copy 11 30 05 gas 12 09 05 AURORA at 12 14 05_Rate Design Sch 43 2" xfId="4302"/>
    <cellStyle name="_Value Copy 11 30 05 gas 12 09 05 AURORA at 12 14 05_Rate Design Sch 43 2 2" xfId="4303"/>
    <cellStyle name="_Value Copy 11 30 05 gas 12 09 05 AURORA at 12 14 05_Rate Design Sch 43 3" xfId="4304"/>
    <cellStyle name="_Value Copy 11 30 05 gas 12 09 05 AURORA at 12 14 05_Rate Design Sch 448-449" xfId="4305"/>
    <cellStyle name="_Value Copy 11 30 05 gas 12 09 05 AURORA at 12 14 05_Rate Design Sch 448-449 2" xfId="4306"/>
    <cellStyle name="_Value Copy 11 30 05 gas 12 09 05 AURORA at 12 14 05_Rate Design Sch 46" xfId="4307"/>
    <cellStyle name="_Value Copy 11 30 05 gas 12 09 05 AURORA at 12 14 05_Rate Design Sch 46 2" xfId="4308"/>
    <cellStyle name="_Value Copy 11 30 05 gas 12 09 05 AURORA at 12 14 05_Rate Design Sch 46 2 2" xfId="4309"/>
    <cellStyle name="_Value Copy 11 30 05 gas 12 09 05 AURORA at 12 14 05_Rate Design Sch 46 3" xfId="4310"/>
    <cellStyle name="_Value Copy 11 30 05 gas 12 09 05 AURORA at 12 14 05_Rate Spread" xfId="4311"/>
    <cellStyle name="_Value Copy 11 30 05 gas 12 09 05 AURORA at 12 14 05_Rate Spread 2" xfId="4312"/>
    <cellStyle name="_Value Copy 11 30 05 gas 12 09 05 AURORA at 12 14 05_Rate Spread 2 2" xfId="4313"/>
    <cellStyle name="_Value Copy 11 30 05 gas 12 09 05 AURORA at 12 14 05_Rate Spread 3" xfId="4314"/>
    <cellStyle name="_Value Copy 11 30 05 gas 12 09 05 AURORA at 12 14 05_Rebuttal Power Costs" xfId="4315"/>
    <cellStyle name="_Value Copy 11 30 05 gas 12 09 05 AURORA at 12 14 05_Rebuttal Power Costs 2" xfId="4316"/>
    <cellStyle name="_Value Copy 11 30 05 gas 12 09 05 AURORA at 12 14 05_Rebuttal Power Costs 2 2" xfId="4317"/>
    <cellStyle name="_Value Copy 11 30 05 gas 12 09 05 AURORA at 12 14 05_Rebuttal Power Costs 3" xfId="4318"/>
    <cellStyle name="_Value Copy 11 30 05 gas 12 09 05 AURORA at 12 14 05_Rebuttal Power Costs_Adj Bench DR 3 for Initial Briefs (Electric)" xfId="4319"/>
    <cellStyle name="_Value Copy 11 30 05 gas 12 09 05 AURORA at 12 14 05_Rebuttal Power Costs_Adj Bench DR 3 for Initial Briefs (Electric) 2" xfId="4320"/>
    <cellStyle name="_Value Copy 11 30 05 gas 12 09 05 AURORA at 12 14 05_Rebuttal Power Costs_Adj Bench DR 3 for Initial Briefs (Electric) 2 2" xfId="4321"/>
    <cellStyle name="_Value Copy 11 30 05 gas 12 09 05 AURORA at 12 14 05_Rebuttal Power Costs_Adj Bench DR 3 for Initial Briefs (Electric) 3" xfId="4322"/>
    <cellStyle name="_Value Copy 11 30 05 gas 12 09 05 AURORA at 12 14 05_Rebuttal Power Costs_Electric Rev Req Model (2009 GRC) Rebuttal" xfId="4323"/>
    <cellStyle name="_Value Copy 11 30 05 gas 12 09 05 AURORA at 12 14 05_Rebuttal Power Costs_Electric Rev Req Model (2009 GRC) Rebuttal 2" xfId="4324"/>
    <cellStyle name="_Value Copy 11 30 05 gas 12 09 05 AURORA at 12 14 05_Rebuttal Power Costs_Electric Rev Req Model (2009 GRC) Rebuttal 2 2" xfId="4325"/>
    <cellStyle name="_Value Copy 11 30 05 gas 12 09 05 AURORA at 12 14 05_Rebuttal Power Costs_Electric Rev Req Model (2009 GRC) Rebuttal 3" xfId="4326"/>
    <cellStyle name="_Value Copy 11 30 05 gas 12 09 05 AURORA at 12 14 05_Rebuttal Power Costs_Electric Rev Req Model (2009 GRC) Rebuttal REmoval of New  WH Solar AdjustMI" xfId="4327"/>
    <cellStyle name="_Value Copy 11 30 05 gas 12 09 05 AURORA at 12 14 05_Rebuttal Power Costs_Electric Rev Req Model (2009 GRC) Rebuttal REmoval of New  WH Solar AdjustMI 2" xfId="4328"/>
    <cellStyle name="_Value Copy 11 30 05 gas 12 09 05 AURORA at 12 14 05_Rebuttal Power Costs_Electric Rev Req Model (2009 GRC) Rebuttal REmoval of New  WH Solar AdjustMI 2 2" xfId="4329"/>
    <cellStyle name="_Value Copy 11 30 05 gas 12 09 05 AURORA at 12 14 05_Rebuttal Power Costs_Electric Rev Req Model (2009 GRC) Rebuttal REmoval of New  WH Solar AdjustMI 3" xfId="4330"/>
    <cellStyle name="_Value Copy 11 30 05 gas 12 09 05 AURORA at 12 14 05_Rebuttal Power Costs_Electric Rev Req Model (2009 GRC) Revised 01-18-2010" xfId="4331"/>
    <cellStyle name="_Value Copy 11 30 05 gas 12 09 05 AURORA at 12 14 05_Rebuttal Power Costs_Electric Rev Req Model (2009 GRC) Revised 01-18-2010 2" xfId="4332"/>
    <cellStyle name="_Value Copy 11 30 05 gas 12 09 05 AURORA at 12 14 05_Rebuttal Power Costs_Electric Rev Req Model (2009 GRC) Revised 01-18-2010 2 2" xfId="4333"/>
    <cellStyle name="_Value Copy 11 30 05 gas 12 09 05 AURORA at 12 14 05_Rebuttal Power Costs_Electric Rev Req Model (2009 GRC) Revised 01-18-2010 3" xfId="4334"/>
    <cellStyle name="_Value Copy 11 30 05 gas 12 09 05 AURORA at 12 14 05_Rebuttal Power Costs_Final Order Electric EXHIBIT A-1" xfId="4335"/>
    <cellStyle name="_Value Copy 11 30 05 gas 12 09 05 AURORA at 12 14 05_Rebuttal Power Costs_Final Order Electric EXHIBIT A-1 2" xfId="4336"/>
    <cellStyle name="_Value Copy 11 30 05 gas 12 09 05 AURORA at 12 14 05_Rebuttal Power Costs_Final Order Electric EXHIBIT A-1 2 2" xfId="4337"/>
    <cellStyle name="_Value Copy 11 30 05 gas 12 09 05 AURORA at 12 14 05_Rebuttal Power Costs_Final Order Electric EXHIBIT A-1 3" xfId="4338"/>
    <cellStyle name="_Value Copy 11 30 05 gas 12 09 05 AURORA at 12 14 05_RECS vs PTC's w Interest 6-28-10" xfId="4339"/>
    <cellStyle name="_Value Copy 11 30 05 gas 12 09 05 AURORA at 12 14 05_ROR 5.02" xfId="4340"/>
    <cellStyle name="_Value Copy 11 30 05 gas 12 09 05 AURORA at 12 14 05_ROR 5.02 2" xfId="4341"/>
    <cellStyle name="_Value Copy 11 30 05 gas 12 09 05 AURORA at 12 14 05_ROR 5.02 2 2" xfId="4342"/>
    <cellStyle name="_Value Copy 11 30 05 gas 12 09 05 AURORA at 12 14 05_ROR 5.02 3" xfId="4343"/>
    <cellStyle name="_Value Copy 11 30 05 gas 12 09 05 AURORA at 12 14 05_Sch 40 Feeder OH 2008" xfId="4344"/>
    <cellStyle name="_Value Copy 11 30 05 gas 12 09 05 AURORA at 12 14 05_Sch 40 Feeder OH 2008 2" xfId="4345"/>
    <cellStyle name="_Value Copy 11 30 05 gas 12 09 05 AURORA at 12 14 05_Sch 40 Feeder OH 2008 2 2" xfId="4346"/>
    <cellStyle name="_Value Copy 11 30 05 gas 12 09 05 AURORA at 12 14 05_Sch 40 Feeder OH 2008 3" xfId="4347"/>
    <cellStyle name="_Value Copy 11 30 05 gas 12 09 05 AURORA at 12 14 05_Sch 40 Interim Energy Rates " xfId="4348"/>
    <cellStyle name="_Value Copy 11 30 05 gas 12 09 05 AURORA at 12 14 05_Sch 40 Interim Energy Rates  2" xfId="4349"/>
    <cellStyle name="_Value Copy 11 30 05 gas 12 09 05 AURORA at 12 14 05_Sch 40 Interim Energy Rates  2 2" xfId="4350"/>
    <cellStyle name="_Value Copy 11 30 05 gas 12 09 05 AURORA at 12 14 05_Sch 40 Interim Energy Rates  3" xfId="4351"/>
    <cellStyle name="_Value Copy 11 30 05 gas 12 09 05 AURORA at 12 14 05_Sch 40 Substation A&amp;G 2008" xfId="4352"/>
    <cellStyle name="_Value Copy 11 30 05 gas 12 09 05 AURORA at 12 14 05_Sch 40 Substation A&amp;G 2008 2" xfId="4353"/>
    <cellStyle name="_Value Copy 11 30 05 gas 12 09 05 AURORA at 12 14 05_Sch 40 Substation A&amp;G 2008 2 2" xfId="4354"/>
    <cellStyle name="_Value Copy 11 30 05 gas 12 09 05 AURORA at 12 14 05_Sch 40 Substation A&amp;G 2008 3" xfId="4355"/>
    <cellStyle name="_Value Copy 11 30 05 gas 12 09 05 AURORA at 12 14 05_Sch 40 Substation O&amp;M 2008" xfId="4356"/>
    <cellStyle name="_Value Copy 11 30 05 gas 12 09 05 AURORA at 12 14 05_Sch 40 Substation O&amp;M 2008 2" xfId="4357"/>
    <cellStyle name="_Value Copy 11 30 05 gas 12 09 05 AURORA at 12 14 05_Sch 40 Substation O&amp;M 2008 2 2" xfId="4358"/>
    <cellStyle name="_Value Copy 11 30 05 gas 12 09 05 AURORA at 12 14 05_Sch 40 Substation O&amp;M 2008 3" xfId="4359"/>
    <cellStyle name="_Value Copy 11 30 05 gas 12 09 05 AURORA at 12 14 05_Subs 2008" xfId="4360"/>
    <cellStyle name="_Value Copy 11 30 05 gas 12 09 05 AURORA at 12 14 05_Subs 2008 2" xfId="4361"/>
    <cellStyle name="_Value Copy 11 30 05 gas 12 09 05 AURORA at 12 14 05_Subs 2008 2 2" xfId="4362"/>
    <cellStyle name="_Value Copy 11 30 05 gas 12 09 05 AURORA at 12 14 05_Subs 2008 3" xfId="4363"/>
    <cellStyle name="_VC 6.15.06 update on 06GRC power costs.xls Chart 1" xfId="4364"/>
    <cellStyle name="_VC 6.15.06 update on 06GRC power costs.xls Chart 1 2" xfId="4365"/>
    <cellStyle name="_VC 6.15.06 update on 06GRC power costs.xls Chart 1 2 2" xfId="4366"/>
    <cellStyle name="_VC 6.15.06 update on 06GRC power costs.xls Chart 1 2 2 2" xfId="4367"/>
    <cellStyle name="_VC 6.15.06 update on 06GRC power costs.xls Chart 1 2 3" xfId="4368"/>
    <cellStyle name="_VC 6.15.06 update on 06GRC power costs.xls Chart 1 3" xfId="4369"/>
    <cellStyle name="_VC 6.15.06 update on 06GRC power costs.xls Chart 1 3 2" xfId="4370"/>
    <cellStyle name="_VC 6.15.06 update on 06GRC power costs.xls Chart 1 3 2 2" xfId="4371"/>
    <cellStyle name="_VC 6.15.06 update on 06GRC power costs.xls Chart 1 3 3" xfId="4372"/>
    <cellStyle name="_VC 6.15.06 update on 06GRC power costs.xls Chart 1 3 3 2" xfId="4373"/>
    <cellStyle name="_VC 6.15.06 update on 06GRC power costs.xls Chart 1 3 4" xfId="4374"/>
    <cellStyle name="_VC 6.15.06 update on 06GRC power costs.xls Chart 1 3 4 2" xfId="4375"/>
    <cellStyle name="_VC 6.15.06 update on 06GRC power costs.xls Chart 1 4" xfId="4376"/>
    <cellStyle name="_VC 6.15.06 update on 06GRC power costs.xls Chart 1 4 2" xfId="4377"/>
    <cellStyle name="_VC 6.15.06 update on 06GRC power costs.xls Chart 1 5" xfId="4378"/>
    <cellStyle name="_VC 6.15.06 update on 06GRC power costs.xls Chart 1_04 07E Wild Horse Wind Expansion (C) (2)" xfId="4379"/>
    <cellStyle name="_VC 6.15.06 update on 06GRC power costs.xls Chart 1_04 07E Wild Horse Wind Expansion (C) (2) 2" xfId="4380"/>
    <cellStyle name="_VC 6.15.06 update on 06GRC power costs.xls Chart 1_04 07E Wild Horse Wind Expansion (C) (2) 2 2" xfId="4381"/>
    <cellStyle name="_VC 6.15.06 update on 06GRC power costs.xls Chart 1_04 07E Wild Horse Wind Expansion (C) (2) 3" xfId="4382"/>
    <cellStyle name="_VC 6.15.06 update on 06GRC power costs.xls Chart 1_04 07E Wild Horse Wind Expansion (C) (2)_Adj Bench DR 3 for Initial Briefs (Electric)" xfId="4383"/>
    <cellStyle name="_VC 6.15.06 update on 06GRC power costs.xls Chart 1_04 07E Wild Horse Wind Expansion (C) (2)_Adj Bench DR 3 for Initial Briefs (Electric) 2" xfId="4384"/>
    <cellStyle name="_VC 6.15.06 update on 06GRC power costs.xls Chart 1_04 07E Wild Horse Wind Expansion (C) (2)_Adj Bench DR 3 for Initial Briefs (Electric) 2 2" xfId="4385"/>
    <cellStyle name="_VC 6.15.06 update on 06GRC power costs.xls Chart 1_04 07E Wild Horse Wind Expansion (C) (2)_Adj Bench DR 3 for Initial Briefs (Electric) 3" xfId="4386"/>
    <cellStyle name="_VC 6.15.06 update on 06GRC power costs.xls Chart 1_04 07E Wild Horse Wind Expansion (C) (2)_Electric Rev Req Model (2009 GRC) " xfId="4387"/>
    <cellStyle name="_VC 6.15.06 update on 06GRC power costs.xls Chart 1_04 07E Wild Horse Wind Expansion (C) (2)_Electric Rev Req Model (2009 GRC)  2" xfId="4388"/>
    <cellStyle name="_VC 6.15.06 update on 06GRC power costs.xls Chart 1_04 07E Wild Horse Wind Expansion (C) (2)_Electric Rev Req Model (2009 GRC)  2 2" xfId="4389"/>
    <cellStyle name="_VC 6.15.06 update on 06GRC power costs.xls Chart 1_04 07E Wild Horse Wind Expansion (C) (2)_Electric Rev Req Model (2009 GRC)  3" xfId="4390"/>
    <cellStyle name="_VC 6.15.06 update on 06GRC power costs.xls Chart 1_04 07E Wild Horse Wind Expansion (C) (2)_Electric Rev Req Model (2009 GRC) Rebuttal" xfId="4391"/>
    <cellStyle name="_VC 6.15.06 update on 06GRC power costs.xls Chart 1_04 07E Wild Horse Wind Expansion (C) (2)_Electric Rev Req Model (2009 GRC) Rebuttal 2" xfId="4392"/>
    <cellStyle name="_VC 6.15.06 update on 06GRC power costs.xls Chart 1_04 07E Wild Horse Wind Expansion (C) (2)_Electric Rev Req Model (2009 GRC) Rebuttal 2 2" xfId="4393"/>
    <cellStyle name="_VC 6.15.06 update on 06GRC power costs.xls Chart 1_04 07E Wild Horse Wind Expansion (C) (2)_Electric Rev Req Model (2009 GRC) Rebuttal 3" xfId="4394"/>
    <cellStyle name="_VC 6.15.06 update on 06GRC power costs.xls Chart 1_04 07E Wild Horse Wind Expansion (C) (2)_Electric Rev Req Model (2009 GRC) Rebuttal REmoval of New  WH Solar AdjustMI" xfId="4395"/>
    <cellStyle name="_VC 6.15.06 update on 06GRC power costs.xls Chart 1_04 07E Wild Horse Wind Expansion (C) (2)_Electric Rev Req Model (2009 GRC) Rebuttal REmoval of New  WH Solar AdjustMI 2" xfId="4396"/>
    <cellStyle name="_VC 6.15.06 update on 06GRC power costs.xls Chart 1_04 07E Wild Horse Wind Expansion (C) (2)_Electric Rev Req Model (2009 GRC) Rebuttal REmoval of New  WH Solar AdjustMI 2 2" xfId="4397"/>
    <cellStyle name="_VC 6.15.06 update on 06GRC power costs.xls Chart 1_04 07E Wild Horse Wind Expansion (C) (2)_Electric Rev Req Model (2009 GRC) Rebuttal REmoval of New  WH Solar AdjustMI 3" xfId="4398"/>
    <cellStyle name="_VC 6.15.06 update on 06GRC power costs.xls Chart 1_04 07E Wild Horse Wind Expansion (C) (2)_Electric Rev Req Model (2009 GRC) Revised 01-18-2010" xfId="4399"/>
    <cellStyle name="_VC 6.15.06 update on 06GRC power costs.xls Chart 1_04 07E Wild Horse Wind Expansion (C) (2)_Electric Rev Req Model (2009 GRC) Revised 01-18-2010 2" xfId="4400"/>
    <cellStyle name="_VC 6.15.06 update on 06GRC power costs.xls Chart 1_04 07E Wild Horse Wind Expansion (C) (2)_Electric Rev Req Model (2009 GRC) Revised 01-18-2010 2 2" xfId="4401"/>
    <cellStyle name="_VC 6.15.06 update on 06GRC power costs.xls Chart 1_04 07E Wild Horse Wind Expansion (C) (2)_Electric Rev Req Model (2009 GRC) Revised 01-18-2010 3" xfId="4402"/>
    <cellStyle name="_VC 6.15.06 update on 06GRC power costs.xls Chart 1_04 07E Wild Horse Wind Expansion (C) (2)_Final Order Electric EXHIBIT A-1" xfId="4403"/>
    <cellStyle name="_VC 6.15.06 update on 06GRC power costs.xls Chart 1_04 07E Wild Horse Wind Expansion (C) (2)_Final Order Electric EXHIBIT A-1 2" xfId="4404"/>
    <cellStyle name="_VC 6.15.06 update on 06GRC power costs.xls Chart 1_04 07E Wild Horse Wind Expansion (C) (2)_Final Order Electric EXHIBIT A-1 2 2" xfId="4405"/>
    <cellStyle name="_VC 6.15.06 update on 06GRC power costs.xls Chart 1_04 07E Wild Horse Wind Expansion (C) (2)_Final Order Electric EXHIBIT A-1 3" xfId="4406"/>
    <cellStyle name="_VC 6.15.06 update on 06GRC power costs.xls Chart 1_04 07E Wild Horse Wind Expansion (C) (2)_TENASKA REGULATORY ASSET" xfId="4407"/>
    <cellStyle name="_VC 6.15.06 update on 06GRC power costs.xls Chart 1_04 07E Wild Horse Wind Expansion (C) (2)_TENASKA REGULATORY ASSET 2" xfId="4408"/>
    <cellStyle name="_VC 6.15.06 update on 06GRC power costs.xls Chart 1_04 07E Wild Horse Wind Expansion (C) (2)_TENASKA REGULATORY ASSET 2 2" xfId="4409"/>
    <cellStyle name="_VC 6.15.06 update on 06GRC power costs.xls Chart 1_04 07E Wild Horse Wind Expansion (C) (2)_TENASKA REGULATORY ASSET 3" xfId="4410"/>
    <cellStyle name="_VC 6.15.06 update on 06GRC power costs.xls Chart 1_16.37E Wild Horse Expansion DeferralRevwrkingfile SF" xfId="4411"/>
    <cellStyle name="_VC 6.15.06 update on 06GRC power costs.xls Chart 1_16.37E Wild Horse Expansion DeferralRevwrkingfile SF 2" xfId="4412"/>
    <cellStyle name="_VC 6.15.06 update on 06GRC power costs.xls Chart 1_16.37E Wild Horse Expansion DeferralRevwrkingfile SF 2 2" xfId="4413"/>
    <cellStyle name="_VC 6.15.06 update on 06GRC power costs.xls Chart 1_16.37E Wild Horse Expansion DeferralRevwrkingfile SF 3" xfId="4414"/>
    <cellStyle name="_VC 6.15.06 update on 06GRC power costs.xls Chart 1_2010 PTC's July1_Dec31 2010 " xfId="4415"/>
    <cellStyle name="_VC 6.15.06 update on 06GRC power costs.xls Chart 1_2010 PTC's Sept10_Aug11 (Version 4)" xfId="4416"/>
    <cellStyle name="_VC 6.15.06 update on 06GRC power costs.xls Chart 1_4 31 Regulatory Assets and Liabilities  7 06- Exhibit D" xfId="4417"/>
    <cellStyle name="_VC 6.15.06 update on 06GRC power costs.xls Chart 1_4 31 Regulatory Assets and Liabilities  7 06- Exhibit D 2" xfId="4418"/>
    <cellStyle name="_VC 6.15.06 update on 06GRC power costs.xls Chart 1_4 31 Regulatory Assets and Liabilities  7 06- Exhibit D 2 2" xfId="4419"/>
    <cellStyle name="_VC 6.15.06 update on 06GRC power costs.xls Chart 1_4 31 Regulatory Assets and Liabilities  7 06- Exhibit D 3" xfId="4420"/>
    <cellStyle name="_VC 6.15.06 update on 06GRC power costs.xls Chart 1_4 32 Regulatory Assets and Liabilities  7 06- Exhibit D" xfId="4421"/>
    <cellStyle name="_VC 6.15.06 update on 06GRC power costs.xls Chart 1_4 32 Regulatory Assets and Liabilities  7 06- Exhibit D 2" xfId="4422"/>
    <cellStyle name="_VC 6.15.06 update on 06GRC power costs.xls Chart 1_4 32 Regulatory Assets and Liabilities  7 06- Exhibit D 2 2" xfId="4423"/>
    <cellStyle name="_VC 6.15.06 update on 06GRC power costs.xls Chart 1_4 32 Regulatory Assets and Liabilities  7 06- Exhibit D 3" xfId="4424"/>
    <cellStyle name="_VC 6.15.06 update on 06GRC power costs.xls Chart 1_Att B to RECs proceeds proposal" xfId="4425"/>
    <cellStyle name="_VC 6.15.06 update on 06GRC power costs.xls Chart 1_Backup for Attachment B 2010-09-09" xfId="4426"/>
    <cellStyle name="_VC 6.15.06 update on 06GRC power costs.xls Chart 1_Bench Request - Attachment B" xfId="4427"/>
    <cellStyle name="_VC 6.15.06 update on 06GRC power costs.xls Chart 1_Book2" xfId="4428"/>
    <cellStyle name="_VC 6.15.06 update on 06GRC power costs.xls Chart 1_Book2 2" xfId="4429"/>
    <cellStyle name="_VC 6.15.06 update on 06GRC power costs.xls Chart 1_Book2 2 2" xfId="4430"/>
    <cellStyle name="_VC 6.15.06 update on 06GRC power costs.xls Chart 1_Book2 3" xfId="4431"/>
    <cellStyle name="_VC 6.15.06 update on 06GRC power costs.xls Chart 1_Book2_Adj Bench DR 3 for Initial Briefs (Electric)" xfId="4432"/>
    <cellStyle name="_VC 6.15.06 update on 06GRC power costs.xls Chart 1_Book2_Adj Bench DR 3 for Initial Briefs (Electric) 2" xfId="4433"/>
    <cellStyle name="_VC 6.15.06 update on 06GRC power costs.xls Chart 1_Book2_Adj Bench DR 3 for Initial Briefs (Electric) 2 2" xfId="4434"/>
    <cellStyle name="_VC 6.15.06 update on 06GRC power costs.xls Chart 1_Book2_Adj Bench DR 3 for Initial Briefs (Electric) 3" xfId="4435"/>
    <cellStyle name="_VC 6.15.06 update on 06GRC power costs.xls Chart 1_Book2_Electric Rev Req Model (2009 GRC) Rebuttal" xfId="4436"/>
    <cellStyle name="_VC 6.15.06 update on 06GRC power costs.xls Chart 1_Book2_Electric Rev Req Model (2009 GRC) Rebuttal 2" xfId="4437"/>
    <cellStyle name="_VC 6.15.06 update on 06GRC power costs.xls Chart 1_Book2_Electric Rev Req Model (2009 GRC) Rebuttal 2 2" xfId="4438"/>
    <cellStyle name="_VC 6.15.06 update on 06GRC power costs.xls Chart 1_Book2_Electric Rev Req Model (2009 GRC) Rebuttal 3" xfId="4439"/>
    <cellStyle name="_VC 6.15.06 update on 06GRC power costs.xls Chart 1_Book2_Electric Rev Req Model (2009 GRC) Rebuttal REmoval of New  WH Solar AdjustMI" xfId="4440"/>
    <cellStyle name="_VC 6.15.06 update on 06GRC power costs.xls Chart 1_Book2_Electric Rev Req Model (2009 GRC) Rebuttal REmoval of New  WH Solar AdjustMI 2" xfId="4441"/>
    <cellStyle name="_VC 6.15.06 update on 06GRC power costs.xls Chart 1_Book2_Electric Rev Req Model (2009 GRC) Rebuttal REmoval of New  WH Solar AdjustMI 2 2" xfId="4442"/>
    <cellStyle name="_VC 6.15.06 update on 06GRC power costs.xls Chart 1_Book2_Electric Rev Req Model (2009 GRC) Rebuttal REmoval of New  WH Solar AdjustMI 3" xfId="4443"/>
    <cellStyle name="_VC 6.15.06 update on 06GRC power costs.xls Chart 1_Book2_Electric Rev Req Model (2009 GRC) Revised 01-18-2010" xfId="4444"/>
    <cellStyle name="_VC 6.15.06 update on 06GRC power costs.xls Chart 1_Book2_Electric Rev Req Model (2009 GRC) Revised 01-18-2010 2" xfId="4445"/>
    <cellStyle name="_VC 6.15.06 update on 06GRC power costs.xls Chart 1_Book2_Electric Rev Req Model (2009 GRC) Revised 01-18-2010 2 2" xfId="4446"/>
    <cellStyle name="_VC 6.15.06 update on 06GRC power costs.xls Chart 1_Book2_Electric Rev Req Model (2009 GRC) Revised 01-18-2010 3" xfId="4447"/>
    <cellStyle name="_VC 6.15.06 update on 06GRC power costs.xls Chart 1_Book2_Final Order Electric EXHIBIT A-1" xfId="4448"/>
    <cellStyle name="_VC 6.15.06 update on 06GRC power costs.xls Chart 1_Book2_Final Order Electric EXHIBIT A-1 2" xfId="4449"/>
    <cellStyle name="_VC 6.15.06 update on 06GRC power costs.xls Chart 1_Book2_Final Order Electric EXHIBIT A-1 2 2" xfId="4450"/>
    <cellStyle name="_VC 6.15.06 update on 06GRC power costs.xls Chart 1_Book2_Final Order Electric EXHIBIT A-1 3" xfId="4451"/>
    <cellStyle name="_VC 6.15.06 update on 06GRC power costs.xls Chart 1_Book4" xfId="4452"/>
    <cellStyle name="_VC 6.15.06 update on 06GRC power costs.xls Chart 1_Book4 2" xfId="4453"/>
    <cellStyle name="_VC 6.15.06 update on 06GRC power costs.xls Chart 1_Book4 2 2" xfId="4454"/>
    <cellStyle name="_VC 6.15.06 update on 06GRC power costs.xls Chart 1_Book4 3" xfId="4455"/>
    <cellStyle name="_VC 6.15.06 update on 06GRC power costs.xls Chart 1_Book9" xfId="4456"/>
    <cellStyle name="_VC 6.15.06 update on 06GRC power costs.xls Chart 1_Book9 2" xfId="4457"/>
    <cellStyle name="_VC 6.15.06 update on 06GRC power costs.xls Chart 1_Book9 2 2" xfId="4458"/>
    <cellStyle name="_VC 6.15.06 update on 06GRC power costs.xls Chart 1_Book9 3" xfId="4459"/>
    <cellStyle name="_VC 6.15.06 update on 06GRC power costs.xls Chart 1_INPUTS" xfId="4460"/>
    <cellStyle name="_VC 6.15.06 update on 06GRC power costs.xls Chart 1_INPUTS 2" xfId="4461"/>
    <cellStyle name="_VC 6.15.06 update on 06GRC power costs.xls Chart 1_INPUTS 2 2" xfId="4462"/>
    <cellStyle name="_VC 6.15.06 update on 06GRC power costs.xls Chart 1_INPUTS 3" xfId="4463"/>
    <cellStyle name="_VC 6.15.06 update on 06GRC power costs.xls Chart 1_Power Costs - Comparison bx Rbtl-Staff-Jt-PC" xfId="4464"/>
    <cellStyle name="_VC 6.15.06 update on 06GRC power costs.xls Chart 1_Power Costs - Comparison bx Rbtl-Staff-Jt-PC 2" xfId="4465"/>
    <cellStyle name="_VC 6.15.06 update on 06GRC power costs.xls Chart 1_Power Costs - Comparison bx Rbtl-Staff-Jt-PC 2 2" xfId="4466"/>
    <cellStyle name="_VC 6.15.06 update on 06GRC power costs.xls Chart 1_Power Costs - Comparison bx Rbtl-Staff-Jt-PC 3" xfId="4467"/>
    <cellStyle name="_VC 6.15.06 update on 06GRC power costs.xls Chart 1_Power Costs - Comparison bx Rbtl-Staff-Jt-PC_Adj Bench DR 3 for Initial Briefs (Electric)" xfId="4468"/>
    <cellStyle name="_VC 6.15.06 update on 06GRC power costs.xls Chart 1_Power Costs - Comparison bx Rbtl-Staff-Jt-PC_Adj Bench DR 3 for Initial Briefs (Electric) 2" xfId="4469"/>
    <cellStyle name="_VC 6.15.06 update on 06GRC power costs.xls Chart 1_Power Costs - Comparison bx Rbtl-Staff-Jt-PC_Adj Bench DR 3 for Initial Briefs (Electric) 2 2" xfId="4470"/>
    <cellStyle name="_VC 6.15.06 update on 06GRC power costs.xls Chart 1_Power Costs - Comparison bx Rbtl-Staff-Jt-PC_Adj Bench DR 3 for Initial Briefs (Electric) 3" xfId="4471"/>
    <cellStyle name="_VC 6.15.06 update on 06GRC power costs.xls Chart 1_Power Costs - Comparison bx Rbtl-Staff-Jt-PC_Electric Rev Req Model (2009 GRC) Rebuttal" xfId="4472"/>
    <cellStyle name="_VC 6.15.06 update on 06GRC power costs.xls Chart 1_Power Costs - Comparison bx Rbtl-Staff-Jt-PC_Electric Rev Req Model (2009 GRC) Rebuttal 2" xfId="4473"/>
    <cellStyle name="_VC 6.15.06 update on 06GRC power costs.xls Chart 1_Power Costs - Comparison bx Rbtl-Staff-Jt-PC_Electric Rev Req Model (2009 GRC) Rebuttal 2 2" xfId="4474"/>
    <cellStyle name="_VC 6.15.06 update on 06GRC power costs.xls Chart 1_Power Costs - Comparison bx Rbtl-Staff-Jt-PC_Electric Rev Req Model (2009 GRC) Rebuttal 3" xfId="4475"/>
    <cellStyle name="_VC 6.15.06 update on 06GRC power costs.xls Chart 1_Power Costs - Comparison bx Rbtl-Staff-Jt-PC_Electric Rev Req Model (2009 GRC) Rebuttal REmoval of New  WH Solar AdjustMI" xfId="4476"/>
    <cellStyle name="_VC 6.15.06 update on 06GRC power costs.xls Chart 1_Power Costs - Comparison bx Rbtl-Staff-Jt-PC_Electric Rev Req Model (2009 GRC) Rebuttal REmoval of New  WH Solar AdjustMI 2" xfId="4477"/>
    <cellStyle name="_VC 6.15.06 update on 06GRC power costs.xls Chart 1_Power Costs - Comparison bx Rbtl-Staff-Jt-PC_Electric Rev Req Model (2009 GRC) Rebuttal REmoval of New  WH Solar AdjustMI 2 2" xfId="4478"/>
    <cellStyle name="_VC 6.15.06 update on 06GRC power costs.xls Chart 1_Power Costs - Comparison bx Rbtl-Staff-Jt-PC_Electric Rev Req Model (2009 GRC) Rebuttal REmoval of New  WH Solar AdjustMI 3" xfId="4479"/>
    <cellStyle name="_VC 6.15.06 update on 06GRC power costs.xls Chart 1_Power Costs - Comparison bx Rbtl-Staff-Jt-PC_Electric Rev Req Model (2009 GRC) Revised 01-18-2010" xfId="4480"/>
    <cellStyle name="_VC 6.15.06 update on 06GRC power costs.xls Chart 1_Power Costs - Comparison bx Rbtl-Staff-Jt-PC_Electric Rev Req Model (2009 GRC) Revised 01-18-2010 2" xfId="4481"/>
    <cellStyle name="_VC 6.15.06 update on 06GRC power costs.xls Chart 1_Power Costs - Comparison bx Rbtl-Staff-Jt-PC_Electric Rev Req Model (2009 GRC) Revised 01-18-2010 2 2" xfId="4482"/>
    <cellStyle name="_VC 6.15.06 update on 06GRC power costs.xls Chart 1_Power Costs - Comparison bx Rbtl-Staff-Jt-PC_Electric Rev Req Model (2009 GRC) Revised 01-18-2010 3" xfId="4483"/>
    <cellStyle name="_VC 6.15.06 update on 06GRC power costs.xls Chart 1_Power Costs - Comparison bx Rbtl-Staff-Jt-PC_Final Order Electric EXHIBIT A-1" xfId="4484"/>
    <cellStyle name="_VC 6.15.06 update on 06GRC power costs.xls Chart 1_Power Costs - Comparison bx Rbtl-Staff-Jt-PC_Final Order Electric EXHIBIT A-1 2" xfId="4485"/>
    <cellStyle name="_VC 6.15.06 update on 06GRC power costs.xls Chart 1_Power Costs - Comparison bx Rbtl-Staff-Jt-PC_Final Order Electric EXHIBIT A-1 2 2" xfId="4486"/>
    <cellStyle name="_VC 6.15.06 update on 06GRC power costs.xls Chart 1_Power Costs - Comparison bx Rbtl-Staff-Jt-PC_Final Order Electric EXHIBIT A-1 3" xfId="4487"/>
    <cellStyle name="_VC 6.15.06 update on 06GRC power costs.xls Chart 1_Production Adj 4.37" xfId="4488"/>
    <cellStyle name="_VC 6.15.06 update on 06GRC power costs.xls Chart 1_Production Adj 4.37 2" xfId="4489"/>
    <cellStyle name="_VC 6.15.06 update on 06GRC power costs.xls Chart 1_Production Adj 4.37 2 2" xfId="4490"/>
    <cellStyle name="_VC 6.15.06 update on 06GRC power costs.xls Chart 1_Production Adj 4.37 3" xfId="4491"/>
    <cellStyle name="_VC 6.15.06 update on 06GRC power costs.xls Chart 1_Purchased Power Adj 4.03" xfId="4492"/>
    <cellStyle name="_VC 6.15.06 update on 06GRC power costs.xls Chart 1_Purchased Power Adj 4.03 2" xfId="4493"/>
    <cellStyle name="_VC 6.15.06 update on 06GRC power costs.xls Chart 1_Purchased Power Adj 4.03 2 2" xfId="4494"/>
    <cellStyle name="_VC 6.15.06 update on 06GRC power costs.xls Chart 1_Purchased Power Adj 4.03 3" xfId="4495"/>
    <cellStyle name="_VC 6.15.06 update on 06GRC power costs.xls Chart 1_Rebuttal Power Costs" xfId="4496"/>
    <cellStyle name="_VC 6.15.06 update on 06GRC power costs.xls Chart 1_Rebuttal Power Costs 2" xfId="4497"/>
    <cellStyle name="_VC 6.15.06 update on 06GRC power costs.xls Chart 1_Rebuttal Power Costs 2 2" xfId="4498"/>
    <cellStyle name="_VC 6.15.06 update on 06GRC power costs.xls Chart 1_Rebuttal Power Costs 3" xfId="4499"/>
    <cellStyle name="_VC 6.15.06 update on 06GRC power costs.xls Chart 1_Rebuttal Power Costs_Adj Bench DR 3 for Initial Briefs (Electric)" xfId="4500"/>
    <cellStyle name="_VC 6.15.06 update on 06GRC power costs.xls Chart 1_Rebuttal Power Costs_Adj Bench DR 3 for Initial Briefs (Electric) 2" xfId="4501"/>
    <cellStyle name="_VC 6.15.06 update on 06GRC power costs.xls Chart 1_Rebuttal Power Costs_Adj Bench DR 3 for Initial Briefs (Electric) 2 2" xfId="4502"/>
    <cellStyle name="_VC 6.15.06 update on 06GRC power costs.xls Chart 1_Rebuttal Power Costs_Adj Bench DR 3 for Initial Briefs (Electric) 3" xfId="4503"/>
    <cellStyle name="_VC 6.15.06 update on 06GRC power costs.xls Chart 1_Rebuttal Power Costs_Electric Rev Req Model (2009 GRC) Rebuttal" xfId="4504"/>
    <cellStyle name="_VC 6.15.06 update on 06GRC power costs.xls Chart 1_Rebuttal Power Costs_Electric Rev Req Model (2009 GRC) Rebuttal 2" xfId="4505"/>
    <cellStyle name="_VC 6.15.06 update on 06GRC power costs.xls Chart 1_Rebuttal Power Costs_Electric Rev Req Model (2009 GRC) Rebuttal 2 2" xfId="4506"/>
    <cellStyle name="_VC 6.15.06 update on 06GRC power costs.xls Chart 1_Rebuttal Power Costs_Electric Rev Req Model (2009 GRC) Rebuttal 3" xfId="4507"/>
    <cellStyle name="_VC 6.15.06 update on 06GRC power costs.xls Chart 1_Rebuttal Power Costs_Electric Rev Req Model (2009 GRC) Rebuttal REmoval of New  WH Solar AdjustMI" xfId="4508"/>
    <cellStyle name="_VC 6.15.06 update on 06GRC power costs.xls Chart 1_Rebuttal Power Costs_Electric Rev Req Model (2009 GRC) Rebuttal REmoval of New  WH Solar AdjustMI 2" xfId="4509"/>
    <cellStyle name="_VC 6.15.06 update on 06GRC power costs.xls Chart 1_Rebuttal Power Costs_Electric Rev Req Model (2009 GRC) Rebuttal REmoval of New  WH Solar AdjustMI 2 2" xfId="4510"/>
    <cellStyle name="_VC 6.15.06 update on 06GRC power costs.xls Chart 1_Rebuttal Power Costs_Electric Rev Req Model (2009 GRC) Rebuttal REmoval of New  WH Solar AdjustMI 3" xfId="4511"/>
    <cellStyle name="_VC 6.15.06 update on 06GRC power costs.xls Chart 1_Rebuttal Power Costs_Electric Rev Req Model (2009 GRC) Revised 01-18-2010" xfId="4512"/>
    <cellStyle name="_VC 6.15.06 update on 06GRC power costs.xls Chart 1_Rebuttal Power Costs_Electric Rev Req Model (2009 GRC) Revised 01-18-2010 2" xfId="4513"/>
    <cellStyle name="_VC 6.15.06 update on 06GRC power costs.xls Chart 1_Rebuttal Power Costs_Electric Rev Req Model (2009 GRC) Revised 01-18-2010 2 2" xfId="4514"/>
    <cellStyle name="_VC 6.15.06 update on 06GRC power costs.xls Chart 1_Rebuttal Power Costs_Electric Rev Req Model (2009 GRC) Revised 01-18-2010 3" xfId="4515"/>
    <cellStyle name="_VC 6.15.06 update on 06GRC power costs.xls Chart 1_Rebuttal Power Costs_Final Order Electric EXHIBIT A-1" xfId="4516"/>
    <cellStyle name="_VC 6.15.06 update on 06GRC power costs.xls Chart 1_Rebuttal Power Costs_Final Order Electric EXHIBIT A-1 2" xfId="4517"/>
    <cellStyle name="_VC 6.15.06 update on 06GRC power costs.xls Chart 1_Rebuttal Power Costs_Final Order Electric EXHIBIT A-1 2 2" xfId="4518"/>
    <cellStyle name="_VC 6.15.06 update on 06GRC power costs.xls Chart 1_Rebuttal Power Costs_Final Order Electric EXHIBIT A-1 3" xfId="4519"/>
    <cellStyle name="_VC 6.15.06 update on 06GRC power costs.xls Chart 1_RECS vs PTC's w Interest 6-28-10" xfId="4520"/>
    <cellStyle name="_VC 6.15.06 update on 06GRC power costs.xls Chart 1_ROR &amp; CONV FACTOR" xfId="4521"/>
    <cellStyle name="_VC 6.15.06 update on 06GRC power costs.xls Chart 1_ROR &amp; CONV FACTOR 2" xfId="4522"/>
    <cellStyle name="_VC 6.15.06 update on 06GRC power costs.xls Chart 1_ROR &amp; CONV FACTOR 2 2" xfId="4523"/>
    <cellStyle name="_VC 6.15.06 update on 06GRC power costs.xls Chart 1_ROR &amp; CONV FACTOR 3" xfId="4524"/>
    <cellStyle name="_VC 6.15.06 update on 06GRC power costs.xls Chart 1_ROR 5.02" xfId="4525"/>
    <cellStyle name="_VC 6.15.06 update on 06GRC power costs.xls Chart 1_ROR 5.02 2" xfId="4526"/>
    <cellStyle name="_VC 6.15.06 update on 06GRC power costs.xls Chart 1_ROR 5.02 2 2" xfId="4527"/>
    <cellStyle name="_VC 6.15.06 update on 06GRC power costs.xls Chart 1_ROR 5.02 3" xfId="4528"/>
    <cellStyle name="_VC 6.15.06 update on 06GRC power costs.xls Chart 2" xfId="4529"/>
    <cellStyle name="_VC 6.15.06 update on 06GRC power costs.xls Chart 2 2" xfId="4530"/>
    <cellStyle name="_VC 6.15.06 update on 06GRC power costs.xls Chart 2 2 2" xfId="4531"/>
    <cellStyle name="_VC 6.15.06 update on 06GRC power costs.xls Chart 2 2 2 2" xfId="4532"/>
    <cellStyle name="_VC 6.15.06 update on 06GRC power costs.xls Chart 2 2 3" xfId="4533"/>
    <cellStyle name="_VC 6.15.06 update on 06GRC power costs.xls Chart 2 3" xfId="4534"/>
    <cellStyle name="_VC 6.15.06 update on 06GRC power costs.xls Chart 2 3 2" xfId="4535"/>
    <cellStyle name="_VC 6.15.06 update on 06GRC power costs.xls Chart 2 3 2 2" xfId="4536"/>
    <cellStyle name="_VC 6.15.06 update on 06GRC power costs.xls Chart 2 3 3" xfId="4537"/>
    <cellStyle name="_VC 6.15.06 update on 06GRC power costs.xls Chart 2 3 3 2" xfId="4538"/>
    <cellStyle name="_VC 6.15.06 update on 06GRC power costs.xls Chart 2 3 4" xfId="4539"/>
    <cellStyle name="_VC 6.15.06 update on 06GRC power costs.xls Chart 2 3 4 2" xfId="4540"/>
    <cellStyle name="_VC 6.15.06 update on 06GRC power costs.xls Chart 2 4" xfId="4541"/>
    <cellStyle name="_VC 6.15.06 update on 06GRC power costs.xls Chart 2 4 2" xfId="4542"/>
    <cellStyle name="_VC 6.15.06 update on 06GRC power costs.xls Chart 2 5" xfId="4543"/>
    <cellStyle name="_VC 6.15.06 update on 06GRC power costs.xls Chart 2_04 07E Wild Horse Wind Expansion (C) (2)" xfId="4544"/>
    <cellStyle name="_VC 6.15.06 update on 06GRC power costs.xls Chart 2_04 07E Wild Horse Wind Expansion (C) (2) 2" xfId="4545"/>
    <cellStyle name="_VC 6.15.06 update on 06GRC power costs.xls Chart 2_04 07E Wild Horse Wind Expansion (C) (2) 2 2" xfId="4546"/>
    <cellStyle name="_VC 6.15.06 update on 06GRC power costs.xls Chart 2_04 07E Wild Horse Wind Expansion (C) (2) 3" xfId="4547"/>
    <cellStyle name="_VC 6.15.06 update on 06GRC power costs.xls Chart 2_04 07E Wild Horse Wind Expansion (C) (2)_Adj Bench DR 3 for Initial Briefs (Electric)" xfId="4548"/>
    <cellStyle name="_VC 6.15.06 update on 06GRC power costs.xls Chart 2_04 07E Wild Horse Wind Expansion (C) (2)_Adj Bench DR 3 for Initial Briefs (Electric) 2" xfId="4549"/>
    <cellStyle name="_VC 6.15.06 update on 06GRC power costs.xls Chart 2_04 07E Wild Horse Wind Expansion (C) (2)_Adj Bench DR 3 for Initial Briefs (Electric) 2 2" xfId="4550"/>
    <cellStyle name="_VC 6.15.06 update on 06GRC power costs.xls Chart 2_04 07E Wild Horse Wind Expansion (C) (2)_Adj Bench DR 3 for Initial Briefs (Electric) 3" xfId="4551"/>
    <cellStyle name="_VC 6.15.06 update on 06GRC power costs.xls Chart 2_04 07E Wild Horse Wind Expansion (C) (2)_Electric Rev Req Model (2009 GRC) " xfId="4552"/>
    <cellStyle name="_VC 6.15.06 update on 06GRC power costs.xls Chart 2_04 07E Wild Horse Wind Expansion (C) (2)_Electric Rev Req Model (2009 GRC)  2" xfId="4553"/>
    <cellStyle name="_VC 6.15.06 update on 06GRC power costs.xls Chart 2_04 07E Wild Horse Wind Expansion (C) (2)_Electric Rev Req Model (2009 GRC)  2 2" xfId="4554"/>
    <cellStyle name="_VC 6.15.06 update on 06GRC power costs.xls Chart 2_04 07E Wild Horse Wind Expansion (C) (2)_Electric Rev Req Model (2009 GRC)  3" xfId="4555"/>
    <cellStyle name="_VC 6.15.06 update on 06GRC power costs.xls Chart 2_04 07E Wild Horse Wind Expansion (C) (2)_Electric Rev Req Model (2009 GRC) Rebuttal" xfId="4556"/>
    <cellStyle name="_VC 6.15.06 update on 06GRC power costs.xls Chart 2_04 07E Wild Horse Wind Expansion (C) (2)_Electric Rev Req Model (2009 GRC) Rebuttal 2" xfId="4557"/>
    <cellStyle name="_VC 6.15.06 update on 06GRC power costs.xls Chart 2_04 07E Wild Horse Wind Expansion (C) (2)_Electric Rev Req Model (2009 GRC) Rebuttal 2 2" xfId="4558"/>
    <cellStyle name="_VC 6.15.06 update on 06GRC power costs.xls Chart 2_04 07E Wild Horse Wind Expansion (C) (2)_Electric Rev Req Model (2009 GRC) Rebuttal 3" xfId="4559"/>
    <cellStyle name="_VC 6.15.06 update on 06GRC power costs.xls Chart 2_04 07E Wild Horse Wind Expansion (C) (2)_Electric Rev Req Model (2009 GRC) Rebuttal REmoval of New  WH Solar AdjustMI" xfId="4560"/>
    <cellStyle name="_VC 6.15.06 update on 06GRC power costs.xls Chart 2_04 07E Wild Horse Wind Expansion (C) (2)_Electric Rev Req Model (2009 GRC) Rebuttal REmoval of New  WH Solar AdjustMI 2" xfId="4561"/>
    <cellStyle name="_VC 6.15.06 update on 06GRC power costs.xls Chart 2_04 07E Wild Horse Wind Expansion (C) (2)_Electric Rev Req Model (2009 GRC) Rebuttal REmoval of New  WH Solar AdjustMI 2 2" xfId="4562"/>
    <cellStyle name="_VC 6.15.06 update on 06GRC power costs.xls Chart 2_04 07E Wild Horse Wind Expansion (C) (2)_Electric Rev Req Model (2009 GRC) Rebuttal REmoval of New  WH Solar AdjustMI 3" xfId="4563"/>
    <cellStyle name="_VC 6.15.06 update on 06GRC power costs.xls Chart 2_04 07E Wild Horse Wind Expansion (C) (2)_Electric Rev Req Model (2009 GRC) Revised 01-18-2010" xfId="4564"/>
    <cellStyle name="_VC 6.15.06 update on 06GRC power costs.xls Chart 2_04 07E Wild Horse Wind Expansion (C) (2)_Electric Rev Req Model (2009 GRC) Revised 01-18-2010 2" xfId="4565"/>
    <cellStyle name="_VC 6.15.06 update on 06GRC power costs.xls Chart 2_04 07E Wild Horse Wind Expansion (C) (2)_Electric Rev Req Model (2009 GRC) Revised 01-18-2010 2 2" xfId="4566"/>
    <cellStyle name="_VC 6.15.06 update on 06GRC power costs.xls Chart 2_04 07E Wild Horse Wind Expansion (C) (2)_Electric Rev Req Model (2009 GRC) Revised 01-18-2010 3" xfId="4567"/>
    <cellStyle name="_VC 6.15.06 update on 06GRC power costs.xls Chart 2_04 07E Wild Horse Wind Expansion (C) (2)_Final Order Electric EXHIBIT A-1" xfId="4568"/>
    <cellStyle name="_VC 6.15.06 update on 06GRC power costs.xls Chart 2_04 07E Wild Horse Wind Expansion (C) (2)_Final Order Electric EXHIBIT A-1 2" xfId="4569"/>
    <cellStyle name="_VC 6.15.06 update on 06GRC power costs.xls Chart 2_04 07E Wild Horse Wind Expansion (C) (2)_Final Order Electric EXHIBIT A-1 2 2" xfId="4570"/>
    <cellStyle name="_VC 6.15.06 update on 06GRC power costs.xls Chart 2_04 07E Wild Horse Wind Expansion (C) (2)_Final Order Electric EXHIBIT A-1 3" xfId="4571"/>
    <cellStyle name="_VC 6.15.06 update on 06GRC power costs.xls Chart 2_04 07E Wild Horse Wind Expansion (C) (2)_TENASKA REGULATORY ASSET" xfId="4572"/>
    <cellStyle name="_VC 6.15.06 update on 06GRC power costs.xls Chart 2_04 07E Wild Horse Wind Expansion (C) (2)_TENASKA REGULATORY ASSET 2" xfId="4573"/>
    <cellStyle name="_VC 6.15.06 update on 06GRC power costs.xls Chart 2_04 07E Wild Horse Wind Expansion (C) (2)_TENASKA REGULATORY ASSET 2 2" xfId="4574"/>
    <cellStyle name="_VC 6.15.06 update on 06GRC power costs.xls Chart 2_04 07E Wild Horse Wind Expansion (C) (2)_TENASKA REGULATORY ASSET 3" xfId="4575"/>
    <cellStyle name="_VC 6.15.06 update on 06GRC power costs.xls Chart 2_16.37E Wild Horse Expansion DeferralRevwrkingfile SF" xfId="4576"/>
    <cellStyle name="_VC 6.15.06 update on 06GRC power costs.xls Chart 2_16.37E Wild Horse Expansion DeferralRevwrkingfile SF 2" xfId="4577"/>
    <cellStyle name="_VC 6.15.06 update on 06GRC power costs.xls Chart 2_16.37E Wild Horse Expansion DeferralRevwrkingfile SF 2 2" xfId="4578"/>
    <cellStyle name="_VC 6.15.06 update on 06GRC power costs.xls Chart 2_16.37E Wild Horse Expansion DeferralRevwrkingfile SF 3" xfId="4579"/>
    <cellStyle name="_VC 6.15.06 update on 06GRC power costs.xls Chart 2_2010 PTC's July1_Dec31 2010 " xfId="4580"/>
    <cellStyle name="_VC 6.15.06 update on 06GRC power costs.xls Chart 2_2010 PTC's Sept10_Aug11 (Version 4)" xfId="4581"/>
    <cellStyle name="_VC 6.15.06 update on 06GRC power costs.xls Chart 2_4 31 Regulatory Assets and Liabilities  7 06- Exhibit D" xfId="4582"/>
    <cellStyle name="_VC 6.15.06 update on 06GRC power costs.xls Chart 2_4 31 Regulatory Assets and Liabilities  7 06- Exhibit D 2" xfId="4583"/>
    <cellStyle name="_VC 6.15.06 update on 06GRC power costs.xls Chart 2_4 31 Regulatory Assets and Liabilities  7 06- Exhibit D 2 2" xfId="4584"/>
    <cellStyle name="_VC 6.15.06 update on 06GRC power costs.xls Chart 2_4 31 Regulatory Assets and Liabilities  7 06- Exhibit D 3" xfId="4585"/>
    <cellStyle name="_VC 6.15.06 update on 06GRC power costs.xls Chart 2_4 32 Regulatory Assets and Liabilities  7 06- Exhibit D" xfId="4586"/>
    <cellStyle name="_VC 6.15.06 update on 06GRC power costs.xls Chart 2_4 32 Regulatory Assets and Liabilities  7 06- Exhibit D 2" xfId="4587"/>
    <cellStyle name="_VC 6.15.06 update on 06GRC power costs.xls Chart 2_4 32 Regulatory Assets and Liabilities  7 06- Exhibit D 2 2" xfId="4588"/>
    <cellStyle name="_VC 6.15.06 update on 06GRC power costs.xls Chart 2_4 32 Regulatory Assets and Liabilities  7 06- Exhibit D 3" xfId="4589"/>
    <cellStyle name="_VC 6.15.06 update on 06GRC power costs.xls Chart 2_Att B to RECs proceeds proposal" xfId="4590"/>
    <cellStyle name="_VC 6.15.06 update on 06GRC power costs.xls Chart 2_Backup for Attachment B 2010-09-09" xfId="4591"/>
    <cellStyle name="_VC 6.15.06 update on 06GRC power costs.xls Chart 2_Bench Request - Attachment B" xfId="4592"/>
    <cellStyle name="_VC 6.15.06 update on 06GRC power costs.xls Chart 2_Book2" xfId="4593"/>
    <cellStyle name="_VC 6.15.06 update on 06GRC power costs.xls Chart 2_Book2 2" xfId="4594"/>
    <cellStyle name="_VC 6.15.06 update on 06GRC power costs.xls Chart 2_Book2 2 2" xfId="4595"/>
    <cellStyle name="_VC 6.15.06 update on 06GRC power costs.xls Chart 2_Book2 3" xfId="4596"/>
    <cellStyle name="_VC 6.15.06 update on 06GRC power costs.xls Chart 2_Book2_Adj Bench DR 3 for Initial Briefs (Electric)" xfId="4597"/>
    <cellStyle name="_VC 6.15.06 update on 06GRC power costs.xls Chart 2_Book2_Adj Bench DR 3 for Initial Briefs (Electric) 2" xfId="4598"/>
    <cellStyle name="_VC 6.15.06 update on 06GRC power costs.xls Chart 2_Book2_Adj Bench DR 3 for Initial Briefs (Electric) 2 2" xfId="4599"/>
    <cellStyle name="_VC 6.15.06 update on 06GRC power costs.xls Chart 2_Book2_Adj Bench DR 3 for Initial Briefs (Electric) 3" xfId="4600"/>
    <cellStyle name="_VC 6.15.06 update on 06GRC power costs.xls Chart 2_Book2_Electric Rev Req Model (2009 GRC) Rebuttal" xfId="4601"/>
    <cellStyle name="_VC 6.15.06 update on 06GRC power costs.xls Chart 2_Book2_Electric Rev Req Model (2009 GRC) Rebuttal 2" xfId="4602"/>
    <cellStyle name="_VC 6.15.06 update on 06GRC power costs.xls Chart 2_Book2_Electric Rev Req Model (2009 GRC) Rebuttal 2 2" xfId="4603"/>
    <cellStyle name="_VC 6.15.06 update on 06GRC power costs.xls Chart 2_Book2_Electric Rev Req Model (2009 GRC) Rebuttal 3" xfId="4604"/>
    <cellStyle name="_VC 6.15.06 update on 06GRC power costs.xls Chart 2_Book2_Electric Rev Req Model (2009 GRC) Rebuttal REmoval of New  WH Solar AdjustMI" xfId="4605"/>
    <cellStyle name="_VC 6.15.06 update on 06GRC power costs.xls Chart 2_Book2_Electric Rev Req Model (2009 GRC) Rebuttal REmoval of New  WH Solar AdjustMI 2" xfId="4606"/>
    <cellStyle name="_VC 6.15.06 update on 06GRC power costs.xls Chart 2_Book2_Electric Rev Req Model (2009 GRC) Rebuttal REmoval of New  WH Solar AdjustMI 2 2" xfId="4607"/>
    <cellStyle name="_VC 6.15.06 update on 06GRC power costs.xls Chart 2_Book2_Electric Rev Req Model (2009 GRC) Rebuttal REmoval of New  WH Solar AdjustMI 3" xfId="4608"/>
    <cellStyle name="_VC 6.15.06 update on 06GRC power costs.xls Chart 2_Book2_Electric Rev Req Model (2009 GRC) Revised 01-18-2010" xfId="4609"/>
    <cellStyle name="_VC 6.15.06 update on 06GRC power costs.xls Chart 2_Book2_Electric Rev Req Model (2009 GRC) Revised 01-18-2010 2" xfId="4610"/>
    <cellStyle name="_VC 6.15.06 update on 06GRC power costs.xls Chart 2_Book2_Electric Rev Req Model (2009 GRC) Revised 01-18-2010 2 2" xfId="4611"/>
    <cellStyle name="_VC 6.15.06 update on 06GRC power costs.xls Chart 2_Book2_Electric Rev Req Model (2009 GRC) Revised 01-18-2010 3" xfId="4612"/>
    <cellStyle name="_VC 6.15.06 update on 06GRC power costs.xls Chart 2_Book2_Final Order Electric EXHIBIT A-1" xfId="4613"/>
    <cellStyle name="_VC 6.15.06 update on 06GRC power costs.xls Chart 2_Book2_Final Order Electric EXHIBIT A-1 2" xfId="4614"/>
    <cellStyle name="_VC 6.15.06 update on 06GRC power costs.xls Chart 2_Book2_Final Order Electric EXHIBIT A-1 2 2" xfId="4615"/>
    <cellStyle name="_VC 6.15.06 update on 06GRC power costs.xls Chart 2_Book2_Final Order Electric EXHIBIT A-1 3" xfId="4616"/>
    <cellStyle name="_VC 6.15.06 update on 06GRC power costs.xls Chart 2_Book4" xfId="4617"/>
    <cellStyle name="_VC 6.15.06 update on 06GRC power costs.xls Chart 2_Book4 2" xfId="4618"/>
    <cellStyle name="_VC 6.15.06 update on 06GRC power costs.xls Chart 2_Book4 2 2" xfId="4619"/>
    <cellStyle name="_VC 6.15.06 update on 06GRC power costs.xls Chart 2_Book4 3" xfId="4620"/>
    <cellStyle name="_VC 6.15.06 update on 06GRC power costs.xls Chart 2_Book9" xfId="4621"/>
    <cellStyle name="_VC 6.15.06 update on 06GRC power costs.xls Chart 2_Book9 2" xfId="4622"/>
    <cellStyle name="_VC 6.15.06 update on 06GRC power costs.xls Chart 2_Book9 2 2" xfId="4623"/>
    <cellStyle name="_VC 6.15.06 update on 06GRC power costs.xls Chart 2_Book9 3" xfId="4624"/>
    <cellStyle name="_VC 6.15.06 update on 06GRC power costs.xls Chart 2_INPUTS" xfId="4625"/>
    <cellStyle name="_VC 6.15.06 update on 06GRC power costs.xls Chart 2_INPUTS 2" xfId="4626"/>
    <cellStyle name="_VC 6.15.06 update on 06GRC power costs.xls Chart 2_INPUTS 2 2" xfId="4627"/>
    <cellStyle name="_VC 6.15.06 update on 06GRC power costs.xls Chart 2_INPUTS 3" xfId="4628"/>
    <cellStyle name="_VC 6.15.06 update on 06GRC power costs.xls Chart 2_Power Costs - Comparison bx Rbtl-Staff-Jt-PC" xfId="4629"/>
    <cellStyle name="_VC 6.15.06 update on 06GRC power costs.xls Chart 2_Power Costs - Comparison bx Rbtl-Staff-Jt-PC 2" xfId="4630"/>
    <cellStyle name="_VC 6.15.06 update on 06GRC power costs.xls Chart 2_Power Costs - Comparison bx Rbtl-Staff-Jt-PC 2 2" xfId="4631"/>
    <cellStyle name="_VC 6.15.06 update on 06GRC power costs.xls Chart 2_Power Costs - Comparison bx Rbtl-Staff-Jt-PC 3" xfId="4632"/>
    <cellStyle name="_VC 6.15.06 update on 06GRC power costs.xls Chart 2_Power Costs - Comparison bx Rbtl-Staff-Jt-PC_Adj Bench DR 3 for Initial Briefs (Electric)" xfId="4633"/>
    <cellStyle name="_VC 6.15.06 update on 06GRC power costs.xls Chart 2_Power Costs - Comparison bx Rbtl-Staff-Jt-PC_Adj Bench DR 3 for Initial Briefs (Electric) 2" xfId="4634"/>
    <cellStyle name="_VC 6.15.06 update on 06GRC power costs.xls Chart 2_Power Costs - Comparison bx Rbtl-Staff-Jt-PC_Adj Bench DR 3 for Initial Briefs (Electric) 2 2" xfId="4635"/>
    <cellStyle name="_VC 6.15.06 update on 06GRC power costs.xls Chart 2_Power Costs - Comparison bx Rbtl-Staff-Jt-PC_Adj Bench DR 3 for Initial Briefs (Electric) 3" xfId="4636"/>
    <cellStyle name="_VC 6.15.06 update on 06GRC power costs.xls Chart 2_Power Costs - Comparison bx Rbtl-Staff-Jt-PC_Electric Rev Req Model (2009 GRC) Rebuttal" xfId="4637"/>
    <cellStyle name="_VC 6.15.06 update on 06GRC power costs.xls Chart 2_Power Costs - Comparison bx Rbtl-Staff-Jt-PC_Electric Rev Req Model (2009 GRC) Rebuttal 2" xfId="4638"/>
    <cellStyle name="_VC 6.15.06 update on 06GRC power costs.xls Chart 2_Power Costs - Comparison bx Rbtl-Staff-Jt-PC_Electric Rev Req Model (2009 GRC) Rebuttal 2 2" xfId="4639"/>
    <cellStyle name="_VC 6.15.06 update on 06GRC power costs.xls Chart 2_Power Costs - Comparison bx Rbtl-Staff-Jt-PC_Electric Rev Req Model (2009 GRC) Rebuttal 3" xfId="4640"/>
    <cellStyle name="_VC 6.15.06 update on 06GRC power costs.xls Chart 2_Power Costs - Comparison bx Rbtl-Staff-Jt-PC_Electric Rev Req Model (2009 GRC) Rebuttal REmoval of New  WH Solar AdjustMI" xfId="4641"/>
    <cellStyle name="_VC 6.15.06 update on 06GRC power costs.xls Chart 2_Power Costs - Comparison bx Rbtl-Staff-Jt-PC_Electric Rev Req Model (2009 GRC) Rebuttal REmoval of New  WH Solar AdjustMI 2" xfId="4642"/>
    <cellStyle name="_VC 6.15.06 update on 06GRC power costs.xls Chart 2_Power Costs - Comparison bx Rbtl-Staff-Jt-PC_Electric Rev Req Model (2009 GRC) Rebuttal REmoval of New  WH Solar AdjustMI 2 2" xfId="4643"/>
    <cellStyle name="_VC 6.15.06 update on 06GRC power costs.xls Chart 2_Power Costs - Comparison bx Rbtl-Staff-Jt-PC_Electric Rev Req Model (2009 GRC) Rebuttal REmoval of New  WH Solar AdjustMI 3" xfId="4644"/>
    <cellStyle name="_VC 6.15.06 update on 06GRC power costs.xls Chart 2_Power Costs - Comparison bx Rbtl-Staff-Jt-PC_Electric Rev Req Model (2009 GRC) Revised 01-18-2010" xfId="4645"/>
    <cellStyle name="_VC 6.15.06 update on 06GRC power costs.xls Chart 2_Power Costs - Comparison bx Rbtl-Staff-Jt-PC_Electric Rev Req Model (2009 GRC) Revised 01-18-2010 2" xfId="4646"/>
    <cellStyle name="_VC 6.15.06 update on 06GRC power costs.xls Chart 2_Power Costs - Comparison bx Rbtl-Staff-Jt-PC_Electric Rev Req Model (2009 GRC) Revised 01-18-2010 2 2" xfId="4647"/>
    <cellStyle name="_VC 6.15.06 update on 06GRC power costs.xls Chart 2_Power Costs - Comparison bx Rbtl-Staff-Jt-PC_Electric Rev Req Model (2009 GRC) Revised 01-18-2010 3" xfId="4648"/>
    <cellStyle name="_VC 6.15.06 update on 06GRC power costs.xls Chart 2_Power Costs - Comparison bx Rbtl-Staff-Jt-PC_Final Order Electric EXHIBIT A-1" xfId="4649"/>
    <cellStyle name="_VC 6.15.06 update on 06GRC power costs.xls Chart 2_Power Costs - Comparison bx Rbtl-Staff-Jt-PC_Final Order Electric EXHIBIT A-1 2" xfId="4650"/>
    <cellStyle name="_VC 6.15.06 update on 06GRC power costs.xls Chart 2_Power Costs - Comparison bx Rbtl-Staff-Jt-PC_Final Order Electric EXHIBIT A-1 2 2" xfId="4651"/>
    <cellStyle name="_VC 6.15.06 update on 06GRC power costs.xls Chart 2_Power Costs - Comparison bx Rbtl-Staff-Jt-PC_Final Order Electric EXHIBIT A-1 3" xfId="4652"/>
    <cellStyle name="_VC 6.15.06 update on 06GRC power costs.xls Chart 2_Production Adj 4.37" xfId="4653"/>
    <cellStyle name="_VC 6.15.06 update on 06GRC power costs.xls Chart 2_Production Adj 4.37 2" xfId="4654"/>
    <cellStyle name="_VC 6.15.06 update on 06GRC power costs.xls Chart 2_Production Adj 4.37 2 2" xfId="4655"/>
    <cellStyle name="_VC 6.15.06 update on 06GRC power costs.xls Chart 2_Production Adj 4.37 3" xfId="4656"/>
    <cellStyle name="_VC 6.15.06 update on 06GRC power costs.xls Chart 2_Purchased Power Adj 4.03" xfId="4657"/>
    <cellStyle name="_VC 6.15.06 update on 06GRC power costs.xls Chart 2_Purchased Power Adj 4.03 2" xfId="4658"/>
    <cellStyle name="_VC 6.15.06 update on 06GRC power costs.xls Chart 2_Purchased Power Adj 4.03 2 2" xfId="4659"/>
    <cellStyle name="_VC 6.15.06 update on 06GRC power costs.xls Chart 2_Purchased Power Adj 4.03 3" xfId="4660"/>
    <cellStyle name="_VC 6.15.06 update on 06GRC power costs.xls Chart 2_Rebuttal Power Costs" xfId="4661"/>
    <cellStyle name="_VC 6.15.06 update on 06GRC power costs.xls Chart 2_Rebuttal Power Costs 2" xfId="4662"/>
    <cellStyle name="_VC 6.15.06 update on 06GRC power costs.xls Chart 2_Rebuttal Power Costs 2 2" xfId="4663"/>
    <cellStyle name="_VC 6.15.06 update on 06GRC power costs.xls Chart 2_Rebuttal Power Costs 3" xfId="4664"/>
    <cellStyle name="_VC 6.15.06 update on 06GRC power costs.xls Chart 2_Rebuttal Power Costs_Adj Bench DR 3 for Initial Briefs (Electric)" xfId="4665"/>
    <cellStyle name="_VC 6.15.06 update on 06GRC power costs.xls Chart 2_Rebuttal Power Costs_Adj Bench DR 3 for Initial Briefs (Electric) 2" xfId="4666"/>
    <cellStyle name="_VC 6.15.06 update on 06GRC power costs.xls Chart 2_Rebuttal Power Costs_Adj Bench DR 3 for Initial Briefs (Electric) 2 2" xfId="4667"/>
    <cellStyle name="_VC 6.15.06 update on 06GRC power costs.xls Chart 2_Rebuttal Power Costs_Adj Bench DR 3 for Initial Briefs (Electric) 3" xfId="4668"/>
    <cellStyle name="_VC 6.15.06 update on 06GRC power costs.xls Chart 2_Rebuttal Power Costs_Electric Rev Req Model (2009 GRC) Rebuttal" xfId="4669"/>
    <cellStyle name="_VC 6.15.06 update on 06GRC power costs.xls Chart 2_Rebuttal Power Costs_Electric Rev Req Model (2009 GRC) Rebuttal 2" xfId="4670"/>
    <cellStyle name="_VC 6.15.06 update on 06GRC power costs.xls Chart 2_Rebuttal Power Costs_Electric Rev Req Model (2009 GRC) Rebuttal 2 2" xfId="4671"/>
    <cellStyle name="_VC 6.15.06 update on 06GRC power costs.xls Chart 2_Rebuttal Power Costs_Electric Rev Req Model (2009 GRC) Rebuttal 3" xfId="4672"/>
    <cellStyle name="_VC 6.15.06 update on 06GRC power costs.xls Chart 2_Rebuttal Power Costs_Electric Rev Req Model (2009 GRC) Rebuttal REmoval of New  WH Solar AdjustMI" xfId="4673"/>
    <cellStyle name="_VC 6.15.06 update on 06GRC power costs.xls Chart 2_Rebuttal Power Costs_Electric Rev Req Model (2009 GRC) Rebuttal REmoval of New  WH Solar AdjustMI 2" xfId="4674"/>
    <cellStyle name="_VC 6.15.06 update on 06GRC power costs.xls Chart 2_Rebuttal Power Costs_Electric Rev Req Model (2009 GRC) Rebuttal REmoval of New  WH Solar AdjustMI 2 2" xfId="4675"/>
    <cellStyle name="_VC 6.15.06 update on 06GRC power costs.xls Chart 2_Rebuttal Power Costs_Electric Rev Req Model (2009 GRC) Rebuttal REmoval of New  WH Solar AdjustMI 3" xfId="4676"/>
    <cellStyle name="_VC 6.15.06 update on 06GRC power costs.xls Chart 2_Rebuttal Power Costs_Electric Rev Req Model (2009 GRC) Revised 01-18-2010" xfId="4677"/>
    <cellStyle name="_VC 6.15.06 update on 06GRC power costs.xls Chart 2_Rebuttal Power Costs_Electric Rev Req Model (2009 GRC) Revised 01-18-2010 2" xfId="4678"/>
    <cellStyle name="_VC 6.15.06 update on 06GRC power costs.xls Chart 2_Rebuttal Power Costs_Electric Rev Req Model (2009 GRC) Revised 01-18-2010 2 2" xfId="4679"/>
    <cellStyle name="_VC 6.15.06 update on 06GRC power costs.xls Chart 2_Rebuttal Power Costs_Electric Rev Req Model (2009 GRC) Revised 01-18-2010 3" xfId="4680"/>
    <cellStyle name="_VC 6.15.06 update on 06GRC power costs.xls Chart 2_Rebuttal Power Costs_Final Order Electric EXHIBIT A-1" xfId="4681"/>
    <cellStyle name="_VC 6.15.06 update on 06GRC power costs.xls Chart 2_Rebuttal Power Costs_Final Order Electric EXHIBIT A-1 2" xfId="4682"/>
    <cellStyle name="_VC 6.15.06 update on 06GRC power costs.xls Chart 2_Rebuttal Power Costs_Final Order Electric EXHIBIT A-1 2 2" xfId="4683"/>
    <cellStyle name="_VC 6.15.06 update on 06GRC power costs.xls Chart 2_Rebuttal Power Costs_Final Order Electric EXHIBIT A-1 3" xfId="4684"/>
    <cellStyle name="_VC 6.15.06 update on 06GRC power costs.xls Chart 2_RECS vs PTC's w Interest 6-28-10" xfId="4685"/>
    <cellStyle name="_VC 6.15.06 update on 06GRC power costs.xls Chart 2_ROR &amp; CONV FACTOR" xfId="4686"/>
    <cellStyle name="_VC 6.15.06 update on 06GRC power costs.xls Chart 2_ROR &amp; CONV FACTOR 2" xfId="4687"/>
    <cellStyle name="_VC 6.15.06 update on 06GRC power costs.xls Chart 2_ROR &amp; CONV FACTOR 2 2" xfId="4688"/>
    <cellStyle name="_VC 6.15.06 update on 06GRC power costs.xls Chart 2_ROR &amp; CONV FACTOR 3" xfId="4689"/>
    <cellStyle name="_VC 6.15.06 update on 06GRC power costs.xls Chart 2_ROR 5.02" xfId="4690"/>
    <cellStyle name="_VC 6.15.06 update on 06GRC power costs.xls Chart 2_ROR 5.02 2" xfId="4691"/>
    <cellStyle name="_VC 6.15.06 update on 06GRC power costs.xls Chart 2_ROR 5.02 2 2" xfId="4692"/>
    <cellStyle name="_VC 6.15.06 update on 06GRC power costs.xls Chart 2_ROR 5.02 3" xfId="4693"/>
    <cellStyle name="_VC 6.15.06 update on 06GRC power costs.xls Chart 3" xfId="4694"/>
    <cellStyle name="_VC 6.15.06 update on 06GRC power costs.xls Chart 3 2" xfId="4695"/>
    <cellStyle name="_VC 6.15.06 update on 06GRC power costs.xls Chart 3 2 2" xfId="4696"/>
    <cellStyle name="_VC 6.15.06 update on 06GRC power costs.xls Chart 3 2 2 2" xfId="4697"/>
    <cellStyle name="_VC 6.15.06 update on 06GRC power costs.xls Chart 3 2 3" xfId="4698"/>
    <cellStyle name="_VC 6.15.06 update on 06GRC power costs.xls Chart 3 3" xfId="4699"/>
    <cellStyle name="_VC 6.15.06 update on 06GRC power costs.xls Chart 3 3 2" xfId="4700"/>
    <cellStyle name="_VC 6.15.06 update on 06GRC power costs.xls Chart 3 3 2 2" xfId="4701"/>
    <cellStyle name="_VC 6.15.06 update on 06GRC power costs.xls Chart 3 3 3" xfId="4702"/>
    <cellStyle name="_VC 6.15.06 update on 06GRC power costs.xls Chart 3 3 3 2" xfId="4703"/>
    <cellStyle name="_VC 6.15.06 update on 06GRC power costs.xls Chart 3 3 4" xfId="4704"/>
    <cellStyle name="_VC 6.15.06 update on 06GRC power costs.xls Chart 3 3 4 2" xfId="4705"/>
    <cellStyle name="_VC 6.15.06 update on 06GRC power costs.xls Chart 3 4" xfId="4706"/>
    <cellStyle name="_VC 6.15.06 update on 06GRC power costs.xls Chart 3 4 2" xfId="4707"/>
    <cellStyle name="_VC 6.15.06 update on 06GRC power costs.xls Chart 3 5" xfId="4708"/>
    <cellStyle name="_VC 6.15.06 update on 06GRC power costs.xls Chart 3_04 07E Wild Horse Wind Expansion (C) (2)" xfId="4709"/>
    <cellStyle name="_VC 6.15.06 update on 06GRC power costs.xls Chart 3_04 07E Wild Horse Wind Expansion (C) (2) 2" xfId="4710"/>
    <cellStyle name="_VC 6.15.06 update on 06GRC power costs.xls Chart 3_04 07E Wild Horse Wind Expansion (C) (2) 2 2" xfId="4711"/>
    <cellStyle name="_VC 6.15.06 update on 06GRC power costs.xls Chart 3_04 07E Wild Horse Wind Expansion (C) (2) 3" xfId="4712"/>
    <cellStyle name="_VC 6.15.06 update on 06GRC power costs.xls Chart 3_04 07E Wild Horse Wind Expansion (C) (2)_Adj Bench DR 3 for Initial Briefs (Electric)" xfId="4713"/>
    <cellStyle name="_VC 6.15.06 update on 06GRC power costs.xls Chart 3_04 07E Wild Horse Wind Expansion (C) (2)_Adj Bench DR 3 for Initial Briefs (Electric) 2" xfId="4714"/>
    <cellStyle name="_VC 6.15.06 update on 06GRC power costs.xls Chart 3_04 07E Wild Horse Wind Expansion (C) (2)_Adj Bench DR 3 for Initial Briefs (Electric) 2 2" xfId="4715"/>
    <cellStyle name="_VC 6.15.06 update on 06GRC power costs.xls Chart 3_04 07E Wild Horse Wind Expansion (C) (2)_Adj Bench DR 3 for Initial Briefs (Electric) 3" xfId="4716"/>
    <cellStyle name="_VC 6.15.06 update on 06GRC power costs.xls Chart 3_04 07E Wild Horse Wind Expansion (C) (2)_Electric Rev Req Model (2009 GRC) " xfId="4717"/>
    <cellStyle name="_VC 6.15.06 update on 06GRC power costs.xls Chart 3_04 07E Wild Horse Wind Expansion (C) (2)_Electric Rev Req Model (2009 GRC)  2" xfId="4718"/>
    <cellStyle name="_VC 6.15.06 update on 06GRC power costs.xls Chart 3_04 07E Wild Horse Wind Expansion (C) (2)_Electric Rev Req Model (2009 GRC)  2 2" xfId="4719"/>
    <cellStyle name="_VC 6.15.06 update on 06GRC power costs.xls Chart 3_04 07E Wild Horse Wind Expansion (C) (2)_Electric Rev Req Model (2009 GRC)  3" xfId="4720"/>
    <cellStyle name="_VC 6.15.06 update on 06GRC power costs.xls Chart 3_04 07E Wild Horse Wind Expansion (C) (2)_Electric Rev Req Model (2009 GRC) Rebuttal" xfId="4721"/>
    <cellStyle name="_VC 6.15.06 update on 06GRC power costs.xls Chart 3_04 07E Wild Horse Wind Expansion (C) (2)_Electric Rev Req Model (2009 GRC) Rebuttal 2" xfId="4722"/>
    <cellStyle name="_VC 6.15.06 update on 06GRC power costs.xls Chart 3_04 07E Wild Horse Wind Expansion (C) (2)_Electric Rev Req Model (2009 GRC) Rebuttal 2 2" xfId="4723"/>
    <cellStyle name="_VC 6.15.06 update on 06GRC power costs.xls Chart 3_04 07E Wild Horse Wind Expansion (C) (2)_Electric Rev Req Model (2009 GRC) Rebuttal 3" xfId="4724"/>
    <cellStyle name="_VC 6.15.06 update on 06GRC power costs.xls Chart 3_04 07E Wild Horse Wind Expansion (C) (2)_Electric Rev Req Model (2009 GRC) Rebuttal REmoval of New  WH Solar AdjustMI" xfId="4725"/>
    <cellStyle name="_VC 6.15.06 update on 06GRC power costs.xls Chart 3_04 07E Wild Horse Wind Expansion (C) (2)_Electric Rev Req Model (2009 GRC) Rebuttal REmoval of New  WH Solar AdjustMI 2" xfId="4726"/>
    <cellStyle name="_VC 6.15.06 update on 06GRC power costs.xls Chart 3_04 07E Wild Horse Wind Expansion (C) (2)_Electric Rev Req Model (2009 GRC) Rebuttal REmoval of New  WH Solar AdjustMI 2 2" xfId="4727"/>
    <cellStyle name="_VC 6.15.06 update on 06GRC power costs.xls Chart 3_04 07E Wild Horse Wind Expansion (C) (2)_Electric Rev Req Model (2009 GRC) Rebuttal REmoval of New  WH Solar AdjustMI 3" xfId="4728"/>
    <cellStyle name="_VC 6.15.06 update on 06GRC power costs.xls Chart 3_04 07E Wild Horse Wind Expansion (C) (2)_Electric Rev Req Model (2009 GRC) Revised 01-18-2010" xfId="4729"/>
    <cellStyle name="_VC 6.15.06 update on 06GRC power costs.xls Chart 3_04 07E Wild Horse Wind Expansion (C) (2)_Electric Rev Req Model (2009 GRC) Revised 01-18-2010 2" xfId="4730"/>
    <cellStyle name="_VC 6.15.06 update on 06GRC power costs.xls Chart 3_04 07E Wild Horse Wind Expansion (C) (2)_Electric Rev Req Model (2009 GRC) Revised 01-18-2010 2 2" xfId="4731"/>
    <cellStyle name="_VC 6.15.06 update on 06GRC power costs.xls Chart 3_04 07E Wild Horse Wind Expansion (C) (2)_Electric Rev Req Model (2009 GRC) Revised 01-18-2010 3" xfId="4732"/>
    <cellStyle name="_VC 6.15.06 update on 06GRC power costs.xls Chart 3_04 07E Wild Horse Wind Expansion (C) (2)_Final Order Electric EXHIBIT A-1" xfId="4733"/>
    <cellStyle name="_VC 6.15.06 update on 06GRC power costs.xls Chart 3_04 07E Wild Horse Wind Expansion (C) (2)_Final Order Electric EXHIBIT A-1 2" xfId="4734"/>
    <cellStyle name="_VC 6.15.06 update on 06GRC power costs.xls Chart 3_04 07E Wild Horse Wind Expansion (C) (2)_Final Order Electric EXHIBIT A-1 2 2" xfId="4735"/>
    <cellStyle name="_VC 6.15.06 update on 06GRC power costs.xls Chart 3_04 07E Wild Horse Wind Expansion (C) (2)_Final Order Electric EXHIBIT A-1 3" xfId="4736"/>
    <cellStyle name="_VC 6.15.06 update on 06GRC power costs.xls Chart 3_04 07E Wild Horse Wind Expansion (C) (2)_TENASKA REGULATORY ASSET" xfId="4737"/>
    <cellStyle name="_VC 6.15.06 update on 06GRC power costs.xls Chart 3_04 07E Wild Horse Wind Expansion (C) (2)_TENASKA REGULATORY ASSET 2" xfId="4738"/>
    <cellStyle name="_VC 6.15.06 update on 06GRC power costs.xls Chart 3_04 07E Wild Horse Wind Expansion (C) (2)_TENASKA REGULATORY ASSET 2 2" xfId="4739"/>
    <cellStyle name="_VC 6.15.06 update on 06GRC power costs.xls Chart 3_04 07E Wild Horse Wind Expansion (C) (2)_TENASKA REGULATORY ASSET 3" xfId="4740"/>
    <cellStyle name="_VC 6.15.06 update on 06GRC power costs.xls Chart 3_16.37E Wild Horse Expansion DeferralRevwrkingfile SF" xfId="4741"/>
    <cellStyle name="_VC 6.15.06 update on 06GRC power costs.xls Chart 3_16.37E Wild Horse Expansion DeferralRevwrkingfile SF 2" xfId="4742"/>
    <cellStyle name="_VC 6.15.06 update on 06GRC power costs.xls Chart 3_16.37E Wild Horse Expansion DeferralRevwrkingfile SF 2 2" xfId="4743"/>
    <cellStyle name="_VC 6.15.06 update on 06GRC power costs.xls Chart 3_16.37E Wild Horse Expansion DeferralRevwrkingfile SF 3" xfId="4744"/>
    <cellStyle name="_VC 6.15.06 update on 06GRC power costs.xls Chart 3_2010 PTC's July1_Dec31 2010 " xfId="4745"/>
    <cellStyle name="_VC 6.15.06 update on 06GRC power costs.xls Chart 3_2010 PTC's Sept10_Aug11 (Version 4)" xfId="4746"/>
    <cellStyle name="_VC 6.15.06 update on 06GRC power costs.xls Chart 3_4 31 Regulatory Assets and Liabilities  7 06- Exhibit D" xfId="4747"/>
    <cellStyle name="_VC 6.15.06 update on 06GRC power costs.xls Chart 3_4 31 Regulatory Assets and Liabilities  7 06- Exhibit D 2" xfId="4748"/>
    <cellStyle name="_VC 6.15.06 update on 06GRC power costs.xls Chart 3_4 31 Regulatory Assets and Liabilities  7 06- Exhibit D 2 2" xfId="4749"/>
    <cellStyle name="_VC 6.15.06 update on 06GRC power costs.xls Chart 3_4 31 Regulatory Assets and Liabilities  7 06- Exhibit D 3" xfId="4750"/>
    <cellStyle name="_VC 6.15.06 update on 06GRC power costs.xls Chart 3_4 32 Regulatory Assets and Liabilities  7 06- Exhibit D" xfId="4751"/>
    <cellStyle name="_VC 6.15.06 update on 06GRC power costs.xls Chart 3_4 32 Regulatory Assets and Liabilities  7 06- Exhibit D 2" xfId="4752"/>
    <cellStyle name="_VC 6.15.06 update on 06GRC power costs.xls Chart 3_4 32 Regulatory Assets and Liabilities  7 06- Exhibit D 2 2" xfId="4753"/>
    <cellStyle name="_VC 6.15.06 update on 06GRC power costs.xls Chart 3_4 32 Regulatory Assets and Liabilities  7 06- Exhibit D 3" xfId="4754"/>
    <cellStyle name="_VC 6.15.06 update on 06GRC power costs.xls Chart 3_Att B to RECs proceeds proposal" xfId="4755"/>
    <cellStyle name="_VC 6.15.06 update on 06GRC power costs.xls Chart 3_Backup for Attachment B 2010-09-09" xfId="4756"/>
    <cellStyle name="_VC 6.15.06 update on 06GRC power costs.xls Chart 3_Bench Request - Attachment B" xfId="4757"/>
    <cellStyle name="_VC 6.15.06 update on 06GRC power costs.xls Chart 3_Book2" xfId="4758"/>
    <cellStyle name="_VC 6.15.06 update on 06GRC power costs.xls Chart 3_Book2 2" xfId="4759"/>
    <cellStyle name="_VC 6.15.06 update on 06GRC power costs.xls Chart 3_Book2 2 2" xfId="4760"/>
    <cellStyle name="_VC 6.15.06 update on 06GRC power costs.xls Chart 3_Book2 3" xfId="4761"/>
    <cellStyle name="_VC 6.15.06 update on 06GRC power costs.xls Chart 3_Book2_Adj Bench DR 3 for Initial Briefs (Electric)" xfId="4762"/>
    <cellStyle name="_VC 6.15.06 update on 06GRC power costs.xls Chart 3_Book2_Adj Bench DR 3 for Initial Briefs (Electric) 2" xfId="4763"/>
    <cellStyle name="_VC 6.15.06 update on 06GRC power costs.xls Chart 3_Book2_Adj Bench DR 3 for Initial Briefs (Electric) 2 2" xfId="4764"/>
    <cellStyle name="_VC 6.15.06 update on 06GRC power costs.xls Chart 3_Book2_Adj Bench DR 3 for Initial Briefs (Electric) 3" xfId="4765"/>
    <cellStyle name="_VC 6.15.06 update on 06GRC power costs.xls Chart 3_Book2_Electric Rev Req Model (2009 GRC) Rebuttal" xfId="4766"/>
    <cellStyle name="_VC 6.15.06 update on 06GRC power costs.xls Chart 3_Book2_Electric Rev Req Model (2009 GRC) Rebuttal 2" xfId="4767"/>
    <cellStyle name="_VC 6.15.06 update on 06GRC power costs.xls Chart 3_Book2_Electric Rev Req Model (2009 GRC) Rebuttal 2 2" xfId="4768"/>
    <cellStyle name="_VC 6.15.06 update on 06GRC power costs.xls Chart 3_Book2_Electric Rev Req Model (2009 GRC) Rebuttal 3" xfId="4769"/>
    <cellStyle name="_VC 6.15.06 update on 06GRC power costs.xls Chart 3_Book2_Electric Rev Req Model (2009 GRC) Rebuttal REmoval of New  WH Solar AdjustMI" xfId="4770"/>
    <cellStyle name="_VC 6.15.06 update on 06GRC power costs.xls Chart 3_Book2_Electric Rev Req Model (2009 GRC) Rebuttal REmoval of New  WH Solar AdjustMI 2" xfId="4771"/>
    <cellStyle name="_VC 6.15.06 update on 06GRC power costs.xls Chart 3_Book2_Electric Rev Req Model (2009 GRC) Rebuttal REmoval of New  WH Solar AdjustMI 2 2" xfId="4772"/>
    <cellStyle name="_VC 6.15.06 update on 06GRC power costs.xls Chart 3_Book2_Electric Rev Req Model (2009 GRC) Rebuttal REmoval of New  WH Solar AdjustMI 3" xfId="4773"/>
    <cellStyle name="_VC 6.15.06 update on 06GRC power costs.xls Chart 3_Book2_Electric Rev Req Model (2009 GRC) Revised 01-18-2010" xfId="4774"/>
    <cellStyle name="_VC 6.15.06 update on 06GRC power costs.xls Chart 3_Book2_Electric Rev Req Model (2009 GRC) Revised 01-18-2010 2" xfId="4775"/>
    <cellStyle name="_VC 6.15.06 update on 06GRC power costs.xls Chart 3_Book2_Electric Rev Req Model (2009 GRC) Revised 01-18-2010 2 2" xfId="4776"/>
    <cellStyle name="_VC 6.15.06 update on 06GRC power costs.xls Chart 3_Book2_Electric Rev Req Model (2009 GRC) Revised 01-18-2010 3" xfId="4777"/>
    <cellStyle name="_VC 6.15.06 update on 06GRC power costs.xls Chart 3_Book2_Final Order Electric EXHIBIT A-1" xfId="4778"/>
    <cellStyle name="_VC 6.15.06 update on 06GRC power costs.xls Chart 3_Book2_Final Order Electric EXHIBIT A-1 2" xfId="4779"/>
    <cellStyle name="_VC 6.15.06 update on 06GRC power costs.xls Chart 3_Book2_Final Order Electric EXHIBIT A-1 2 2" xfId="4780"/>
    <cellStyle name="_VC 6.15.06 update on 06GRC power costs.xls Chart 3_Book2_Final Order Electric EXHIBIT A-1 3" xfId="4781"/>
    <cellStyle name="_VC 6.15.06 update on 06GRC power costs.xls Chart 3_Book4" xfId="4782"/>
    <cellStyle name="_VC 6.15.06 update on 06GRC power costs.xls Chart 3_Book4 2" xfId="4783"/>
    <cellStyle name="_VC 6.15.06 update on 06GRC power costs.xls Chart 3_Book4 2 2" xfId="4784"/>
    <cellStyle name="_VC 6.15.06 update on 06GRC power costs.xls Chart 3_Book4 3" xfId="4785"/>
    <cellStyle name="_VC 6.15.06 update on 06GRC power costs.xls Chart 3_Book9" xfId="4786"/>
    <cellStyle name="_VC 6.15.06 update on 06GRC power costs.xls Chart 3_Book9 2" xfId="4787"/>
    <cellStyle name="_VC 6.15.06 update on 06GRC power costs.xls Chart 3_Book9 2 2" xfId="4788"/>
    <cellStyle name="_VC 6.15.06 update on 06GRC power costs.xls Chart 3_Book9 3" xfId="4789"/>
    <cellStyle name="_VC 6.15.06 update on 06GRC power costs.xls Chart 3_INPUTS" xfId="4790"/>
    <cellStyle name="_VC 6.15.06 update on 06GRC power costs.xls Chart 3_INPUTS 2" xfId="4791"/>
    <cellStyle name="_VC 6.15.06 update on 06GRC power costs.xls Chart 3_INPUTS 2 2" xfId="4792"/>
    <cellStyle name="_VC 6.15.06 update on 06GRC power costs.xls Chart 3_INPUTS 3" xfId="4793"/>
    <cellStyle name="_VC 6.15.06 update on 06GRC power costs.xls Chart 3_Power Costs - Comparison bx Rbtl-Staff-Jt-PC" xfId="4794"/>
    <cellStyle name="_VC 6.15.06 update on 06GRC power costs.xls Chart 3_Power Costs - Comparison bx Rbtl-Staff-Jt-PC 2" xfId="4795"/>
    <cellStyle name="_VC 6.15.06 update on 06GRC power costs.xls Chart 3_Power Costs - Comparison bx Rbtl-Staff-Jt-PC 2 2" xfId="4796"/>
    <cellStyle name="_VC 6.15.06 update on 06GRC power costs.xls Chart 3_Power Costs - Comparison bx Rbtl-Staff-Jt-PC 3" xfId="4797"/>
    <cellStyle name="_VC 6.15.06 update on 06GRC power costs.xls Chart 3_Power Costs - Comparison bx Rbtl-Staff-Jt-PC_Adj Bench DR 3 for Initial Briefs (Electric)" xfId="4798"/>
    <cellStyle name="_VC 6.15.06 update on 06GRC power costs.xls Chart 3_Power Costs - Comparison bx Rbtl-Staff-Jt-PC_Adj Bench DR 3 for Initial Briefs (Electric) 2" xfId="4799"/>
    <cellStyle name="_VC 6.15.06 update on 06GRC power costs.xls Chart 3_Power Costs - Comparison bx Rbtl-Staff-Jt-PC_Adj Bench DR 3 for Initial Briefs (Electric) 2 2" xfId="4800"/>
    <cellStyle name="_VC 6.15.06 update on 06GRC power costs.xls Chart 3_Power Costs - Comparison bx Rbtl-Staff-Jt-PC_Adj Bench DR 3 for Initial Briefs (Electric) 3" xfId="4801"/>
    <cellStyle name="_VC 6.15.06 update on 06GRC power costs.xls Chart 3_Power Costs - Comparison bx Rbtl-Staff-Jt-PC_Electric Rev Req Model (2009 GRC) Rebuttal" xfId="4802"/>
    <cellStyle name="_VC 6.15.06 update on 06GRC power costs.xls Chart 3_Power Costs - Comparison bx Rbtl-Staff-Jt-PC_Electric Rev Req Model (2009 GRC) Rebuttal 2" xfId="4803"/>
    <cellStyle name="_VC 6.15.06 update on 06GRC power costs.xls Chart 3_Power Costs - Comparison bx Rbtl-Staff-Jt-PC_Electric Rev Req Model (2009 GRC) Rebuttal 2 2" xfId="4804"/>
    <cellStyle name="_VC 6.15.06 update on 06GRC power costs.xls Chart 3_Power Costs - Comparison bx Rbtl-Staff-Jt-PC_Electric Rev Req Model (2009 GRC) Rebuttal 3" xfId="4805"/>
    <cellStyle name="_VC 6.15.06 update on 06GRC power costs.xls Chart 3_Power Costs - Comparison bx Rbtl-Staff-Jt-PC_Electric Rev Req Model (2009 GRC) Rebuttal REmoval of New  WH Solar AdjustMI" xfId="4806"/>
    <cellStyle name="_VC 6.15.06 update on 06GRC power costs.xls Chart 3_Power Costs - Comparison bx Rbtl-Staff-Jt-PC_Electric Rev Req Model (2009 GRC) Rebuttal REmoval of New  WH Solar AdjustMI 2" xfId="4807"/>
    <cellStyle name="_VC 6.15.06 update on 06GRC power costs.xls Chart 3_Power Costs - Comparison bx Rbtl-Staff-Jt-PC_Electric Rev Req Model (2009 GRC) Rebuttal REmoval of New  WH Solar AdjustMI 2 2" xfId="4808"/>
    <cellStyle name="_VC 6.15.06 update on 06GRC power costs.xls Chart 3_Power Costs - Comparison bx Rbtl-Staff-Jt-PC_Electric Rev Req Model (2009 GRC) Rebuttal REmoval of New  WH Solar AdjustMI 3" xfId="4809"/>
    <cellStyle name="_VC 6.15.06 update on 06GRC power costs.xls Chart 3_Power Costs - Comparison bx Rbtl-Staff-Jt-PC_Electric Rev Req Model (2009 GRC) Revised 01-18-2010" xfId="4810"/>
    <cellStyle name="_VC 6.15.06 update on 06GRC power costs.xls Chart 3_Power Costs - Comparison bx Rbtl-Staff-Jt-PC_Electric Rev Req Model (2009 GRC) Revised 01-18-2010 2" xfId="4811"/>
    <cellStyle name="_VC 6.15.06 update on 06GRC power costs.xls Chart 3_Power Costs - Comparison bx Rbtl-Staff-Jt-PC_Electric Rev Req Model (2009 GRC) Revised 01-18-2010 2 2" xfId="4812"/>
    <cellStyle name="_VC 6.15.06 update on 06GRC power costs.xls Chart 3_Power Costs - Comparison bx Rbtl-Staff-Jt-PC_Electric Rev Req Model (2009 GRC) Revised 01-18-2010 3" xfId="4813"/>
    <cellStyle name="_VC 6.15.06 update on 06GRC power costs.xls Chart 3_Power Costs - Comparison bx Rbtl-Staff-Jt-PC_Final Order Electric EXHIBIT A-1" xfId="4814"/>
    <cellStyle name="_VC 6.15.06 update on 06GRC power costs.xls Chart 3_Power Costs - Comparison bx Rbtl-Staff-Jt-PC_Final Order Electric EXHIBIT A-1 2" xfId="4815"/>
    <cellStyle name="_VC 6.15.06 update on 06GRC power costs.xls Chart 3_Power Costs - Comparison bx Rbtl-Staff-Jt-PC_Final Order Electric EXHIBIT A-1 2 2" xfId="4816"/>
    <cellStyle name="_VC 6.15.06 update on 06GRC power costs.xls Chart 3_Power Costs - Comparison bx Rbtl-Staff-Jt-PC_Final Order Electric EXHIBIT A-1 3" xfId="4817"/>
    <cellStyle name="_VC 6.15.06 update on 06GRC power costs.xls Chart 3_Production Adj 4.37" xfId="4818"/>
    <cellStyle name="_VC 6.15.06 update on 06GRC power costs.xls Chart 3_Production Adj 4.37 2" xfId="4819"/>
    <cellStyle name="_VC 6.15.06 update on 06GRC power costs.xls Chart 3_Production Adj 4.37 2 2" xfId="4820"/>
    <cellStyle name="_VC 6.15.06 update on 06GRC power costs.xls Chart 3_Production Adj 4.37 3" xfId="4821"/>
    <cellStyle name="_VC 6.15.06 update on 06GRC power costs.xls Chart 3_Purchased Power Adj 4.03" xfId="4822"/>
    <cellStyle name="_VC 6.15.06 update on 06GRC power costs.xls Chart 3_Purchased Power Adj 4.03 2" xfId="4823"/>
    <cellStyle name="_VC 6.15.06 update on 06GRC power costs.xls Chart 3_Purchased Power Adj 4.03 2 2" xfId="4824"/>
    <cellStyle name="_VC 6.15.06 update on 06GRC power costs.xls Chart 3_Purchased Power Adj 4.03 3" xfId="4825"/>
    <cellStyle name="_VC 6.15.06 update on 06GRC power costs.xls Chart 3_Rebuttal Power Costs" xfId="4826"/>
    <cellStyle name="_VC 6.15.06 update on 06GRC power costs.xls Chart 3_Rebuttal Power Costs 2" xfId="4827"/>
    <cellStyle name="_VC 6.15.06 update on 06GRC power costs.xls Chart 3_Rebuttal Power Costs 2 2" xfId="4828"/>
    <cellStyle name="_VC 6.15.06 update on 06GRC power costs.xls Chart 3_Rebuttal Power Costs 3" xfId="4829"/>
    <cellStyle name="_VC 6.15.06 update on 06GRC power costs.xls Chart 3_Rebuttal Power Costs_Adj Bench DR 3 for Initial Briefs (Electric)" xfId="4830"/>
    <cellStyle name="_VC 6.15.06 update on 06GRC power costs.xls Chart 3_Rebuttal Power Costs_Adj Bench DR 3 for Initial Briefs (Electric) 2" xfId="4831"/>
    <cellStyle name="_VC 6.15.06 update on 06GRC power costs.xls Chart 3_Rebuttal Power Costs_Adj Bench DR 3 for Initial Briefs (Electric) 2 2" xfId="4832"/>
    <cellStyle name="_VC 6.15.06 update on 06GRC power costs.xls Chart 3_Rebuttal Power Costs_Adj Bench DR 3 for Initial Briefs (Electric) 3" xfId="4833"/>
    <cellStyle name="_VC 6.15.06 update on 06GRC power costs.xls Chart 3_Rebuttal Power Costs_Electric Rev Req Model (2009 GRC) Rebuttal" xfId="4834"/>
    <cellStyle name="_VC 6.15.06 update on 06GRC power costs.xls Chart 3_Rebuttal Power Costs_Electric Rev Req Model (2009 GRC) Rebuttal 2" xfId="4835"/>
    <cellStyle name="_VC 6.15.06 update on 06GRC power costs.xls Chart 3_Rebuttal Power Costs_Electric Rev Req Model (2009 GRC) Rebuttal 2 2" xfId="4836"/>
    <cellStyle name="_VC 6.15.06 update on 06GRC power costs.xls Chart 3_Rebuttal Power Costs_Electric Rev Req Model (2009 GRC) Rebuttal 3" xfId="4837"/>
    <cellStyle name="_VC 6.15.06 update on 06GRC power costs.xls Chart 3_Rebuttal Power Costs_Electric Rev Req Model (2009 GRC) Rebuttal REmoval of New  WH Solar AdjustMI" xfId="4838"/>
    <cellStyle name="_VC 6.15.06 update on 06GRC power costs.xls Chart 3_Rebuttal Power Costs_Electric Rev Req Model (2009 GRC) Rebuttal REmoval of New  WH Solar AdjustMI 2" xfId="4839"/>
    <cellStyle name="_VC 6.15.06 update on 06GRC power costs.xls Chart 3_Rebuttal Power Costs_Electric Rev Req Model (2009 GRC) Rebuttal REmoval of New  WH Solar AdjustMI 2 2" xfId="4840"/>
    <cellStyle name="_VC 6.15.06 update on 06GRC power costs.xls Chart 3_Rebuttal Power Costs_Electric Rev Req Model (2009 GRC) Rebuttal REmoval of New  WH Solar AdjustMI 3" xfId="4841"/>
    <cellStyle name="_VC 6.15.06 update on 06GRC power costs.xls Chart 3_Rebuttal Power Costs_Electric Rev Req Model (2009 GRC) Revised 01-18-2010" xfId="4842"/>
    <cellStyle name="_VC 6.15.06 update on 06GRC power costs.xls Chart 3_Rebuttal Power Costs_Electric Rev Req Model (2009 GRC) Revised 01-18-2010 2" xfId="4843"/>
    <cellStyle name="_VC 6.15.06 update on 06GRC power costs.xls Chart 3_Rebuttal Power Costs_Electric Rev Req Model (2009 GRC) Revised 01-18-2010 2 2" xfId="4844"/>
    <cellStyle name="_VC 6.15.06 update on 06GRC power costs.xls Chart 3_Rebuttal Power Costs_Electric Rev Req Model (2009 GRC) Revised 01-18-2010 3" xfId="4845"/>
    <cellStyle name="_VC 6.15.06 update on 06GRC power costs.xls Chart 3_Rebuttal Power Costs_Final Order Electric EXHIBIT A-1" xfId="4846"/>
    <cellStyle name="_VC 6.15.06 update on 06GRC power costs.xls Chart 3_Rebuttal Power Costs_Final Order Electric EXHIBIT A-1 2" xfId="4847"/>
    <cellStyle name="_VC 6.15.06 update on 06GRC power costs.xls Chart 3_Rebuttal Power Costs_Final Order Electric EXHIBIT A-1 2 2" xfId="4848"/>
    <cellStyle name="_VC 6.15.06 update on 06GRC power costs.xls Chart 3_Rebuttal Power Costs_Final Order Electric EXHIBIT A-1 3" xfId="4849"/>
    <cellStyle name="_VC 6.15.06 update on 06GRC power costs.xls Chart 3_RECS vs PTC's w Interest 6-28-10" xfId="4850"/>
    <cellStyle name="_VC 6.15.06 update on 06GRC power costs.xls Chart 3_ROR &amp; CONV FACTOR" xfId="4851"/>
    <cellStyle name="_VC 6.15.06 update on 06GRC power costs.xls Chart 3_ROR &amp; CONV FACTOR 2" xfId="4852"/>
    <cellStyle name="_VC 6.15.06 update on 06GRC power costs.xls Chart 3_ROR &amp; CONV FACTOR 2 2" xfId="4853"/>
    <cellStyle name="_VC 6.15.06 update on 06GRC power costs.xls Chart 3_ROR &amp; CONV FACTOR 3" xfId="4854"/>
    <cellStyle name="_VC 6.15.06 update on 06GRC power costs.xls Chart 3_ROR 5.02" xfId="4855"/>
    <cellStyle name="_VC 6.15.06 update on 06GRC power costs.xls Chart 3_ROR 5.02 2" xfId="4856"/>
    <cellStyle name="_VC 6.15.06 update on 06GRC power costs.xls Chart 3_ROR 5.02 2 2" xfId="4857"/>
    <cellStyle name="_VC 6.15.06 update on 06GRC power costs.xls Chart 3_ROR 5.02 3" xfId="4858"/>
    <cellStyle name="0,0_x000d__x000a_NA_x000d__x000a_" xfId="4859"/>
    <cellStyle name="20% - Accent1 2" xfId="4860"/>
    <cellStyle name="20% - Accent1 2 2" xfId="4861"/>
    <cellStyle name="20% - Accent1 3" xfId="4862"/>
    <cellStyle name="20% - Accent1 4" xfId="4863"/>
    <cellStyle name="20% - Accent1 4 2" xfId="4864"/>
    <cellStyle name="20% - Accent1 4 2 2" xfId="4865"/>
    <cellStyle name="20% - Accent1 4 2 3" xfId="4866"/>
    <cellStyle name="20% - Accent1 4 2 4" xfId="4867"/>
    <cellStyle name="20% - Accent1 4 3" xfId="4868"/>
    <cellStyle name="20% - Accent1 4 3 2" xfId="4869"/>
    <cellStyle name="20% - Accent1 4 4" xfId="4870"/>
    <cellStyle name="20% - Accent1 4 5" xfId="4871"/>
    <cellStyle name="20% - Accent1 4 6" xfId="4872"/>
    <cellStyle name="20% - Accent1 4 7" xfId="4873"/>
    <cellStyle name="20% - Accent2 2" xfId="4874"/>
    <cellStyle name="20% - Accent2 2 2" xfId="4875"/>
    <cellStyle name="20% - Accent2 3" xfId="4876"/>
    <cellStyle name="20% - Accent2 4" xfId="4877"/>
    <cellStyle name="20% - Accent2 4 2" xfId="4878"/>
    <cellStyle name="20% - Accent2 4 2 2" xfId="4879"/>
    <cellStyle name="20% - Accent2 4 2 3" xfId="4880"/>
    <cellStyle name="20% - Accent2 4 2 4" xfId="4881"/>
    <cellStyle name="20% - Accent2 4 3" xfId="4882"/>
    <cellStyle name="20% - Accent2 4 3 2" xfId="4883"/>
    <cellStyle name="20% - Accent2 4 4" xfId="4884"/>
    <cellStyle name="20% - Accent2 4 5" xfId="4885"/>
    <cellStyle name="20% - Accent2 4 6" xfId="4886"/>
    <cellStyle name="20% - Accent2 4 7" xfId="4887"/>
    <cellStyle name="20% - Accent3 2" xfId="4888"/>
    <cellStyle name="20% - Accent3 2 2" xfId="4889"/>
    <cellStyle name="20% - Accent3 3" xfId="4890"/>
    <cellStyle name="20% - Accent3 4" xfId="4891"/>
    <cellStyle name="20% - Accent3 4 2" xfId="4892"/>
    <cellStyle name="20% - Accent3 4 2 2" xfId="4893"/>
    <cellStyle name="20% - Accent3 4 2 3" xfId="4894"/>
    <cellStyle name="20% - Accent3 4 2 4" xfId="4895"/>
    <cellStyle name="20% - Accent3 4 3" xfId="4896"/>
    <cellStyle name="20% - Accent3 4 3 2" xfId="4897"/>
    <cellStyle name="20% - Accent3 4 4" xfId="4898"/>
    <cellStyle name="20% - Accent3 4 5" xfId="4899"/>
    <cellStyle name="20% - Accent3 4 6" xfId="4900"/>
    <cellStyle name="20% - Accent3 4 7" xfId="4901"/>
    <cellStyle name="20% - Accent4 2" xfId="4902"/>
    <cellStyle name="20% - Accent4 2 2" xfId="4903"/>
    <cellStyle name="20% - Accent4 3" xfId="4904"/>
    <cellStyle name="20% - Accent4 4" xfId="4905"/>
    <cellStyle name="20% - Accent4 4 2" xfId="4906"/>
    <cellStyle name="20% - Accent4 4 2 2" xfId="4907"/>
    <cellStyle name="20% - Accent4 4 2 3" xfId="4908"/>
    <cellStyle name="20% - Accent4 4 2 4" xfId="4909"/>
    <cellStyle name="20% - Accent4 4 3" xfId="4910"/>
    <cellStyle name="20% - Accent4 4 3 2" xfId="4911"/>
    <cellStyle name="20% - Accent4 4 4" xfId="4912"/>
    <cellStyle name="20% - Accent4 4 5" xfId="4913"/>
    <cellStyle name="20% - Accent4 4 6" xfId="4914"/>
    <cellStyle name="20% - Accent4 4 7" xfId="4915"/>
    <cellStyle name="20% - Accent5 2" xfId="4916"/>
    <cellStyle name="20% - Accent5 2 2" xfId="4917"/>
    <cellStyle name="20% - Accent5 3" xfId="4918"/>
    <cellStyle name="20% - Accent5 4" xfId="4919"/>
    <cellStyle name="20% - Accent5 4 2" xfId="4920"/>
    <cellStyle name="20% - Accent5 4 3" xfId="4921"/>
    <cellStyle name="20% - Accent5 5" xfId="4922"/>
    <cellStyle name="20% - Accent5 5 2" xfId="4923"/>
    <cellStyle name="20% - Accent5 6" xfId="4924"/>
    <cellStyle name="20% - Accent5 6 2" xfId="4925"/>
    <cellStyle name="20% - Accent5 7" xfId="4926"/>
    <cellStyle name="20% - Accent5 8" xfId="4927"/>
    <cellStyle name="20% - Accent6 2" xfId="4928"/>
    <cellStyle name="20% - Accent6 2 2" xfId="4929"/>
    <cellStyle name="20% - Accent6 3" xfId="4930"/>
    <cellStyle name="20% - Accent6 4" xfId="4931"/>
    <cellStyle name="20% - Accent6 4 2" xfId="4932"/>
    <cellStyle name="20% - Accent6 4 2 2" xfId="4933"/>
    <cellStyle name="20% - Accent6 4 2 3" xfId="4934"/>
    <cellStyle name="20% - Accent6 4 2 4" xfId="4935"/>
    <cellStyle name="20% - Accent6 4 3" xfId="4936"/>
    <cellStyle name="20% - Accent6 4 3 2" xfId="4937"/>
    <cellStyle name="20% - Accent6 4 4" xfId="4938"/>
    <cellStyle name="20% - Accent6 4 5" xfId="4939"/>
    <cellStyle name="20% - Accent6 4 6" xfId="4940"/>
    <cellStyle name="20% - Accent6 4 7" xfId="4941"/>
    <cellStyle name="40% - Accent1 2" xfId="4942"/>
    <cellStyle name="40% - Accent1 2 2" xfId="4943"/>
    <cellStyle name="40% - Accent1 3" xfId="4944"/>
    <cellStyle name="40% - Accent1 4" xfId="4945"/>
    <cellStyle name="40% - Accent1 4 2" xfId="4946"/>
    <cellStyle name="40% - Accent1 4 2 2" xfId="4947"/>
    <cellStyle name="40% - Accent1 4 2 3" xfId="4948"/>
    <cellStyle name="40% - Accent1 4 2 4" xfId="4949"/>
    <cellStyle name="40% - Accent1 4 3" xfId="4950"/>
    <cellStyle name="40% - Accent1 4 3 2" xfId="4951"/>
    <cellStyle name="40% - Accent1 4 4" xfId="4952"/>
    <cellStyle name="40% - Accent1 4 5" xfId="4953"/>
    <cellStyle name="40% - Accent1 4 6" xfId="4954"/>
    <cellStyle name="40% - Accent1 4 7" xfId="4955"/>
    <cellStyle name="40% - Accent2 2" xfId="4956"/>
    <cellStyle name="40% - Accent2 2 2" xfId="4957"/>
    <cellStyle name="40% - Accent2 3" xfId="4958"/>
    <cellStyle name="40% - Accent2 4" xfId="4959"/>
    <cellStyle name="40% - Accent2 4 2" xfId="4960"/>
    <cellStyle name="40% - Accent2 4 3" xfId="4961"/>
    <cellStyle name="40% - Accent2 5" xfId="4962"/>
    <cellStyle name="40% - Accent2 5 2" xfId="4963"/>
    <cellStyle name="40% - Accent2 6" xfId="4964"/>
    <cellStyle name="40% - Accent2 6 2" xfId="4965"/>
    <cellStyle name="40% - Accent2 7" xfId="4966"/>
    <cellStyle name="40% - Accent2 8" xfId="4967"/>
    <cellStyle name="40% - Accent3 2" xfId="4968"/>
    <cellStyle name="40% - Accent3 2 2" xfId="4969"/>
    <cellStyle name="40% - Accent3 3" xfId="4970"/>
    <cellStyle name="40% - Accent3 4" xfId="4971"/>
    <cellStyle name="40% - Accent3 4 2" xfId="4972"/>
    <cellStyle name="40% - Accent3 4 2 2" xfId="4973"/>
    <cellStyle name="40% - Accent3 4 2 3" xfId="4974"/>
    <cellStyle name="40% - Accent3 4 2 4" xfId="4975"/>
    <cellStyle name="40% - Accent3 4 3" xfId="4976"/>
    <cellStyle name="40% - Accent3 4 3 2" xfId="4977"/>
    <cellStyle name="40% - Accent3 4 4" xfId="4978"/>
    <cellStyle name="40% - Accent3 4 5" xfId="4979"/>
    <cellStyle name="40% - Accent3 4 6" xfId="4980"/>
    <cellStyle name="40% - Accent3 4 7" xfId="4981"/>
    <cellStyle name="40% - Accent4 2" xfId="4982"/>
    <cellStyle name="40% - Accent4 2 2" xfId="4983"/>
    <cellStyle name="40% - Accent4 3" xfId="4984"/>
    <cellStyle name="40% - Accent4 4" xfId="4985"/>
    <cellStyle name="40% - Accent4 4 2" xfId="4986"/>
    <cellStyle name="40% - Accent4 4 2 2" xfId="4987"/>
    <cellStyle name="40% - Accent4 4 2 3" xfId="4988"/>
    <cellStyle name="40% - Accent4 4 2 4" xfId="4989"/>
    <cellStyle name="40% - Accent4 4 3" xfId="4990"/>
    <cellStyle name="40% - Accent4 4 3 2" xfId="4991"/>
    <cellStyle name="40% - Accent4 4 4" xfId="4992"/>
    <cellStyle name="40% - Accent4 4 5" xfId="4993"/>
    <cellStyle name="40% - Accent4 4 6" xfId="4994"/>
    <cellStyle name="40% - Accent4 4 7" xfId="4995"/>
    <cellStyle name="40% - Accent5 2" xfId="4996"/>
    <cellStyle name="40% - Accent5 2 2" xfId="4997"/>
    <cellStyle name="40% - Accent5 3" xfId="4998"/>
    <cellStyle name="40% - Accent5 4" xfId="4999"/>
    <cellStyle name="40% - Accent5 4 2" xfId="5000"/>
    <cellStyle name="40% - Accent5 4 2 2" xfId="5001"/>
    <cellStyle name="40% - Accent5 4 2 3" xfId="5002"/>
    <cellStyle name="40% - Accent5 4 2 4" xfId="5003"/>
    <cellStyle name="40% - Accent5 4 3" xfId="5004"/>
    <cellStyle name="40% - Accent5 4 3 2" xfId="5005"/>
    <cellStyle name="40% - Accent5 4 4" xfId="5006"/>
    <cellStyle name="40% - Accent5 4 5" xfId="5007"/>
    <cellStyle name="40% - Accent5 4 6" xfId="5008"/>
    <cellStyle name="40% - Accent5 4 7" xfId="5009"/>
    <cellStyle name="40% - Accent6 2" xfId="5010"/>
    <cellStyle name="40% - Accent6 2 2" xfId="5011"/>
    <cellStyle name="40% - Accent6 3" xfId="5012"/>
    <cellStyle name="40% - Accent6 4" xfId="5013"/>
    <cellStyle name="40% - Accent6 4 2" xfId="5014"/>
    <cellStyle name="40% - Accent6 4 2 2" xfId="5015"/>
    <cellStyle name="40% - Accent6 4 2 3" xfId="5016"/>
    <cellStyle name="40% - Accent6 4 2 4" xfId="5017"/>
    <cellStyle name="40% - Accent6 4 3" xfId="5018"/>
    <cellStyle name="40% - Accent6 4 3 2" xfId="5019"/>
    <cellStyle name="40% - Accent6 4 4" xfId="5020"/>
    <cellStyle name="40% - Accent6 4 5" xfId="5021"/>
    <cellStyle name="40% - Accent6 4 6" xfId="5022"/>
    <cellStyle name="40% - Accent6 4 7" xfId="5023"/>
    <cellStyle name="60% - Accent1 2" xfId="5024"/>
    <cellStyle name="60% - Accent1 2 2" xfId="5025"/>
    <cellStyle name="60% - Accent1 3" xfId="5026"/>
    <cellStyle name="60% - Accent1 3 2" xfId="5027"/>
    <cellStyle name="60% - Accent1 3 3" xfId="5028"/>
    <cellStyle name="60% - Accent1 3 4" xfId="5029"/>
    <cellStyle name="60% - Accent2 2" xfId="5030"/>
    <cellStyle name="60% - Accent2 2 2" xfId="5031"/>
    <cellStyle name="60% - Accent2 3" xfId="5032"/>
    <cellStyle name="60% - Accent2 3 2" xfId="5033"/>
    <cellStyle name="60% - Accent2 3 3" xfId="5034"/>
    <cellStyle name="60% - Accent2 3 4" xfId="5035"/>
    <cellStyle name="60% - Accent3 2" xfId="5036"/>
    <cellStyle name="60% - Accent3 2 2" xfId="5037"/>
    <cellStyle name="60% - Accent3 3" xfId="5038"/>
    <cellStyle name="60% - Accent3 3 2" xfId="5039"/>
    <cellStyle name="60% - Accent3 3 3" xfId="5040"/>
    <cellStyle name="60% - Accent3 3 4" xfId="5041"/>
    <cellStyle name="60% - Accent4 2" xfId="5042"/>
    <cellStyle name="60% - Accent4 2 2" xfId="5043"/>
    <cellStyle name="60% - Accent4 3" xfId="5044"/>
    <cellStyle name="60% - Accent4 3 2" xfId="5045"/>
    <cellStyle name="60% - Accent4 3 3" xfId="5046"/>
    <cellStyle name="60% - Accent4 3 4" xfId="5047"/>
    <cellStyle name="60% - Accent5 2" xfId="5048"/>
    <cellStyle name="60% - Accent5 2 2" xfId="5049"/>
    <cellStyle name="60% - Accent5 3" xfId="5050"/>
    <cellStyle name="60% - Accent5 3 2" xfId="5051"/>
    <cellStyle name="60% - Accent5 3 3" xfId="5052"/>
    <cellStyle name="60% - Accent5 3 4" xfId="5053"/>
    <cellStyle name="60% - Accent6 2" xfId="5054"/>
    <cellStyle name="60% - Accent6 2 2" xfId="5055"/>
    <cellStyle name="60% - Accent6 3" xfId="5056"/>
    <cellStyle name="60% - Accent6 3 2" xfId="5057"/>
    <cellStyle name="60% - Accent6 3 3" xfId="5058"/>
    <cellStyle name="60% - Accent6 3 4" xfId="5059"/>
    <cellStyle name="Accent1 - 20%" xfId="5060"/>
    <cellStyle name="Accent1 - 40%" xfId="5061"/>
    <cellStyle name="Accent1 - 60%" xfId="5062"/>
    <cellStyle name="Accent1 2" xfId="5063"/>
    <cellStyle name="Accent1 2 2" xfId="5064"/>
    <cellStyle name="Accent1 3" xfId="5065"/>
    <cellStyle name="Accent1 3 2" xfId="5066"/>
    <cellStyle name="Accent1 3 3" xfId="5067"/>
    <cellStyle name="Accent1 3 4" xfId="5068"/>
    <cellStyle name="Accent1 4" xfId="5069"/>
    <cellStyle name="Accent1 4 2" xfId="5070"/>
    <cellStyle name="Accent1 4 3" xfId="5071"/>
    <cellStyle name="Accent1 5" xfId="5072"/>
    <cellStyle name="Accent1 6" xfId="5073"/>
    <cellStyle name="Accent1 7" xfId="5074"/>
    <cellStyle name="Accent1 8" xfId="5075"/>
    <cellStyle name="Accent1 9" xfId="5076"/>
    <cellStyle name="Accent2 - 20%" xfId="5077"/>
    <cellStyle name="Accent2 - 40%" xfId="5078"/>
    <cellStyle name="Accent2 - 60%" xfId="5079"/>
    <cellStyle name="Accent2 2" xfId="5080"/>
    <cellStyle name="Accent2 2 2" xfId="5081"/>
    <cellStyle name="Accent2 3" xfId="5082"/>
    <cellStyle name="Accent2 3 2" xfId="5083"/>
    <cellStyle name="Accent2 3 3" xfId="5084"/>
    <cellStyle name="Accent2 3 4" xfId="5085"/>
    <cellStyle name="Accent2 4" xfId="5086"/>
    <cellStyle name="Accent2 4 2" xfId="5087"/>
    <cellStyle name="Accent2 4 3" xfId="5088"/>
    <cellStyle name="Accent2 5" xfId="5089"/>
    <cellStyle name="Accent2 6" xfId="5090"/>
    <cellStyle name="Accent2 7" xfId="5091"/>
    <cellStyle name="Accent2 8" xfId="5092"/>
    <cellStyle name="Accent2 9" xfId="5093"/>
    <cellStyle name="Accent3 - 20%" xfId="5094"/>
    <cellStyle name="Accent3 - 40%" xfId="5095"/>
    <cellStyle name="Accent3 - 60%" xfId="5096"/>
    <cellStyle name="Accent3 2" xfId="5097"/>
    <cellStyle name="Accent3 2 2" xfId="5098"/>
    <cellStyle name="Accent3 3" xfId="5099"/>
    <cellStyle name="Accent3 3 2" xfId="5100"/>
    <cellStyle name="Accent3 3 3" xfId="5101"/>
    <cellStyle name="Accent3 3 4" xfId="5102"/>
    <cellStyle name="Accent3 4" xfId="5103"/>
    <cellStyle name="Accent3 4 2" xfId="5104"/>
    <cellStyle name="Accent3 4 3" xfId="5105"/>
    <cellStyle name="Accent3 5" xfId="5106"/>
    <cellStyle name="Accent3 6" xfId="5107"/>
    <cellStyle name="Accent3 7" xfId="5108"/>
    <cellStyle name="Accent3 8" xfId="5109"/>
    <cellStyle name="Accent3 9" xfId="5110"/>
    <cellStyle name="Accent4 - 20%" xfId="5111"/>
    <cellStyle name="Accent4 - 40%" xfId="5112"/>
    <cellStyle name="Accent4 - 60%" xfId="5113"/>
    <cellStyle name="Accent4 2" xfId="5114"/>
    <cellStyle name="Accent4 2 2" xfId="5115"/>
    <cellStyle name="Accent4 3" xfId="5116"/>
    <cellStyle name="Accent4 3 2" xfId="5117"/>
    <cellStyle name="Accent4 3 3" xfId="5118"/>
    <cellStyle name="Accent4 3 4" xfId="5119"/>
    <cellStyle name="Accent4 4" xfId="5120"/>
    <cellStyle name="Accent4 4 2" xfId="5121"/>
    <cellStyle name="Accent4 4 3" xfId="5122"/>
    <cellStyle name="Accent4 5" xfId="5123"/>
    <cellStyle name="Accent4 6" xfId="5124"/>
    <cellStyle name="Accent4 7" xfId="5125"/>
    <cellStyle name="Accent4 8" xfId="5126"/>
    <cellStyle name="Accent4 9" xfId="5127"/>
    <cellStyle name="Accent5 - 20%" xfId="5128"/>
    <cellStyle name="Accent5 - 40%" xfId="5129"/>
    <cellStyle name="Accent5 - 60%" xfId="5130"/>
    <cellStyle name="Accent5 10" xfId="5131"/>
    <cellStyle name="Accent5 11" xfId="5132"/>
    <cellStyle name="Accent5 12" xfId="5133"/>
    <cellStyle name="Accent5 13" xfId="5134"/>
    <cellStyle name="Accent5 14" xfId="5135"/>
    <cellStyle name="Accent5 15" xfId="5136"/>
    <cellStyle name="Accent5 16" xfId="5137"/>
    <cellStyle name="Accent5 17" xfId="5138"/>
    <cellStyle name="Accent5 18" xfId="5139"/>
    <cellStyle name="Accent5 19" xfId="5140"/>
    <cellStyle name="Accent5 2" xfId="5141"/>
    <cellStyle name="Accent5 2 2" xfId="5142"/>
    <cellStyle name="Accent5 20" xfId="5143"/>
    <cellStyle name="Accent5 21" xfId="5144"/>
    <cellStyle name="Accent5 22" xfId="5145"/>
    <cellStyle name="Accent5 23" xfId="5146"/>
    <cellStyle name="Accent5 24" xfId="5147"/>
    <cellStyle name="Accent5 25" xfId="5148"/>
    <cellStyle name="Accent5 26" xfId="5149"/>
    <cellStyle name="Accent5 27" xfId="5150"/>
    <cellStyle name="Accent5 28" xfId="5151"/>
    <cellStyle name="Accent5 29" xfId="5152"/>
    <cellStyle name="Accent5 3" xfId="5153"/>
    <cellStyle name="Accent5 3 2" xfId="5154"/>
    <cellStyle name="Accent5 3 3" xfId="5155"/>
    <cellStyle name="Accent5 30" xfId="5156"/>
    <cellStyle name="Accent5 4" xfId="5157"/>
    <cellStyle name="Accent5 5" xfId="5158"/>
    <cellStyle name="Accent5 6" xfId="5159"/>
    <cellStyle name="Accent5 7" xfId="5160"/>
    <cellStyle name="Accent5 8" xfId="5161"/>
    <cellStyle name="Accent5 9" xfId="5162"/>
    <cellStyle name="Accent6 - 20%" xfId="5163"/>
    <cellStyle name="Accent6 - 40%" xfId="5164"/>
    <cellStyle name="Accent6 - 60%" xfId="5165"/>
    <cellStyle name="Accent6 2" xfId="5166"/>
    <cellStyle name="Accent6 2 2" xfId="5167"/>
    <cellStyle name="Accent6 3" xfId="5168"/>
    <cellStyle name="Accent6 3 2" xfId="5169"/>
    <cellStyle name="Accent6 3 3" xfId="5170"/>
    <cellStyle name="Accent6 3 4" xfId="5171"/>
    <cellStyle name="Accent6 4" xfId="5172"/>
    <cellStyle name="Accent6 4 2" xfId="5173"/>
    <cellStyle name="Accent6 4 3" xfId="5174"/>
    <cellStyle name="Accent6 5" xfId="5175"/>
    <cellStyle name="Accent6 6" xfId="5176"/>
    <cellStyle name="Accent6 7" xfId="5177"/>
    <cellStyle name="Accent6 8" xfId="5178"/>
    <cellStyle name="Accent6 9" xfId="5179"/>
    <cellStyle name="Bad 2" xfId="5180"/>
    <cellStyle name="Bad 2 2" xfId="5181"/>
    <cellStyle name="Bad 3" xfId="5182"/>
    <cellStyle name="Bad 3 2" xfId="5183"/>
    <cellStyle name="Bad 3 3" xfId="5184"/>
    <cellStyle name="Bad 3 4" xfId="5185"/>
    <cellStyle name="Calc Currency (0)" xfId="5186"/>
    <cellStyle name="Calc Currency (0) 2" xfId="5187"/>
    <cellStyle name="Calculation 2" xfId="5188"/>
    <cellStyle name="Calculation 2 2" xfId="5189"/>
    <cellStyle name="Calculation 2 3" xfId="5190"/>
    <cellStyle name="Calculation 2 3 2" xfId="5191"/>
    <cellStyle name="Calculation 2 3 3" xfId="5192"/>
    <cellStyle name="Calculation 2 3 4" xfId="5193"/>
    <cellStyle name="Calculation 2 4" xfId="5194"/>
    <cellStyle name="Calculation 2 4 2" xfId="5195"/>
    <cellStyle name="Calculation 2 5" xfId="5196"/>
    <cellStyle name="Calculation 3" xfId="5197"/>
    <cellStyle name="Calculation 3 2" xfId="5198"/>
    <cellStyle name="Calculation 3 3" xfId="5199"/>
    <cellStyle name="Calculation 3 4" xfId="5200"/>
    <cellStyle name="Calculation 4" xfId="5201"/>
    <cellStyle name="Calculation 4 2" xfId="5202"/>
    <cellStyle name="Calculation 4 2 2" xfId="5203"/>
    <cellStyle name="Calculation 4 3" xfId="5204"/>
    <cellStyle name="Calculation 4 3 2" xfId="5205"/>
    <cellStyle name="Calculation 4 4" xfId="5206"/>
    <cellStyle name="Calculation 4 4 2" xfId="5207"/>
    <cellStyle name="Calculation 5" xfId="5208"/>
    <cellStyle name="Calculation 5 2" xfId="5209"/>
    <cellStyle name="Calculation 6" xfId="5210"/>
    <cellStyle name="Check Cell 2" xfId="5211"/>
    <cellStyle name="Check Cell 2 2" xfId="5212"/>
    <cellStyle name="Check Cell 3" xfId="5213"/>
    <cellStyle name="CheckCell" xfId="5214"/>
    <cellStyle name="CheckCell 2" xfId="5215"/>
    <cellStyle name="CheckCell 2 2" xfId="5216"/>
    <cellStyle name="CheckCell 3" xfId="5217"/>
    <cellStyle name="Comma" xfId="1" builtinId="3"/>
    <cellStyle name="Comma 10" xfId="5218"/>
    <cellStyle name="Comma 10 2" xfId="5219"/>
    <cellStyle name="Comma 10 2 2" xfId="5220"/>
    <cellStyle name="Comma 10 3" xfId="5221"/>
    <cellStyle name="Comma 11" xfId="5222"/>
    <cellStyle name="Comma 11 2" xfId="5223"/>
    <cellStyle name="Comma 11 2 2" xfId="5224"/>
    <cellStyle name="Comma 11 3" xfId="5225"/>
    <cellStyle name="Comma 12" xfId="5226"/>
    <cellStyle name="Comma 12 2" xfId="5227"/>
    <cellStyle name="Comma 12 2 2" xfId="5228"/>
    <cellStyle name="Comma 12 3" xfId="5229"/>
    <cellStyle name="Comma 13" xfId="5230"/>
    <cellStyle name="Comma 13 2" xfId="5231"/>
    <cellStyle name="Comma 13 2 2" xfId="5232"/>
    <cellStyle name="Comma 13 3" xfId="5233"/>
    <cellStyle name="Comma 14" xfId="5234"/>
    <cellStyle name="Comma 14 2" xfId="5235"/>
    <cellStyle name="Comma 14 2 2" xfId="5236"/>
    <cellStyle name="Comma 14 3" xfId="5237"/>
    <cellStyle name="Comma 15" xfId="5238"/>
    <cellStyle name="Comma 16" xfId="5239"/>
    <cellStyle name="Comma 17" xfId="5240"/>
    <cellStyle name="Comma 17 2" xfId="5241"/>
    <cellStyle name="Comma 17 2 2" xfId="5242"/>
    <cellStyle name="Comma 17 3" xfId="5243"/>
    <cellStyle name="Comma 17 3 2" xfId="5244"/>
    <cellStyle name="Comma 17 4" xfId="5245"/>
    <cellStyle name="Comma 17 4 2" xfId="5246"/>
    <cellStyle name="Comma 18" xfId="5247"/>
    <cellStyle name="Comma 18 2" xfId="5248"/>
    <cellStyle name="Comma 18 3" xfId="5249"/>
    <cellStyle name="Comma 18 4" xfId="5250"/>
    <cellStyle name="Comma 19" xfId="5251"/>
    <cellStyle name="Comma 2" xfId="5"/>
    <cellStyle name="Comma 2 2" xfId="5252"/>
    <cellStyle name="Comma 2 2 2" xfId="5253"/>
    <cellStyle name="Comma 2 2 2 2" xfId="5254"/>
    <cellStyle name="Comma 2 2 3" xfId="5255"/>
    <cellStyle name="Comma 2 3" xfId="5256"/>
    <cellStyle name="Comma 2 3 2" xfId="5257"/>
    <cellStyle name="Comma 2 4" xfId="5258"/>
    <cellStyle name="Comma 20" xfId="5259"/>
    <cellStyle name="Comma 20 2" xfId="5260"/>
    <cellStyle name="Comma 21" xfId="5261"/>
    <cellStyle name="Comma 22" xfId="5262"/>
    <cellStyle name="Comma 3" xfId="5263"/>
    <cellStyle name="Comma 3 2" xfId="5264"/>
    <cellStyle name="Comma 3 2 2" xfId="5265"/>
    <cellStyle name="Comma 3 2 2 2" xfId="5266"/>
    <cellStyle name="Comma 3 2 3" xfId="5267"/>
    <cellStyle name="Comma 3 3" xfId="5268"/>
    <cellStyle name="Comma 3 3 2" xfId="5269"/>
    <cellStyle name="Comma 3 4" xfId="5270"/>
    <cellStyle name="Comma 3 4 2" xfId="5271"/>
    <cellStyle name="Comma 3 5" xfId="5272"/>
    <cellStyle name="Comma 4" xfId="5273"/>
    <cellStyle name="Comma 4 2" xfId="5274"/>
    <cellStyle name="Comma 4 3" xfId="5275"/>
    <cellStyle name="Comma 4 3 2" xfId="5276"/>
    <cellStyle name="Comma 4 4" xfId="5277"/>
    <cellStyle name="Comma 5" xfId="5278"/>
    <cellStyle name="Comma 5 2" xfId="5279"/>
    <cellStyle name="Comma 5 2 2" xfId="5280"/>
    <cellStyle name="Comma 5 3" xfId="5281"/>
    <cellStyle name="Comma 6" xfId="5282"/>
    <cellStyle name="Comma 6 2" xfId="5283"/>
    <cellStyle name="Comma 6 2 2" xfId="5284"/>
    <cellStyle name="Comma 6 2 2 2" xfId="5285"/>
    <cellStyle name="Comma 6 2 3" xfId="5286"/>
    <cellStyle name="Comma 7" xfId="5287"/>
    <cellStyle name="Comma 7 2" xfId="5288"/>
    <cellStyle name="Comma 7 2 2" xfId="5289"/>
    <cellStyle name="Comma 7 3" xfId="5290"/>
    <cellStyle name="Comma 8" xfId="5291"/>
    <cellStyle name="Comma 8 2" xfId="5292"/>
    <cellStyle name="Comma 8 2 2" xfId="5293"/>
    <cellStyle name="Comma 8 2 2 2" xfId="5294"/>
    <cellStyle name="Comma 8 2 3" xfId="5295"/>
    <cellStyle name="Comma 8 3" xfId="5296"/>
    <cellStyle name="Comma 8 3 2" xfId="5297"/>
    <cellStyle name="Comma 8 4" xfId="5298"/>
    <cellStyle name="Comma 9" xfId="5299"/>
    <cellStyle name="Comma 9 2" xfId="5300"/>
    <cellStyle name="Comma 9 2 2" xfId="5301"/>
    <cellStyle name="Comma 9 2 2 2" xfId="5302"/>
    <cellStyle name="Comma 9 2 3" xfId="5303"/>
    <cellStyle name="Comma 9 3" xfId="5304"/>
    <cellStyle name="Comma 9 3 2" xfId="5305"/>
    <cellStyle name="Comma 9 3 3" xfId="5306"/>
    <cellStyle name="Comma 9 3 4" xfId="5307"/>
    <cellStyle name="Comma 9 4" xfId="5308"/>
    <cellStyle name="Comma 9 4 2" xfId="5309"/>
    <cellStyle name="Comma 9 5" xfId="5310"/>
    <cellStyle name="Comma 9 5 2" xfId="5311"/>
    <cellStyle name="Comma 9 6" xfId="5312"/>
    <cellStyle name="Comma 9 7" xfId="5313"/>
    <cellStyle name="Comma 9 8" xfId="5314"/>
    <cellStyle name="Comma0" xfId="5315"/>
    <cellStyle name="Comma0 - Style2" xfId="5316"/>
    <cellStyle name="Comma0 - Style4" xfId="5317"/>
    <cellStyle name="Comma0 - Style5" xfId="5318"/>
    <cellStyle name="Comma0 - Style5 2" xfId="5319"/>
    <cellStyle name="Comma0 10" xfId="5320"/>
    <cellStyle name="Comma0 11" xfId="5321"/>
    <cellStyle name="Comma0 2" xfId="5322"/>
    <cellStyle name="Comma0 3" xfId="5323"/>
    <cellStyle name="Comma0 4" xfId="5324"/>
    <cellStyle name="Comma0 5" xfId="5325"/>
    <cellStyle name="Comma0 6" xfId="5326"/>
    <cellStyle name="Comma0 7" xfId="5327"/>
    <cellStyle name="Comma0 8" xfId="5328"/>
    <cellStyle name="Comma0 9" xfId="5329"/>
    <cellStyle name="Comma0_00COS Ind Allocators" xfId="5330"/>
    <cellStyle name="Comma1 - Style1" xfId="5331"/>
    <cellStyle name="Comma1 - Style1 2" xfId="5332"/>
    <cellStyle name="Copied" xfId="5333"/>
    <cellStyle name="Copied 2" xfId="5334"/>
    <cellStyle name="COST1" xfId="5335"/>
    <cellStyle name="COST1 2" xfId="5336"/>
    <cellStyle name="Curren - Style1" xfId="5337"/>
    <cellStyle name="Curren - Style2" xfId="5338"/>
    <cellStyle name="Curren - Style2 2" xfId="5339"/>
    <cellStyle name="Curren - Style5" xfId="5340"/>
    <cellStyle name="Curren - Style6" xfId="5341"/>
    <cellStyle name="Curren - Style6 2" xfId="5342"/>
    <cellStyle name="Currency" xfId="2" builtinId="4"/>
    <cellStyle name="Currency 10" xfId="5343"/>
    <cellStyle name="Currency 10 2" xfId="5344"/>
    <cellStyle name="Currency 10 2 2" xfId="5345"/>
    <cellStyle name="Currency 10 3" xfId="5346"/>
    <cellStyle name="Currency 11" xfId="5347"/>
    <cellStyle name="Currency 11 2" xfId="5348"/>
    <cellStyle name="Currency 11 2 2" xfId="5349"/>
    <cellStyle name="Currency 11 3" xfId="5350"/>
    <cellStyle name="Currency 12" xfId="5351"/>
    <cellStyle name="Currency 13" xfId="5352"/>
    <cellStyle name="Currency 14" xfId="5353"/>
    <cellStyle name="Currency 14 2" xfId="5354"/>
    <cellStyle name="Currency 14 2 2" xfId="5355"/>
    <cellStyle name="Currency 14 3" xfId="5356"/>
    <cellStyle name="Currency 14 3 2" xfId="5357"/>
    <cellStyle name="Currency 14 4" xfId="5358"/>
    <cellStyle name="Currency 14 4 2" xfId="5359"/>
    <cellStyle name="Currency 15" xfId="5360"/>
    <cellStyle name="Currency 15 2" xfId="5361"/>
    <cellStyle name="Currency 15 3" xfId="5362"/>
    <cellStyle name="Currency 15 4" xfId="5363"/>
    <cellStyle name="Currency 16" xfId="5364"/>
    <cellStyle name="Currency 17" xfId="5365"/>
    <cellStyle name="Currency 18" xfId="5366"/>
    <cellStyle name="Currency 18 2" xfId="5367"/>
    <cellStyle name="Currency 19" xfId="5368"/>
    <cellStyle name="Currency 2" xfId="4"/>
    <cellStyle name="Currency 2 2" xfId="5369"/>
    <cellStyle name="Currency 2 2 2" xfId="5370"/>
    <cellStyle name="Currency 2 2 2 2" xfId="5371"/>
    <cellStyle name="Currency 2 2 3" xfId="5372"/>
    <cellStyle name="Currency 2 3" xfId="5373"/>
    <cellStyle name="Currency 2 3 2" xfId="5374"/>
    <cellStyle name="Currency 2 4" xfId="5375"/>
    <cellStyle name="Currency 20" xfId="5376"/>
    <cellStyle name="Currency 3" xfId="5377"/>
    <cellStyle name="Currency 3 2" xfId="5378"/>
    <cellStyle name="Currency 3 2 2" xfId="5379"/>
    <cellStyle name="Currency 3 2 2 2" xfId="5380"/>
    <cellStyle name="Currency 3 2 3" xfId="5381"/>
    <cellStyle name="Currency 3 3" xfId="5382"/>
    <cellStyle name="Currency 3 3 2" xfId="5383"/>
    <cellStyle name="Currency 3 4" xfId="5384"/>
    <cellStyle name="Currency 4" xfId="5385"/>
    <cellStyle name="Currency 4 2" xfId="5386"/>
    <cellStyle name="Currency 4 2 2" xfId="5387"/>
    <cellStyle name="Currency 4 2 2 2" xfId="5388"/>
    <cellStyle name="Currency 4 2 3" xfId="5389"/>
    <cellStyle name="Currency 4 3" xfId="5390"/>
    <cellStyle name="Currency 4 3 2" xfId="5391"/>
    <cellStyle name="Currency 4 3 2 2" xfId="5392"/>
    <cellStyle name="Currency 4 3 3" xfId="5393"/>
    <cellStyle name="Currency 4 3 3 2" xfId="5394"/>
    <cellStyle name="Currency 4 3 4" xfId="5395"/>
    <cellStyle name="Currency 4 3 4 2" xfId="5396"/>
    <cellStyle name="Currency 4 4" xfId="5397"/>
    <cellStyle name="Currency 4 4 2" xfId="5398"/>
    <cellStyle name="Currency 4 5" xfId="5399"/>
    <cellStyle name="Currency 5" xfId="5400"/>
    <cellStyle name="Currency 5 2" xfId="5401"/>
    <cellStyle name="Currency 5 2 2" xfId="5402"/>
    <cellStyle name="Currency 5 3" xfId="5403"/>
    <cellStyle name="Currency 6" xfId="5404"/>
    <cellStyle name="Currency 6 2" xfId="5405"/>
    <cellStyle name="Currency 6 2 2" xfId="5406"/>
    <cellStyle name="Currency 6 3" xfId="5407"/>
    <cellStyle name="Currency 7" xfId="5408"/>
    <cellStyle name="Currency 7 2" xfId="5409"/>
    <cellStyle name="Currency 7 2 2" xfId="5410"/>
    <cellStyle name="Currency 7 3" xfId="5411"/>
    <cellStyle name="Currency 8" xfId="5412"/>
    <cellStyle name="Currency 8 2" xfId="5413"/>
    <cellStyle name="Currency 8 2 2" xfId="5414"/>
    <cellStyle name="Currency 8 2 2 2" xfId="5415"/>
    <cellStyle name="Currency 8 2 2 3" xfId="5416"/>
    <cellStyle name="Currency 8 2 2 4" xfId="5417"/>
    <cellStyle name="Currency 8 2 3" xfId="5418"/>
    <cellStyle name="Currency 8 2 3 2" xfId="5419"/>
    <cellStyle name="Currency 8 2 4" xfId="5420"/>
    <cellStyle name="Currency 8 2 5" xfId="5421"/>
    <cellStyle name="Currency 8 2 6" xfId="5422"/>
    <cellStyle name="Currency 8 3" xfId="5423"/>
    <cellStyle name="Currency 8 3 2" xfId="5424"/>
    <cellStyle name="Currency 8 4" xfId="5425"/>
    <cellStyle name="Currency 8 4 2" xfId="5426"/>
    <cellStyle name="Currency 8 5" xfId="5427"/>
    <cellStyle name="Currency 9" xfId="5428"/>
    <cellStyle name="Currency 9 2" xfId="5429"/>
    <cellStyle name="Currency 9 2 2" xfId="5430"/>
    <cellStyle name="Currency 9 2 2 2" xfId="5431"/>
    <cellStyle name="Currency 9 2 3" xfId="5432"/>
    <cellStyle name="Currency 9 3" xfId="5433"/>
    <cellStyle name="Currency 9 3 2" xfId="5434"/>
    <cellStyle name="Currency 9 3 3" xfId="5435"/>
    <cellStyle name="Currency 9 3 4" xfId="5436"/>
    <cellStyle name="Currency 9 4" xfId="5437"/>
    <cellStyle name="Currency 9 4 2" xfId="5438"/>
    <cellStyle name="Currency 9 5" xfId="5439"/>
    <cellStyle name="Currency 9 5 2" xfId="5440"/>
    <cellStyle name="Currency 9 6" xfId="5441"/>
    <cellStyle name="Currency 9 7" xfId="5442"/>
    <cellStyle name="Currency 9 8" xfId="5443"/>
    <cellStyle name="Currency0" xfId="5444"/>
    <cellStyle name="Currency0 2" xfId="5445"/>
    <cellStyle name="Currency0 2 2" xfId="5446"/>
    <cellStyle name="Currency0 2 2 2" xfId="5447"/>
    <cellStyle name="Currency0 2 3" xfId="5448"/>
    <cellStyle name="Date" xfId="5449"/>
    <cellStyle name="Date 2" xfId="5450"/>
    <cellStyle name="Date 3" xfId="5451"/>
    <cellStyle name="Date 4" xfId="5452"/>
    <cellStyle name="Date 5" xfId="5453"/>
    <cellStyle name="Date_903 SAP 2-6-09" xfId="5454"/>
    <cellStyle name="Emphasis 1" xfId="5455"/>
    <cellStyle name="Emphasis 2" xfId="5456"/>
    <cellStyle name="Emphasis 3" xfId="5457"/>
    <cellStyle name="Entered" xfId="5458"/>
    <cellStyle name="Entered 2" xfId="5459"/>
    <cellStyle name="Entered 2 2" xfId="5460"/>
    <cellStyle name="Entered 2 2 2" xfId="5461"/>
    <cellStyle name="Entered 2 3" xfId="5462"/>
    <cellStyle name="Entered 3" xfId="5463"/>
    <cellStyle name="Entered 3 2" xfId="5464"/>
    <cellStyle name="Entered 3 2 2" xfId="5465"/>
    <cellStyle name="Entered 3 3" xfId="5466"/>
    <cellStyle name="Entered 3 3 2" xfId="5467"/>
    <cellStyle name="Entered 3 4" xfId="5468"/>
    <cellStyle name="Entered 3 4 2" xfId="5469"/>
    <cellStyle name="Entered 4" xfId="5470"/>
    <cellStyle name="Entered 5" xfId="5471"/>
    <cellStyle name="Entered 5 2" xfId="5472"/>
    <cellStyle name="Entered 6" xfId="5473"/>
    <cellStyle name="Entered_JHS-4" xfId="5474"/>
    <cellStyle name="Euro" xfId="5475"/>
    <cellStyle name="Euro 2" xfId="5476"/>
    <cellStyle name="Euro 2 2" xfId="5477"/>
    <cellStyle name="Euro 2 2 2" xfId="5478"/>
    <cellStyle name="Euro 2 3" xfId="5479"/>
    <cellStyle name="Euro 3" xfId="5480"/>
    <cellStyle name="Euro 3 2" xfId="5481"/>
    <cellStyle name="Euro 4" xfId="5482"/>
    <cellStyle name="Explanatory Text 2" xfId="5483"/>
    <cellStyle name="Explanatory Text 2 2" xfId="5484"/>
    <cellStyle name="Explanatory Text 3" xfId="5485"/>
    <cellStyle name="Fixed" xfId="5486"/>
    <cellStyle name="Fixed 2" xfId="5487"/>
    <cellStyle name="Fixed3 - Style3" xfId="5488"/>
    <cellStyle name="Good 2" xfId="5489"/>
    <cellStyle name="Good 2 2" xfId="5490"/>
    <cellStyle name="Good 3" xfId="5491"/>
    <cellStyle name="Good 3 2" xfId="5492"/>
    <cellStyle name="Good 3 3" xfId="5493"/>
    <cellStyle name="Good 3 4" xfId="5494"/>
    <cellStyle name="Grey" xfId="5495"/>
    <cellStyle name="Grey 2" xfId="5496"/>
    <cellStyle name="Grey 2 2" xfId="5497"/>
    <cellStyle name="Grey 2 3" xfId="5498"/>
    <cellStyle name="Grey 3" xfId="5499"/>
    <cellStyle name="Grey 3 2" xfId="5500"/>
    <cellStyle name="Grey 3 3" xfId="5501"/>
    <cellStyle name="Grey 4" xfId="5502"/>
    <cellStyle name="Grey 4 2" xfId="5503"/>
    <cellStyle name="Grey 4 3" xfId="5504"/>
    <cellStyle name="Grey 5" xfId="5505"/>
    <cellStyle name="Grey_(C) WHE Proforma with ITC cash grant 10 Yr Amort_for deferral_102809" xfId="5506"/>
    <cellStyle name="Header1" xfId="5507"/>
    <cellStyle name="Header1 2" xfId="5508"/>
    <cellStyle name="Header2" xfId="5509"/>
    <cellStyle name="Header2 2" xfId="5510"/>
    <cellStyle name="Heading 1 2" xfId="5511"/>
    <cellStyle name="Heading 1 2 2" xfId="5512"/>
    <cellStyle name="Heading 1 2 3" xfId="5513"/>
    <cellStyle name="Heading 1 2 3 2" xfId="5514"/>
    <cellStyle name="Heading 1 2 3 3" xfId="5515"/>
    <cellStyle name="Heading 1 2 3 4" xfId="5516"/>
    <cellStyle name="Heading 1 3" xfId="5517"/>
    <cellStyle name="Heading 1 3 2" xfId="5518"/>
    <cellStyle name="Heading 1 3 3" xfId="5519"/>
    <cellStyle name="Heading 1 3 4" xfId="5520"/>
    <cellStyle name="Heading 1 4" xfId="5521"/>
    <cellStyle name="Heading 2 2" xfId="5522"/>
    <cellStyle name="Heading 2 2 2" xfId="5523"/>
    <cellStyle name="Heading 2 2 3" xfId="5524"/>
    <cellStyle name="Heading 2 2 3 2" xfId="5525"/>
    <cellStyle name="Heading 2 2 3 3" xfId="5526"/>
    <cellStyle name="Heading 2 2 3 4" xfId="5527"/>
    <cellStyle name="Heading 2 3" xfId="5528"/>
    <cellStyle name="Heading 2 3 2" xfId="5529"/>
    <cellStyle name="Heading 2 3 3" xfId="5530"/>
    <cellStyle name="Heading 2 3 4" xfId="5531"/>
    <cellStyle name="Heading 2 4" xfId="5532"/>
    <cellStyle name="Heading 3 2" xfId="5533"/>
    <cellStyle name="Heading 3 2 2" xfId="5534"/>
    <cellStyle name="Heading 3 3" xfId="5535"/>
    <cellStyle name="Heading 3 3 2" xfId="5536"/>
    <cellStyle name="Heading 3 3 3" xfId="5537"/>
    <cellStyle name="Heading 3 3 4" xfId="5538"/>
    <cellStyle name="Heading 4 2" xfId="5539"/>
    <cellStyle name="Heading 4 2 2" xfId="5540"/>
    <cellStyle name="Heading 4 3" xfId="5541"/>
    <cellStyle name="Heading 4 3 2" xfId="5542"/>
    <cellStyle name="Heading 4 3 3" xfId="5543"/>
    <cellStyle name="Heading 4 3 4" xfId="5544"/>
    <cellStyle name="Heading1" xfId="5545"/>
    <cellStyle name="Heading2" xfId="5546"/>
    <cellStyle name="Hyperlink 2" xfId="5547"/>
    <cellStyle name="Hyperlink 3" xfId="5548"/>
    <cellStyle name="Input [yellow]" xfId="5549"/>
    <cellStyle name="Input [yellow] 2" xfId="5550"/>
    <cellStyle name="Input [yellow] 2 2" xfId="5551"/>
    <cellStyle name="Input [yellow] 2 3" xfId="5552"/>
    <cellStyle name="Input [yellow] 3" xfId="5553"/>
    <cellStyle name="Input [yellow] 3 2" xfId="5554"/>
    <cellStyle name="Input [yellow] 3 3" xfId="5555"/>
    <cellStyle name="Input [yellow] 4" xfId="5556"/>
    <cellStyle name="Input [yellow] 4 2" xfId="5557"/>
    <cellStyle name="Input [yellow] 4 3" xfId="5558"/>
    <cellStyle name="Input [yellow] 5" xfId="5559"/>
    <cellStyle name="Input [yellow]_(C) WHE Proforma with ITC cash grant 10 Yr Amort_for deferral_102809" xfId="5560"/>
    <cellStyle name="Input 2" xfId="5561"/>
    <cellStyle name="Input 2 2" xfId="5562"/>
    <cellStyle name="Input 3" xfId="5563"/>
    <cellStyle name="Input 3 2" xfId="5564"/>
    <cellStyle name="Input 3 3" xfId="5565"/>
    <cellStyle name="Input 3 4" xfId="5566"/>
    <cellStyle name="Input 4" xfId="5567"/>
    <cellStyle name="Input 4 2" xfId="5568"/>
    <cellStyle name="Input 4 3" xfId="5569"/>
    <cellStyle name="Input 5" xfId="5570"/>
    <cellStyle name="Input 6" xfId="5571"/>
    <cellStyle name="Input 7" xfId="5572"/>
    <cellStyle name="Input 8" xfId="5573"/>
    <cellStyle name="Input 9" xfId="5574"/>
    <cellStyle name="Input Cells" xfId="5575"/>
    <cellStyle name="Input Cells Percent" xfId="5576"/>
    <cellStyle name="Input Cells_4.34E Mint Farm Deferral" xfId="5577"/>
    <cellStyle name="Lines" xfId="5578"/>
    <cellStyle name="Lines 2" xfId="5579"/>
    <cellStyle name="Lines 3" xfId="5580"/>
    <cellStyle name="LINKED" xfId="5581"/>
    <cellStyle name="Linked Cell 2" xfId="5582"/>
    <cellStyle name="Linked Cell 2 2" xfId="5583"/>
    <cellStyle name="Linked Cell 3" xfId="5584"/>
    <cellStyle name="Linked Cell 3 2" xfId="5585"/>
    <cellStyle name="Linked Cell 3 3" xfId="5586"/>
    <cellStyle name="Linked Cell 3 4" xfId="5587"/>
    <cellStyle name="modified border" xfId="5588"/>
    <cellStyle name="modified border 2" xfId="5589"/>
    <cellStyle name="modified border 3" xfId="5590"/>
    <cellStyle name="modified border 4" xfId="5591"/>
    <cellStyle name="modified border_4.34E Mint Farm Deferral" xfId="5592"/>
    <cellStyle name="modified border1" xfId="5593"/>
    <cellStyle name="modified border1 2" xfId="5594"/>
    <cellStyle name="modified border1 3" xfId="5595"/>
    <cellStyle name="modified border1 4" xfId="5596"/>
    <cellStyle name="modified border1_4.34E Mint Farm Deferral" xfId="5597"/>
    <cellStyle name="Neutral 2" xfId="5598"/>
    <cellStyle name="Neutral 2 2" xfId="5599"/>
    <cellStyle name="Neutral 3" xfId="5600"/>
    <cellStyle name="Neutral 3 2" xfId="5601"/>
    <cellStyle name="Neutral 3 3" xfId="5602"/>
    <cellStyle name="Neutral 3 4" xfId="5603"/>
    <cellStyle name="no dec" xfId="5604"/>
    <cellStyle name="no dec 2" xfId="5605"/>
    <cellStyle name="Normal" xfId="0" builtinId="0"/>
    <cellStyle name="Normal - Style1" xfId="5606"/>
    <cellStyle name="Normal - Style1 2" xfId="5607"/>
    <cellStyle name="Normal - Style1 2 2" xfId="5608"/>
    <cellStyle name="Normal - Style1 2 2 2" xfId="5609"/>
    <cellStyle name="Normal - Style1 2 3" xfId="5610"/>
    <cellStyle name="Normal - Style1 3" xfId="5611"/>
    <cellStyle name="Normal - Style1 3 2" xfId="5612"/>
    <cellStyle name="Normal - Style1 3 2 2" xfId="5613"/>
    <cellStyle name="Normal - Style1 3 3" xfId="5614"/>
    <cellStyle name="Normal - Style1 4" xfId="5615"/>
    <cellStyle name="Normal - Style1 4 2" xfId="5616"/>
    <cellStyle name="Normal - Style1 4 2 2" xfId="5617"/>
    <cellStyle name="Normal - Style1 4 3" xfId="5618"/>
    <cellStyle name="Normal - Style1 5" xfId="5619"/>
    <cellStyle name="Normal - Style1 5 2" xfId="5620"/>
    <cellStyle name="Normal - Style1 5 3" xfId="5621"/>
    <cellStyle name="Normal - Style1 6" xfId="5622"/>
    <cellStyle name="Normal - Style1 6 2" xfId="5623"/>
    <cellStyle name="Normal - Style1 6 2 2" xfId="5624"/>
    <cellStyle name="Normal - Style1 6 3" xfId="5625"/>
    <cellStyle name="Normal - Style1 6 4" xfId="5626"/>
    <cellStyle name="Normal - Style1_(C) WHE Proforma with ITC cash grant 10 Yr Amort_for deferral_102809" xfId="5627"/>
    <cellStyle name="Normal 10" xfId="5628"/>
    <cellStyle name="Normal 10 2" xfId="5629"/>
    <cellStyle name="Normal 10 2 2" xfId="5630"/>
    <cellStyle name="Normal 10 2 2 2" xfId="5631"/>
    <cellStyle name="Normal 10 2 3" xfId="5632"/>
    <cellStyle name="Normal 10 3" xfId="5633"/>
    <cellStyle name="Normal 10 3 2" xfId="5634"/>
    <cellStyle name="Normal 10 3 2 2" xfId="5635"/>
    <cellStyle name="Normal 10 3 3" xfId="5636"/>
    <cellStyle name="Normal 10 4" xfId="5637"/>
    <cellStyle name="Normal 10 4 2" xfId="5638"/>
    <cellStyle name="Normal 10 4 2 2" xfId="5639"/>
    <cellStyle name="Normal 10 4 3" xfId="5640"/>
    <cellStyle name="Normal 10 5" xfId="5641"/>
    <cellStyle name="Normal 10 5 2" xfId="5642"/>
    <cellStyle name="Normal 10 5 3" xfId="5643"/>
    <cellStyle name="Normal 10 6" xfId="5644"/>
    <cellStyle name="Normal 10 6 2" xfId="5645"/>
    <cellStyle name="Normal 10 7" xfId="5646"/>
    <cellStyle name="Normal 10 8" xfId="5647"/>
    <cellStyle name="Normal 10_04.07E Wild Horse Wind Expansion" xfId="5648"/>
    <cellStyle name="Normal 100" xfId="5649"/>
    <cellStyle name="Normal 101" xfId="5650"/>
    <cellStyle name="Normal 102" xfId="5651"/>
    <cellStyle name="Normal 103" xfId="5652"/>
    <cellStyle name="Normal 104" xfId="5653"/>
    <cellStyle name="Normal 105" xfId="5654"/>
    <cellStyle name="Normal 106" xfId="5655"/>
    <cellStyle name="Normal 107" xfId="5656"/>
    <cellStyle name="Normal 108" xfId="5657"/>
    <cellStyle name="Normal 109" xfId="5658"/>
    <cellStyle name="Normal 11" xfId="5659"/>
    <cellStyle name="Normal 11 2" xfId="5660"/>
    <cellStyle name="Normal 11 2 2" xfId="5661"/>
    <cellStyle name="Normal 11 2 2 2" xfId="5662"/>
    <cellStyle name="Normal 11 2 3" xfId="5663"/>
    <cellStyle name="Normal 11 3" xfId="5664"/>
    <cellStyle name="Normal 11 3 2" xfId="5665"/>
    <cellStyle name="Normal 11 3 3" xfId="5666"/>
    <cellStyle name="Normal 11 4" xfId="5667"/>
    <cellStyle name="Normal 11 4 2" xfId="5668"/>
    <cellStyle name="Normal 11 5" xfId="5669"/>
    <cellStyle name="Normal 11 6" xfId="5670"/>
    <cellStyle name="Normal 110" xfId="5671"/>
    <cellStyle name="Normal 12" xfId="5672"/>
    <cellStyle name="Normal 12 2" xfId="5673"/>
    <cellStyle name="Normal 12 2 2" xfId="5674"/>
    <cellStyle name="Normal 12 2 2 2" xfId="5675"/>
    <cellStyle name="Normal 12 2 3" xfId="5676"/>
    <cellStyle name="Normal 12 3" xfId="5677"/>
    <cellStyle name="Normal 12 3 2" xfId="5678"/>
    <cellStyle name="Normal 12 3 3" xfId="5679"/>
    <cellStyle name="Normal 12 4" xfId="5680"/>
    <cellStyle name="Normal 12 4 2" xfId="5681"/>
    <cellStyle name="Normal 12 5" xfId="5682"/>
    <cellStyle name="Normal 12 6" xfId="5683"/>
    <cellStyle name="Normal 13" xfId="5684"/>
    <cellStyle name="Normal 13 2" xfId="5685"/>
    <cellStyle name="Normal 13 2 2" xfId="5686"/>
    <cellStyle name="Normal 13 2 2 2" xfId="5687"/>
    <cellStyle name="Normal 13 2 3" xfId="5688"/>
    <cellStyle name="Normal 13 3" xfId="5689"/>
    <cellStyle name="Normal 13 3 2" xfId="5690"/>
    <cellStyle name="Normal 13 3 3" xfId="5691"/>
    <cellStyle name="Normal 13 4" xfId="5692"/>
    <cellStyle name="Normal 13 4 2" xfId="5693"/>
    <cellStyle name="Normal 13 5" xfId="5694"/>
    <cellStyle name="Normal 13 6" xfId="5695"/>
    <cellStyle name="Normal 14" xfId="5696"/>
    <cellStyle name="Normal 14 2" xfId="5697"/>
    <cellStyle name="Normal 14 2 2" xfId="5698"/>
    <cellStyle name="Normal 14 3" xfId="5699"/>
    <cellStyle name="Normal 15" xfId="5700"/>
    <cellStyle name="Normal 15 2" xfId="5701"/>
    <cellStyle name="Normal 15 3" xfId="5702"/>
    <cellStyle name="Normal 15 3 2" xfId="5703"/>
    <cellStyle name="Normal 15 3 3" xfId="5704"/>
    <cellStyle name="Normal 15 4" xfId="5705"/>
    <cellStyle name="Normal 15 4 2" xfId="5706"/>
    <cellStyle name="Normal 15 5" xfId="5707"/>
    <cellStyle name="Normal 15 6" xfId="5708"/>
    <cellStyle name="Normal 16" xfId="5709"/>
    <cellStyle name="Normal 16 2" xfId="5710"/>
    <cellStyle name="Normal 16 3" xfId="5711"/>
    <cellStyle name="Normal 16 3 2" xfId="5712"/>
    <cellStyle name="Normal 16 3 3" xfId="5713"/>
    <cellStyle name="Normal 16 4" xfId="5714"/>
    <cellStyle name="Normal 16 4 2" xfId="5715"/>
    <cellStyle name="Normal 16 5" xfId="5716"/>
    <cellStyle name="Normal 16 6" xfId="5717"/>
    <cellStyle name="Normal 17" xfId="5718"/>
    <cellStyle name="Normal 17 2" xfId="5719"/>
    <cellStyle name="Normal 17 3" xfId="5720"/>
    <cellStyle name="Normal 17 3 2" xfId="5721"/>
    <cellStyle name="Normal 17 4" xfId="5722"/>
    <cellStyle name="Normal 18" xfId="5723"/>
    <cellStyle name="Normal 18 2" xfId="5724"/>
    <cellStyle name="Normal 18 3" xfId="5725"/>
    <cellStyle name="Normal 18 3 2" xfId="5726"/>
    <cellStyle name="Normal 18 4" xfId="5727"/>
    <cellStyle name="Normal 19" xfId="5728"/>
    <cellStyle name="Normal 19 2" xfId="5729"/>
    <cellStyle name="Normal 19 3" xfId="5730"/>
    <cellStyle name="Normal 19 3 2" xfId="5731"/>
    <cellStyle name="Normal 2" xfId="5732"/>
    <cellStyle name="Normal 2 2" xfId="5733"/>
    <cellStyle name="Normal 2 2 2" xfId="5734"/>
    <cellStyle name="Normal 2 2 3" xfId="5735"/>
    <cellStyle name="Normal 2 2 4" xfId="5736"/>
    <cellStyle name="Normal 2 2 4 2" xfId="5737"/>
    <cellStyle name="Normal 2 2 5" xfId="5738"/>
    <cellStyle name="Normal 2 2_4.14E Miscellaneous Operating Expense working file" xfId="5739"/>
    <cellStyle name="Normal 2 3" xfId="5740"/>
    <cellStyle name="Normal 2 3 2" xfId="5741"/>
    <cellStyle name="Normal 2 4" xfId="5742"/>
    <cellStyle name="Normal 2 4 2" xfId="5743"/>
    <cellStyle name="Normal 2 5" xfId="5744"/>
    <cellStyle name="Normal 2 5 2" xfId="5745"/>
    <cellStyle name="Normal 2 6" xfId="5746"/>
    <cellStyle name="Normal 2 6 2" xfId="5747"/>
    <cellStyle name="Normal 2 6 2 2" xfId="5748"/>
    <cellStyle name="Normal 2 6 3" xfId="5749"/>
    <cellStyle name="Normal 2 7" xfId="5750"/>
    <cellStyle name="Normal 2 7 2" xfId="5751"/>
    <cellStyle name="Normal 2 7 2 2" xfId="5752"/>
    <cellStyle name="Normal 2 7 3" xfId="5753"/>
    <cellStyle name="Normal 2 8" xfId="5754"/>
    <cellStyle name="Normal 2 8 2" xfId="5755"/>
    <cellStyle name="Normal 2 8 2 2" xfId="5756"/>
    <cellStyle name="Normal 2 8 2 2 2" xfId="5757"/>
    <cellStyle name="Normal 2 8 2 3" xfId="5758"/>
    <cellStyle name="Normal 2 8 3" xfId="5759"/>
    <cellStyle name="Normal 2 8 3 2" xfId="5760"/>
    <cellStyle name="Normal 2 8 4" xfId="5761"/>
    <cellStyle name="Normal 2 9" xfId="5762"/>
    <cellStyle name="Normal 2 9 2" xfId="5763"/>
    <cellStyle name="Normal 2 9 2 2" xfId="5764"/>
    <cellStyle name="Normal 2 9 3" xfId="5765"/>
    <cellStyle name="Normal 2_16.37E Wild Horse Expansion DeferralRevwrkingfile SF" xfId="5766"/>
    <cellStyle name="Normal 20" xfId="5767"/>
    <cellStyle name="Normal 20 2" xfId="5768"/>
    <cellStyle name="Normal 20 2 2" xfId="5769"/>
    <cellStyle name="Normal 20 3" xfId="5770"/>
    <cellStyle name="Normal 20 3 2" xfId="5771"/>
    <cellStyle name="Normal 20 4" xfId="5772"/>
    <cellStyle name="Normal 20 4 2" xfId="5773"/>
    <cellStyle name="Normal 20 5" xfId="5774"/>
    <cellStyle name="Normal 21" xfId="5775"/>
    <cellStyle name="Normal 21 2" xfId="5776"/>
    <cellStyle name="Normal 21 2 2" xfId="5777"/>
    <cellStyle name="Normal 21 2 3" xfId="5778"/>
    <cellStyle name="Normal 21 3" xfId="5779"/>
    <cellStyle name="Normal 21 3 2" xfId="5780"/>
    <cellStyle name="Normal 21 4" xfId="5781"/>
    <cellStyle name="Normal 21 5" xfId="5782"/>
    <cellStyle name="Normal 22" xfId="5783"/>
    <cellStyle name="Normal 22 2" xfId="5784"/>
    <cellStyle name="Normal 22 2 2" xfId="5785"/>
    <cellStyle name="Normal 22 2 3" xfId="5786"/>
    <cellStyle name="Normal 22 3" xfId="5787"/>
    <cellStyle name="Normal 22 3 2" xfId="5788"/>
    <cellStyle name="Normal 22 4" xfId="5789"/>
    <cellStyle name="Normal 22 5" xfId="5790"/>
    <cellStyle name="Normal 23" xfId="5791"/>
    <cellStyle name="Normal 23 2" xfId="5792"/>
    <cellStyle name="Normal 23 2 2" xfId="5793"/>
    <cellStyle name="Normal 23 2 3" xfId="5794"/>
    <cellStyle name="Normal 23 3" xfId="5795"/>
    <cellStyle name="Normal 23 3 2" xfId="5796"/>
    <cellStyle name="Normal 23 4" xfId="5797"/>
    <cellStyle name="Normal 23 5" xfId="5798"/>
    <cellStyle name="Normal 24" xfId="5799"/>
    <cellStyle name="Normal 24 2" xfId="5800"/>
    <cellStyle name="Normal 24 2 2" xfId="5801"/>
    <cellStyle name="Normal 24 2 3" xfId="5802"/>
    <cellStyle name="Normal 24 3" xfId="5803"/>
    <cellStyle name="Normal 24 3 2" xfId="5804"/>
    <cellStyle name="Normal 24 4" xfId="5805"/>
    <cellStyle name="Normal 24 5" xfId="5806"/>
    <cellStyle name="Normal 25" xfId="5807"/>
    <cellStyle name="Normal 25 2" xfId="5808"/>
    <cellStyle name="Normal 25 2 2" xfId="5809"/>
    <cellStyle name="Normal 25 2 3" xfId="5810"/>
    <cellStyle name="Normal 25 3" xfId="5811"/>
    <cellStyle name="Normal 25 3 2" xfId="5812"/>
    <cellStyle name="Normal 25 4" xfId="5813"/>
    <cellStyle name="Normal 25 5" xfId="5814"/>
    <cellStyle name="Normal 26" xfId="5815"/>
    <cellStyle name="Normal 26 2" xfId="5816"/>
    <cellStyle name="Normal 26 2 2" xfId="5817"/>
    <cellStyle name="Normal 26 2 3" xfId="5818"/>
    <cellStyle name="Normal 26 3" xfId="5819"/>
    <cellStyle name="Normal 26 3 2" xfId="5820"/>
    <cellStyle name="Normal 26 4" xfId="5821"/>
    <cellStyle name="Normal 26 5" xfId="5822"/>
    <cellStyle name="Normal 27" xfId="5823"/>
    <cellStyle name="Normal 27 2" xfId="5824"/>
    <cellStyle name="Normal 27 2 2" xfId="5825"/>
    <cellStyle name="Normal 27 2 3" xfId="5826"/>
    <cellStyle name="Normal 27 3" xfId="5827"/>
    <cellStyle name="Normal 27 3 2" xfId="5828"/>
    <cellStyle name="Normal 27 4" xfId="5829"/>
    <cellStyle name="Normal 27 5" xfId="5830"/>
    <cellStyle name="Normal 28" xfId="5831"/>
    <cellStyle name="Normal 28 2" xfId="5832"/>
    <cellStyle name="Normal 28 2 2" xfId="5833"/>
    <cellStyle name="Normal 28 2 3" xfId="5834"/>
    <cellStyle name="Normal 28 3" xfId="5835"/>
    <cellStyle name="Normal 28 3 2" xfId="5836"/>
    <cellStyle name="Normal 28 4" xfId="5837"/>
    <cellStyle name="Normal 28 5" xfId="5838"/>
    <cellStyle name="Normal 29" xfId="5839"/>
    <cellStyle name="Normal 29 2" xfId="5840"/>
    <cellStyle name="Normal 29 2 2" xfId="5841"/>
    <cellStyle name="Normal 29 2 3" xfId="5842"/>
    <cellStyle name="Normal 29 3" xfId="5843"/>
    <cellStyle name="Normal 29 3 2" xfId="5844"/>
    <cellStyle name="Normal 29 4" xfId="5845"/>
    <cellStyle name="Normal 29 5" xfId="5846"/>
    <cellStyle name="Normal 3" xfId="5847"/>
    <cellStyle name="Normal 3 2" xfId="5848"/>
    <cellStyle name="Normal 3 2 2" xfId="5849"/>
    <cellStyle name="Normal 3 2 2 2" xfId="5850"/>
    <cellStyle name="Normal 3 2 3" xfId="5851"/>
    <cellStyle name="Normal 3 3" xfId="5852"/>
    <cellStyle name="Normal 3 3 2" xfId="5853"/>
    <cellStyle name="Normal 3 3 2 2" xfId="5854"/>
    <cellStyle name="Normal 3 3 3" xfId="5855"/>
    <cellStyle name="Normal 3 4" xfId="5856"/>
    <cellStyle name="Normal 3 4 2" xfId="5857"/>
    <cellStyle name="Normal 3 4 2 2" xfId="5858"/>
    <cellStyle name="Normal 3 4 3" xfId="5859"/>
    <cellStyle name="Normal 3 4 3 2" xfId="5860"/>
    <cellStyle name="Normal 3 4 4" xfId="5861"/>
    <cellStyle name="Normal 3 4 4 2" xfId="5862"/>
    <cellStyle name="Normal 3 5" xfId="5863"/>
    <cellStyle name="Normal 3 5 2" xfId="5864"/>
    <cellStyle name="Normal 3_4.14E Miscellaneous Operating Expense working file" xfId="5865"/>
    <cellStyle name="Normal 30" xfId="5866"/>
    <cellStyle name="Normal 30 2" xfId="5867"/>
    <cellStyle name="Normal 30 2 2" xfId="5868"/>
    <cellStyle name="Normal 30 2 3" xfId="5869"/>
    <cellStyle name="Normal 30 3" xfId="5870"/>
    <cellStyle name="Normal 30 3 2" xfId="5871"/>
    <cellStyle name="Normal 30 4" xfId="5872"/>
    <cellStyle name="Normal 30 5" xfId="5873"/>
    <cellStyle name="Normal 31" xfId="5874"/>
    <cellStyle name="Normal 31 2" xfId="5875"/>
    <cellStyle name="Normal 31 2 2" xfId="5876"/>
    <cellStyle name="Normal 31 2 3" xfId="5877"/>
    <cellStyle name="Normal 31 3" xfId="5878"/>
    <cellStyle name="Normal 31 3 2" xfId="5879"/>
    <cellStyle name="Normal 31 4" xfId="5880"/>
    <cellStyle name="Normal 31 5" xfId="5881"/>
    <cellStyle name="Normal 32" xfId="5882"/>
    <cellStyle name="Normal 32 2" xfId="5883"/>
    <cellStyle name="Normal 32 2 2" xfId="5884"/>
    <cellStyle name="Normal 32 2 3" xfId="5885"/>
    <cellStyle name="Normal 32 3" xfId="5886"/>
    <cellStyle name="Normal 32 3 2" xfId="5887"/>
    <cellStyle name="Normal 32 4" xfId="5888"/>
    <cellStyle name="Normal 32 5" xfId="5889"/>
    <cellStyle name="Normal 33" xfId="5890"/>
    <cellStyle name="Normal 33 2" xfId="5891"/>
    <cellStyle name="Normal 33 2 2" xfId="5892"/>
    <cellStyle name="Normal 33 2 3" xfId="5893"/>
    <cellStyle name="Normal 33 3" xfId="5894"/>
    <cellStyle name="Normal 33 3 2" xfId="5895"/>
    <cellStyle name="Normal 33 4" xfId="5896"/>
    <cellStyle name="Normal 33 5" xfId="5897"/>
    <cellStyle name="Normal 34" xfId="5898"/>
    <cellStyle name="Normal 34 2" xfId="5899"/>
    <cellStyle name="Normal 34 2 2" xfId="5900"/>
    <cellStyle name="Normal 34 2 3" xfId="5901"/>
    <cellStyle name="Normal 34 3" xfId="5902"/>
    <cellStyle name="Normal 34 3 2" xfId="5903"/>
    <cellStyle name="Normal 34 4" xfId="5904"/>
    <cellStyle name="Normal 34 5" xfId="5905"/>
    <cellStyle name="Normal 35" xfId="5906"/>
    <cellStyle name="Normal 35 2" xfId="5907"/>
    <cellStyle name="Normal 35 2 2" xfId="5908"/>
    <cellStyle name="Normal 35 2 3" xfId="5909"/>
    <cellStyle name="Normal 35 3" xfId="5910"/>
    <cellStyle name="Normal 35 3 2" xfId="5911"/>
    <cellStyle name="Normal 35 4" xfId="5912"/>
    <cellStyle name="Normal 35 5" xfId="5913"/>
    <cellStyle name="Normal 36" xfId="5914"/>
    <cellStyle name="Normal 36 2" xfId="5915"/>
    <cellStyle name="Normal 36 2 2" xfId="5916"/>
    <cellStyle name="Normal 36 2 3" xfId="5917"/>
    <cellStyle name="Normal 36 3" xfId="5918"/>
    <cellStyle name="Normal 36 3 2" xfId="5919"/>
    <cellStyle name="Normal 36 4" xfId="5920"/>
    <cellStyle name="Normal 36 5" xfId="5921"/>
    <cellStyle name="Normal 37" xfId="5922"/>
    <cellStyle name="Normal 37 2" xfId="5923"/>
    <cellStyle name="Normal 37 2 2" xfId="5924"/>
    <cellStyle name="Normal 37 2 3" xfId="5925"/>
    <cellStyle name="Normal 37 3" xfId="5926"/>
    <cellStyle name="Normal 37 3 2" xfId="5927"/>
    <cellStyle name="Normal 37 4" xfId="5928"/>
    <cellStyle name="Normal 37 5" xfId="5929"/>
    <cellStyle name="Normal 38" xfId="5930"/>
    <cellStyle name="Normal 38 2" xfId="5931"/>
    <cellStyle name="Normal 38 2 2" xfId="5932"/>
    <cellStyle name="Normal 38 2 3" xfId="5933"/>
    <cellStyle name="Normal 38 3" xfId="5934"/>
    <cellStyle name="Normal 38 3 2" xfId="5935"/>
    <cellStyle name="Normal 38 4" xfId="5936"/>
    <cellStyle name="Normal 38 5" xfId="5937"/>
    <cellStyle name="Normal 39" xfId="5938"/>
    <cellStyle name="Normal 39 2" xfId="5939"/>
    <cellStyle name="Normal 39 2 2" xfId="5940"/>
    <cellStyle name="Normal 39 2 3" xfId="5941"/>
    <cellStyle name="Normal 39 3" xfId="5942"/>
    <cellStyle name="Normal 39 3 2" xfId="5943"/>
    <cellStyle name="Normal 39 4" xfId="5944"/>
    <cellStyle name="Normal 39 5" xfId="5945"/>
    <cellStyle name="Normal 4" xfId="5946"/>
    <cellStyle name="Normal 4 2" xfId="5947"/>
    <cellStyle name="Normal 4 2 2" xfId="5948"/>
    <cellStyle name="Normal 4 2 2 2" xfId="5949"/>
    <cellStyle name="Normal 4 2 2 3" xfId="5950"/>
    <cellStyle name="Normal 4 2 3" xfId="5951"/>
    <cellStyle name="Normal 4 2 3 2" xfId="5952"/>
    <cellStyle name="Normal 4 2 4" xfId="5953"/>
    <cellStyle name="Normal 4 2 5" xfId="5954"/>
    <cellStyle name="Normal 4 3" xfId="5955"/>
    <cellStyle name="Normal 4 3 2" xfId="5956"/>
    <cellStyle name="Normal 4 4" xfId="5957"/>
    <cellStyle name="Normal 40" xfId="5958"/>
    <cellStyle name="Normal 41" xfId="5959"/>
    <cellStyle name="Normal 41 2" xfId="5960"/>
    <cellStyle name="Normal 41 2 2" xfId="5961"/>
    <cellStyle name="Normal 41 3" xfId="5962"/>
    <cellStyle name="Normal 41 3 2" xfId="5963"/>
    <cellStyle name="Normal 41 4" xfId="5964"/>
    <cellStyle name="Normal 41 4 2" xfId="5965"/>
    <cellStyle name="Normal 42" xfId="5966"/>
    <cellStyle name="Normal 42 2" xfId="5967"/>
    <cellStyle name="Normal 42 2 2" xfId="5968"/>
    <cellStyle name="Normal 42 2 2 2" xfId="5969"/>
    <cellStyle name="Normal 42 2 3" xfId="5970"/>
    <cellStyle name="Normal 42 3" xfId="5971"/>
    <cellStyle name="Normal 42 3 2" xfId="5972"/>
    <cellStyle name="Normal 42 4" xfId="5973"/>
    <cellStyle name="Normal 42 4 2" xfId="5974"/>
    <cellStyle name="Normal 42 5" xfId="5975"/>
    <cellStyle name="Normal 42 5 2" xfId="5976"/>
    <cellStyle name="Normal 43" xfId="5977"/>
    <cellStyle name="Normal 43 2" xfId="5978"/>
    <cellStyle name="Normal 43 3" xfId="5979"/>
    <cellStyle name="Normal 43 3 2" xfId="5980"/>
    <cellStyle name="Normal 44" xfId="5981"/>
    <cellStyle name="Normal 44 2" xfId="5982"/>
    <cellStyle name="Normal 44 2 2" xfId="5983"/>
    <cellStyle name="Normal 44 2 2 2" xfId="5984"/>
    <cellStyle name="Normal 44 2 3" xfId="5985"/>
    <cellStyle name="Normal 44 2 4" xfId="5986"/>
    <cellStyle name="Normal 44 3" xfId="5987"/>
    <cellStyle name="Normal 44 3 2" xfId="5988"/>
    <cellStyle name="Normal 44 3 3" xfId="5989"/>
    <cellStyle name="Normal 44 4" xfId="5990"/>
    <cellStyle name="Normal 44 4 2" xfId="5991"/>
    <cellStyle name="Normal 44 5" xfId="5992"/>
    <cellStyle name="Normal 44 5 2" xfId="5993"/>
    <cellStyle name="Normal 45" xfId="5994"/>
    <cellStyle name="Normal 45 2" xfId="5995"/>
    <cellStyle name="Normal 45 2 2" xfId="5996"/>
    <cellStyle name="Normal 45 3" xfId="5997"/>
    <cellStyle name="Normal 45 4" xfId="5998"/>
    <cellStyle name="Normal 45 5" xfId="5999"/>
    <cellStyle name="Normal 46" xfId="6000"/>
    <cellStyle name="Normal 46 2" xfId="6001"/>
    <cellStyle name="Normal 46 2 2" xfId="6002"/>
    <cellStyle name="Normal 46 2 3" xfId="6003"/>
    <cellStyle name="Normal 46 3" xfId="6004"/>
    <cellStyle name="Normal 46 4" xfId="6005"/>
    <cellStyle name="Normal 46 5" xfId="6006"/>
    <cellStyle name="Normal 47" xfId="6007"/>
    <cellStyle name="Normal 47 2" xfId="6008"/>
    <cellStyle name="Normal 47 2 2" xfId="6009"/>
    <cellStyle name="Normal 47 3" xfId="6010"/>
    <cellStyle name="Normal 47 3 2" xfId="6011"/>
    <cellStyle name="Normal 47 4" xfId="6012"/>
    <cellStyle name="Normal 47 4 2" xfId="6013"/>
    <cellStyle name="Normal 48" xfId="6014"/>
    <cellStyle name="Normal 48 2" xfId="6015"/>
    <cellStyle name="Normal 48 2 2" xfId="6016"/>
    <cellStyle name="Normal 48 3" xfId="6017"/>
    <cellStyle name="Normal 48 3 2" xfId="6018"/>
    <cellStyle name="Normal 48 4" xfId="6019"/>
    <cellStyle name="Normal 48 4 2" xfId="6020"/>
    <cellStyle name="Normal 49" xfId="6021"/>
    <cellStyle name="Normal 49 2" xfId="6022"/>
    <cellStyle name="Normal 49 2 2" xfId="6023"/>
    <cellStyle name="Normal 49 3" xfId="6024"/>
    <cellStyle name="Normal 49 3 2" xfId="6025"/>
    <cellStyle name="Normal 49 4" xfId="6026"/>
    <cellStyle name="Normal 49 4 2" xfId="6027"/>
    <cellStyle name="Normal 5" xfId="6028"/>
    <cellStyle name="Normal 5 2" xfId="6029"/>
    <cellStyle name="Normal 5 2 2" xfId="6030"/>
    <cellStyle name="Normal 5 3" xfId="6031"/>
    <cellStyle name="Normal 50" xfId="6032"/>
    <cellStyle name="Normal 50 2" xfId="6033"/>
    <cellStyle name="Normal 50 2 2" xfId="6034"/>
    <cellStyle name="Normal 50 3" xfId="6035"/>
    <cellStyle name="Normal 50 3 2" xfId="6036"/>
    <cellStyle name="Normal 50 4" xfId="6037"/>
    <cellStyle name="Normal 50 4 2" xfId="6038"/>
    <cellStyle name="Normal 51" xfId="6039"/>
    <cellStyle name="Normal 51 2" xfId="6040"/>
    <cellStyle name="Normal 51 2 2" xfId="6041"/>
    <cellStyle name="Normal 51 2 3" xfId="6042"/>
    <cellStyle name="Normal 51 3" xfId="6043"/>
    <cellStyle name="Normal 51 4" xfId="6044"/>
    <cellStyle name="Normal 51 5" xfId="6045"/>
    <cellStyle name="Normal 52" xfId="6046"/>
    <cellStyle name="Normal 53" xfId="6047"/>
    <cellStyle name="Normal 53 2" xfId="6048"/>
    <cellStyle name="Normal 53 3" xfId="6049"/>
    <cellStyle name="Normal 53 3 2" xfId="6050"/>
    <cellStyle name="Normal 53 4" xfId="6051"/>
    <cellStyle name="Normal 54" xfId="6052"/>
    <cellStyle name="Normal 54 2" xfId="6053"/>
    <cellStyle name="Normal 54 3" xfId="6054"/>
    <cellStyle name="Normal 54 3 2" xfId="6055"/>
    <cellStyle name="Normal 54 4" xfId="6056"/>
    <cellStyle name="Normal 55" xfId="6057"/>
    <cellStyle name="Normal 55 2" xfId="6058"/>
    <cellStyle name="Normal 55 2 2" xfId="6059"/>
    <cellStyle name="Normal 55 3" xfId="6060"/>
    <cellStyle name="Normal 56" xfId="6061"/>
    <cellStyle name="Normal 56 2" xfId="6062"/>
    <cellStyle name="Normal 56 2 2" xfId="6063"/>
    <cellStyle name="Normal 56 3" xfId="6064"/>
    <cellStyle name="Normal 57" xfId="6065"/>
    <cellStyle name="Normal 57 2" xfId="6066"/>
    <cellStyle name="Normal 58" xfId="6067"/>
    <cellStyle name="Normal 58 2" xfId="6068"/>
    <cellStyle name="Normal 59" xfId="6069"/>
    <cellStyle name="Normal 59 2" xfId="6070"/>
    <cellStyle name="Normal 6" xfId="6071"/>
    <cellStyle name="Normal 6 2" xfId="6072"/>
    <cellStyle name="Normal 6 2 2" xfId="6073"/>
    <cellStyle name="Normal 6 2 2 2" xfId="6074"/>
    <cellStyle name="Normal 6 2 3" xfId="6075"/>
    <cellStyle name="Normal 6_2010 PTC's Sept10_Aug11 (Version 4)" xfId="6076"/>
    <cellStyle name="Normal 60" xfId="6077"/>
    <cellStyle name="Normal 60 2" xfId="6078"/>
    <cellStyle name="Normal 61" xfId="6079"/>
    <cellStyle name="Normal 61 2" xfId="6080"/>
    <cellStyle name="Normal 62" xfId="6081"/>
    <cellStyle name="Normal 62 2" xfId="6082"/>
    <cellStyle name="Normal 63" xfId="6083"/>
    <cellStyle name="Normal 63 2" xfId="6084"/>
    <cellStyle name="Normal 64" xfId="6085"/>
    <cellStyle name="Normal 64 2" xfId="6086"/>
    <cellStyle name="Normal 65" xfId="6087"/>
    <cellStyle name="Normal 65 2" xfId="6088"/>
    <cellStyle name="Normal 66" xfId="6089"/>
    <cellStyle name="Normal 66 2" xfId="6090"/>
    <cellStyle name="Normal 67" xfId="6091"/>
    <cellStyle name="Normal 67 2" xfId="6092"/>
    <cellStyle name="Normal 68" xfId="6093"/>
    <cellStyle name="Normal 68 2" xfId="6094"/>
    <cellStyle name="Normal 69" xfId="6095"/>
    <cellStyle name="Normal 69 2" xfId="6096"/>
    <cellStyle name="Normal 7" xfId="6097"/>
    <cellStyle name="Normal 7 2" xfId="6098"/>
    <cellStyle name="Normal 7 2 2" xfId="6099"/>
    <cellStyle name="Normal 7 2 2 2" xfId="6100"/>
    <cellStyle name="Normal 7 2 3" xfId="6101"/>
    <cellStyle name="Normal 70" xfId="6102"/>
    <cellStyle name="Normal 70 2" xfId="6103"/>
    <cellStyle name="Normal 71" xfId="6104"/>
    <cellStyle name="Normal 71 2" xfId="6105"/>
    <cellStyle name="Normal 72" xfId="6106"/>
    <cellStyle name="Normal 72 2" xfId="6107"/>
    <cellStyle name="Normal 73" xfId="6108"/>
    <cellStyle name="Normal 73 2" xfId="6109"/>
    <cellStyle name="Normal 74" xfId="6110"/>
    <cellStyle name="Normal 75" xfId="6111"/>
    <cellStyle name="Normal 76" xfId="6112"/>
    <cellStyle name="Normal 77" xfId="6113"/>
    <cellStyle name="Normal 78" xfId="6114"/>
    <cellStyle name="Normal 79" xfId="6115"/>
    <cellStyle name="Normal 8" xfId="6116"/>
    <cellStyle name="Normal 8 2" xfId="6117"/>
    <cellStyle name="Normal 8 2 2" xfId="6118"/>
    <cellStyle name="Normal 8 2 2 2" xfId="6119"/>
    <cellStyle name="Normal 8 2 3" xfId="6120"/>
    <cellStyle name="Normal 80" xfId="6121"/>
    <cellStyle name="Normal 81" xfId="6122"/>
    <cellStyle name="Normal 82" xfId="6123"/>
    <cellStyle name="Normal 83" xfId="6124"/>
    <cellStyle name="Normal 84" xfId="6125"/>
    <cellStyle name="Normal 85" xfId="6126"/>
    <cellStyle name="Normal 86" xfId="6127"/>
    <cellStyle name="Normal 87" xfId="6128"/>
    <cellStyle name="Normal 88" xfId="6129"/>
    <cellStyle name="Normal 89" xfId="6130"/>
    <cellStyle name="Normal 9" xfId="6131"/>
    <cellStyle name="Normal 9 2" xfId="6132"/>
    <cellStyle name="Normal 9 2 2" xfId="6133"/>
    <cellStyle name="Normal 9 2 2 2" xfId="6134"/>
    <cellStyle name="Normal 9 2 3" xfId="6135"/>
    <cellStyle name="Normal 90" xfId="6136"/>
    <cellStyle name="Normal 91" xfId="6137"/>
    <cellStyle name="Normal 92" xfId="6138"/>
    <cellStyle name="Normal 93" xfId="6139"/>
    <cellStyle name="Normal 94" xfId="6140"/>
    <cellStyle name="Normal 95" xfId="6141"/>
    <cellStyle name="Normal 96" xfId="6142"/>
    <cellStyle name="Normal 97" xfId="6143"/>
    <cellStyle name="Normal 98" xfId="6144"/>
    <cellStyle name="Normal 99" xfId="6145"/>
    <cellStyle name="Note 10" xfId="6146"/>
    <cellStyle name="Note 10 2" xfId="6147"/>
    <cellStyle name="Note 11" xfId="6148"/>
    <cellStyle name="Note 11 2" xfId="6149"/>
    <cellStyle name="Note 12" xfId="6150"/>
    <cellStyle name="Note 12 2" xfId="6151"/>
    <cellStyle name="Note 12 3" xfId="6152"/>
    <cellStyle name="Note 12 3 2" xfId="6153"/>
    <cellStyle name="Note 12 4" xfId="6154"/>
    <cellStyle name="Note 2" xfId="6155"/>
    <cellStyle name="Note 2 2" xfId="6156"/>
    <cellStyle name="Note 3" xfId="6157"/>
    <cellStyle name="Note 4" xfId="6158"/>
    <cellStyle name="Note 5" xfId="6159"/>
    <cellStyle name="Note 6" xfId="6160"/>
    <cellStyle name="Note 7" xfId="6161"/>
    <cellStyle name="Note 8" xfId="6162"/>
    <cellStyle name="Note 9" xfId="6163"/>
    <cellStyle name="Output 2" xfId="6164"/>
    <cellStyle name="Output 2 2" xfId="6165"/>
    <cellStyle name="Output 3" xfId="6166"/>
    <cellStyle name="Output 3 2" xfId="6167"/>
    <cellStyle name="Output 3 3" xfId="6168"/>
    <cellStyle name="Output 3 4" xfId="6169"/>
    <cellStyle name="Percen - Style1" xfId="6170"/>
    <cellStyle name="Percen - Style2" xfId="6171"/>
    <cellStyle name="Percen - Style3" xfId="6172"/>
    <cellStyle name="Percen - Style3 2" xfId="6173"/>
    <cellStyle name="Percent" xfId="3" builtinId="5"/>
    <cellStyle name="Percent [2]" xfId="6174"/>
    <cellStyle name="Percent [2] 2" xfId="6175"/>
    <cellStyle name="Percent [2] 2 2" xfId="6176"/>
    <cellStyle name="Percent [2] 2 2 2" xfId="6177"/>
    <cellStyle name="Percent [2] 2 3" xfId="6178"/>
    <cellStyle name="Percent [2] 3" xfId="6179"/>
    <cellStyle name="Percent [2] 3 2" xfId="6180"/>
    <cellStyle name="Percent [2] 3 2 2" xfId="6181"/>
    <cellStyle name="Percent [2] 3 3" xfId="6182"/>
    <cellStyle name="Percent [2] 3 3 2" xfId="6183"/>
    <cellStyle name="Percent [2] 3 4" xfId="6184"/>
    <cellStyle name="Percent [2] 3 4 2" xfId="6185"/>
    <cellStyle name="Percent [2] 4" xfId="6186"/>
    <cellStyle name="Percent [2] 4 2" xfId="6187"/>
    <cellStyle name="Percent [2] 5" xfId="6188"/>
    <cellStyle name="Percent 10" xfId="6189"/>
    <cellStyle name="Percent 10 2" xfId="6190"/>
    <cellStyle name="Percent 10 3" xfId="6191"/>
    <cellStyle name="Percent 10 3 2" xfId="6192"/>
    <cellStyle name="Percent 11" xfId="6193"/>
    <cellStyle name="Percent 11 2" xfId="6194"/>
    <cellStyle name="Percent 11 2 2" xfId="6195"/>
    <cellStyle name="Percent 11 3" xfId="6196"/>
    <cellStyle name="Percent 11 3 2" xfId="6197"/>
    <cellStyle name="Percent 11 4" xfId="6198"/>
    <cellStyle name="Percent 11 4 2" xfId="6199"/>
    <cellStyle name="Percent 12" xfId="6200"/>
    <cellStyle name="Percent 12 2" xfId="6201"/>
    <cellStyle name="Percent 12 2 2" xfId="6202"/>
    <cellStyle name="Percent 12 2 2 2" xfId="6203"/>
    <cellStyle name="Percent 12 2 3" xfId="6204"/>
    <cellStyle name="Percent 12 3" xfId="6205"/>
    <cellStyle name="Percent 12 3 2" xfId="6206"/>
    <cellStyle name="Percent 12 4" xfId="6207"/>
    <cellStyle name="Percent 12 4 2" xfId="6208"/>
    <cellStyle name="Percent 12 5" xfId="6209"/>
    <cellStyle name="Percent 12 5 2" xfId="6210"/>
    <cellStyle name="Percent 13" xfId="6211"/>
    <cellStyle name="Percent 13 2" xfId="6212"/>
    <cellStyle name="Percent 13 2 2" xfId="6213"/>
    <cellStyle name="Percent 13 2 3" xfId="6214"/>
    <cellStyle name="Percent 13 3" xfId="6215"/>
    <cellStyle name="Percent 13 3 2" xfId="6216"/>
    <cellStyle name="Percent 13 4" xfId="6217"/>
    <cellStyle name="Percent 13 5" xfId="6218"/>
    <cellStyle name="Percent 14" xfId="6219"/>
    <cellStyle name="Percent 14 2" xfId="6220"/>
    <cellStyle name="Percent 14 2 2" xfId="6221"/>
    <cellStyle name="Percent 14 3" xfId="6222"/>
    <cellStyle name="Percent 14 4" xfId="6223"/>
    <cellStyle name="Percent 14 4 2" xfId="6224"/>
    <cellStyle name="Percent 14 5" xfId="6225"/>
    <cellStyle name="Percent 15" xfId="6226"/>
    <cellStyle name="Percent 15 2" xfId="6227"/>
    <cellStyle name="Percent 15 2 2" xfId="6228"/>
    <cellStyle name="Percent 15 2 3" xfId="6229"/>
    <cellStyle name="Percent 15 2 4" xfId="6230"/>
    <cellStyle name="Percent 15 3" xfId="6231"/>
    <cellStyle name="Percent 15 3 2" xfId="6232"/>
    <cellStyle name="Percent 15 4" xfId="6233"/>
    <cellStyle name="Percent 15 4 2" xfId="6234"/>
    <cellStyle name="Percent 15 5" xfId="6235"/>
    <cellStyle name="Percent 15 6" xfId="6236"/>
    <cellStyle name="Percent 16" xfId="6237"/>
    <cellStyle name="Percent 16 2" xfId="6238"/>
    <cellStyle name="Percent 16 2 2" xfId="6239"/>
    <cellStyle name="Percent 16 3" xfId="6240"/>
    <cellStyle name="Percent 16 3 2" xfId="6241"/>
    <cellStyle name="Percent 16 4" xfId="6242"/>
    <cellStyle name="Percent 16 4 2" xfId="6243"/>
    <cellStyle name="Percent 17" xfId="6244"/>
    <cellStyle name="Percent 17 2" xfId="6245"/>
    <cellStyle name="Percent 17 2 2" xfId="6246"/>
    <cellStyle name="Percent 17 3" xfId="6247"/>
    <cellStyle name="Percent 17 3 2" xfId="6248"/>
    <cellStyle name="Percent 17 4" xfId="6249"/>
    <cellStyle name="Percent 17 4 2" xfId="6250"/>
    <cellStyle name="Percent 18" xfId="6251"/>
    <cellStyle name="Percent 18 2" xfId="6252"/>
    <cellStyle name="Percent 18 2 2" xfId="6253"/>
    <cellStyle name="Percent 18 3" xfId="6254"/>
    <cellStyle name="Percent 18 3 2" xfId="6255"/>
    <cellStyle name="Percent 18 4" xfId="6256"/>
    <cellStyle name="Percent 18 4 2" xfId="6257"/>
    <cellStyle name="Percent 19" xfId="6258"/>
    <cellStyle name="Percent 19 2" xfId="6259"/>
    <cellStyle name="Percent 19 2 2" xfId="6260"/>
    <cellStyle name="Percent 19 3" xfId="6261"/>
    <cellStyle name="Percent 19 3 2" xfId="6262"/>
    <cellStyle name="Percent 19 4" xfId="6263"/>
    <cellStyle name="Percent 19 4 2" xfId="6264"/>
    <cellStyle name="Percent 2" xfId="6265"/>
    <cellStyle name="Percent 2 2" xfId="6266"/>
    <cellStyle name="Percent 2 2 2" xfId="6267"/>
    <cellStyle name="Percent 2 2 2 2" xfId="6268"/>
    <cellStyle name="Percent 2 2 3" xfId="6269"/>
    <cellStyle name="Percent 2 3" xfId="6270"/>
    <cellStyle name="Percent 2 3 2" xfId="6271"/>
    <cellStyle name="Percent 2 4" xfId="6272"/>
    <cellStyle name="Percent 2 4 2" xfId="6273"/>
    <cellStyle name="Percent 2 5" xfId="6274"/>
    <cellStyle name="Percent 20" xfId="6275"/>
    <cellStyle name="Percent 20 2" xfId="6276"/>
    <cellStyle name="Percent 20 2 2" xfId="6277"/>
    <cellStyle name="Percent 20 2 3" xfId="6278"/>
    <cellStyle name="Percent 20 2 4" xfId="6279"/>
    <cellStyle name="Percent 20 3" xfId="6280"/>
    <cellStyle name="Percent 20 4" xfId="6281"/>
    <cellStyle name="Percent 20 5" xfId="6282"/>
    <cellStyle name="Percent 21" xfId="6283"/>
    <cellStyle name="Percent 21 2" xfId="6284"/>
    <cellStyle name="Percent 21 3" xfId="6285"/>
    <cellStyle name="Percent 22" xfId="6286"/>
    <cellStyle name="Percent 22 2" xfId="6287"/>
    <cellStyle name="Percent 22 3" xfId="6288"/>
    <cellStyle name="Percent 22 3 2" xfId="6289"/>
    <cellStyle name="Percent 22 4" xfId="6290"/>
    <cellStyle name="Percent 23" xfId="6291"/>
    <cellStyle name="Percent 23 2" xfId="6292"/>
    <cellStyle name="Percent 23 3" xfId="6293"/>
    <cellStyle name="Percent 23 3 2" xfId="6294"/>
    <cellStyle name="Percent 23 4" xfId="6295"/>
    <cellStyle name="Percent 24" xfId="6296"/>
    <cellStyle name="Percent 24 2" xfId="6297"/>
    <cellStyle name="Percent 24 2 2" xfId="6298"/>
    <cellStyle name="Percent 24 3" xfId="6299"/>
    <cellStyle name="Percent 24 3 2" xfId="6300"/>
    <cellStyle name="Percent 24 4" xfId="6301"/>
    <cellStyle name="Percent 24 4 2" xfId="6302"/>
    <cellStyle name="Percent 24 5" xfId="6303"/>
    <cellStyle name="Percent 25" xfId="6304"/>
    <cellStyle name="Percent 25 2" xfId="6305"/>
    <cellStyle name="Percent 25 2 2" xfId="6306"/>
    <cellStyle name="Percent 25 3" xfId="6307"/>
    <cellStyle name="Percent 26" xfId="6308"/>
    <cellStyle name="Percent 26 2" xfId="6309"/>
    <cellStyle name="Percent 27" xfId="6310"/>
    <cellStyle name="Percent 27 2" xfId="6311"/>
    <cellStyle name="Percent 28" xfId="6312"/>
    <cellStyle name="Percent 28 2" xfId="6313"/>
    <cellStyle name="Percent 29" xfId="6314"/>
    <cellStyle name="Percent 29 2" xfId="6315"/>
    <cellStyle name="Percent 3" xfId="6316"/>
    <cellStyle name="Percent 3 2" xfId="6317"/>
    <cellStyle name="Percent 3 2 2" xfId="6318"/>
    <cellStyle name="Percent 3 2 2 2" xfId="6319"/>
    <cellStyle name="Percent 3 2 3" xfId="6320"/>
    <cellStyle name="Percent 3 3" xfId="6321"/>
    <cellStyle name="Percent 3 3 2" xfId="6322"/>
    <cellStyle name="Percent 3 4" xfId="6323"/>
    <cellStyle name="Percent 30" xfId="6324"/>
    <cellStyle name="Percent 30 2" xfId="6325"/>
    <cellStyle name="Percent 31" xfId="6326"/>
    <cellStyle name="Percent 31 2" xfId="6327"/>
    <cellStyle name="Percent 32" xfId="6328"/>
    <cellStyle name="Percent 32 2" xfId="6329"/>
    <cellStyle name="Percent 33" xfId="6330"/>
    <cellStyle name="Percent 33 2" xfId="6331"/>
    <cellStyle name="Percent 34" xfId="6332"/>
    <cellStyle name="Percent 34 2" xfId="6333"/>
    <cellStyle name="Percent 35" xfId="6334"/>
    <cellStyle name="Percent 35 2" xfId="6335"/>
    <cellStyle name="Percent 36" xfId="6336"/>
    <cellStyle name="Percent 36 2" xfId="6337"/>
    <cellStyle name="Percent 37" xfId="6338"/>
    <cellStyle name="Percent 37 2" xfId="6339"/>
    <cellStyle name="Percent 38" xfId="6340"/>
    <cellStyle name="Percent 38 2" xfId="6341"/>
    <cellStyle name="Percent 39" xfId="6342"/>
    <cellStyle name="Percent 39 2" xfId="6343"/>
    <cellStyle name="Percent 4" xfId="6344"/>
    <cellStyle name="Percent 4 2" xfId="6345"/>
    <cellStyle name="Percent 4 2 2" xfId="6346"/>
    <cellStyle name="Percent 4 2 3" xfId="6347"/>
    <cellStyle name="Percent 4 2 3 2" xfId="6348"/>
    <cellStyle name="Percent 4 2 4" xfId="6349"/>
    <cellStyle name="Percent 4 3" xfId="6350"/>
    <cellStyle name="Percent 4 3 2" xfId="6351"/>
    <cellStyle name="Percent 4 4" xfId="6352"/>
    <cellStyle name="Percent 40" xfId="6353"/>
    <cellStyle name="Percent 40 2" xfId="6354"/>
    <cellStyle name="Percent 41" xfId="6355"/>
    <cellStyle name="Percent 41 2" xfId="6356"/>
    <cellStyle name="Percent 42" xfId="6357"/>
    <cellStyle name="Percent 42 2" xfId="6358"/>
    <cellStyle name="Percent 43" xfId="6359"/>
    <cellStyle name="Percent 43 2" xfId="6360"/>
    <cellStyle name="Percent 44" xfId="6361"/>
    <cellStyle name="Percent 44 2" xfId="6362"/>
    <cellStyle name="Percent 45" xfId="6363"/>
    <cellStyle name="Percent 45 2" xfId="6364"/>
    <cellStyle name="Percent 46" xfId="6365"/>
    <cellStyle name="Percent 47" xfId="6366"/>
    <cellStyle name="Percent 48" xfId="6367"/>
    <cellStyle name="Percent 49" xfId="6368"/>
    <cellStyle name="Percent 5" xfId="6369"/>
    <cellStyle name="Percent 5 2" xfId="6370"/>
    <cellStyle name="Percent 5 2 2" xfId="6371"/>
    <cellStyle name="Percent 5 3" xfId="6372"/>
    <cellStyle name="Percent 50" xfId="6373"/>
    <cellStyle name="Percent 51" xfId="6374"/>
    <cellStyle name="Percent 52" xfId="6375"/>
    <cellStyle name="Percent 53" xfId="6376"/>
    <cellStyle name="Percent 54" xfId="6377"/>
    <cellStyle name="Percent 55" xfId="6378"/>
    <cellStyle name="Percent 56" xfId="6379"/>
    <cellStyle name="Percent 57" xfId="6380"/>
    <cellStyle name="Percent 58" xfId="6381"/>
    <cellStyle name="Percent 59" xfId="6382"/>
    <cellStyle name="Percent 6" xfId="6383"/>
    <cellStyle name="Percent 6 2" xfId="6384"/>
    <cellStyle name="Percent 6 2 2" xfId="6385"/>
    <cellStyle name="Percent 6 2 2 2" xfId="6386"/>
    <cellStyle name="Percent 6 2 3" xfId="6387"/>
    <cellStyle name="Percent 6 3" xfId="6388"/>
    <cellStyle name="Percent 6 3 2" xfId="6389"/>
    <cellStyle name="Percent 6 4" xfId="6390"/>
    <cellStyle name="Percent 60" xfId="6391"/>
    <cellStyle name="Percent 61" xfId="6392"/>
    <cellStyle name="Percent 62" xfId="6393"/>
    <cellStyle name="Percent 63" xfId="6394"/>
    <cellStyle name="Percent 64" xfId="6395"/>
    <cellStyle name="Percent 65" xfId="6396"/>
    <cellStyle name="Percent 66" xfId="6397"/>
    <cellStyle name="Percent 67" xfId="6398"/>
    <cellStyle name="Percent 68" xfId="6399"/>
    <cellStyle name="Percent 69" xfId="6400"/>
    <cellStyle name="Percent 7" xfId="6401"/>
    <cellStyle name="Percent 7 2" xfId="6402"/>
    <cellStyle name="Percent 7 3" xfId="6403"/>
    <cellStyle name="Percent 7 3 2" xfId="6404"/>
    <cellStyle name="Percent 7 3 3" xfId="6405"/>
    <cellStyle name="Percent 7 3 4" xfId="6406"/>
    <cellStyle name="Percent 7 4" xfId="6407"/>
    <cellStyle name="Percent 7 4 2" xfId="6408"/>
    <cellStyle name="Percent 7 5" xfId="6409"/>
    <cellStyle name="Percent 7 5 2" xfId="6410"/>
    <cellStyle name="Percent 7 6" xfId="6411"/>
    <cellStyle name="Percent 7 7" xfId="6412"/>
    <cellStyle name="Percent 7 8" xfId="6413"/>
    <cellStyle name="Percent 70" xfId="6414"/>
    <cellStyle name="Percent 71" xfId="6415"/>
    <cellStyle name="Percent 72" xfId="6416"/>
    <cellStyle name="Percent 73" xfId="6417"/>
    <cellStyle name="Percent 74" xfId="6418"/>
    <cellStyle name="Percent 75" xfId="6419"/>
    <cellStyle name="Percent 76" xfId="6420"/>
    <cellStyle name="Percent 77" xfId="6421"/>
    <cellStyle name="Percent 78" xfId="6422"/>
    <cellStyle name="Percent 79" xfId="6423"/>
    <cellStyle name="Percent 8" xfId="6424"/>
    <cellStyle name="Percent 80" xfId="6425"/>
    <cellStyle name="Percent 81" xfId="6426"/>
    <cellStyle name="Percent 82" xfId="6427"/>
    <cellStyle name="Percent 9" xfId="6428"/>
    <cellStyle name="Percent 9 2" xfId="6429"/>
    <cellStyle name="Percent 9 2 2" xfId="6430"/>
    <cellStyle name="Percent 9 3" xfId="6431"/>
    <cellStyle name="Processing" xfId="6432"/>
    <cellStyle name="Processing 2" xfId="6433"/>
    <cellStyle name="Processing 2 2" xfId="6434"/>
    <cellStyle name="Processing 3" xfId="6435"/>
    <cellStyle name="PSChar" xfId="6436"/>
    <cellStyle name="PSChar 2" xfId="6437"/>
    <cellStyle name="PSDate" xfId="6438"/>
    <cellStyle name="PSDate 2" xfId="6439"/>
    <cellStyle name="PSDec" xfId="6440"/>
    <cellStyle name="PSDec 2" xfId="6441"/>
    <cellStyle name="PSHeading" xfId="6442"/>
    <cellStyle name="PSHeading 2" xfId="6443"/>
    <cellStyle name="PSInt" xfId="6444"/>
    <cellStyle name="PSInt 2" xfId="6445"/>
    <cellStyle name="PSSpacer" xfId="6446"/>
    <cellStyle name="PSSpacer 2" xfId="6447"/>
    <cellStyle name="purple - Style8" xfId="6448"/>
    <cellStyle name="purple - Style8 2" xfId="6449"/>
    <cellStyle name="RED" xfId="6450"/>
    <cellStyle name="Red - Style7" xfId="6451"/>
    <cellStyle name="Red - Style7 2" xfId="6452"/>
    <cellStyle name="RED_04 07E Wild Horse Wind Expansion (C) (2)" xfId="6453"/>
    <cellStyle name="Report" xfId="6454"/>
    <cellStyle name="Report 2" xfId="6455"/>
    <cellStyle name="Report 2 2" xfId="6456"/>
    <cellStyle name="Report 3" xfId="6457"/>
    <cellStyle name="Report Bar" xfId="6458"/>
    <cellStyle name="Report Bar 2" xfId="6459"/>
    <cellStyle name="Report Bar 2 2" xfId="6460"/>
    <cellStyle name="Report Bar 3" xfId="6461"/>
    <cellStyle name="Report Heading" xfId="6462"/>
    <cellStyle name="Report Heading 2" xfId="6463"/>
    <cellStyle name="Report Percent" xfId="6464"/>
    <cellStyle name="Report Percent 2" xfId="6465"/>
    <cellStyle name="Report Percent 2 2" xfId="6466"/>
    <cellStyle name="Report Percent 2 2 2" xfId="6467"/>
    <cellStyle name="Report Percent 2 3" xfId="6468"/>
    <cellStyle name="Report Percent 3" xfId="6469"/>
    <cellStyle name="Report Percent 3 2" xfId="6470"/>
    <cellStyle name="Report Percent 3 2 2" xfId="6471"/>
    <cellStyle name="Report Percent 3 3" xfId="6472"/>
    <cellStyle name="Report Percent 3 3 2" xfId="6473"/>
    <cellStyle name="Report Percent 3 4" xfId="6474"/>
    <cellStyle name="Report Percent 3 4 2" xfId="6475"/>
    <cellStyle name="Report Percent 4" xfId="6476"/>
    <cellStyle name="Report Percent 4 2" xfId="6477"/>
    <cellStyle name="Report Percent 5" xfId="6478"/>
    <cellStyle name="Report Unit Cost" xfId="6479"/>
    <cellStyle name="Report Unit Cost 2" xfId="6480"/>
    <cellStyle name="Report Unit Cost 2 2" xfId="6481"/>
    <cellStyle name="Report Unit Cost 2 2 2" xfId="6482"/>
    <cellStyle name="Report Unit Cost 2 3" xfId="6483"/>
    <cellStyle name="Report Unit Cost 3" xfId="6484"/>
    <cellStyle name="Report Unit Cost 3 2" xfId="6485"/>
    <cellStyle name="Report Unit Cost 3 2 2" xfId="6486"/>
    <cellStyle name="Report Unit Cost 3 3" xfId="6487"/>
    <cellStyle name="Report Unit Cost 3 3 2" xfId="6488"/>
    <cellStyle name="Report Unit Cost 3 4" xfId="6489"/>
    <cellStyle name="Report Unit Cost 3 4 2" xfId="6490"/>
    <cellStyle name="Report Unit Cost 4" xfId="6491"/>
    <cellStyle name="Report Unit Cost 4 2" xfId="6492"/>
    <cellStyle name="Report Unit Cost 5" xfId="6493"/>
    <cellStyle name="Report_Adj Bench DR 3 for Initial Briefs (Electric)" xfId="6494"/>
    <cellStyle name="Reports" xfId="6495"/>
    <cellStyle name="Reports 2" xfId="6496"/>
    <cellStyle name="Reports Total" xfId="6497"/>
    <cellStyle name="Reports Total 2" xfId="6498"/>
    <cellStyle name="Reports Total 2 2" xfId="6499"/>
    <cellStyle name="Reports Total 3" xfId="6500"/>
    <cellStyle name="Reports Unit Cost Total" xfId="6501"/>
    <cellStyle name="Reports_16.37E Wild Horse Expansion DeferralRevwrkingfile SF" xfId="6502"/>
    <cellStyle name="RevList" xfId="6503"/>
    <cellStyle name="round100" xfId="6504"/>
    <cellStyle name="round100 2" xfId="6505"/>
    <cellStyle name="round100 2 2" xfId="6506"/>
    <cellStyle name="round100 2 2 2" xfId="6507"/>
    <cellStyle name="round100 2 3" xfId="6508"/>
    <cellStyle name="round100 3" xfId="6509"/>
    <cellStyle name="round100 3 2" xfId="6510"/>
    <cellStyle name="round100 3 2 2" xfId="6511"/>
    <cellStyle name="round100 3 3" xfId="6512"/>
    <cellStyle name="round100 3 3 2" xfId="6513"/>
    <cellStyle name="round100 3 4" xfId="6514"/>
    <cellStyle name="round100 3 4 2" xfId="6515"/>
    <cellStyle name="round100 4" xfId="6516"/>
    <cellStyle name="round100 4 2" xfId="6517"/>
    <cellStyle name="round100 5" xfId="6518"/>
    <cellStyle name="SAPBEXaggData" xfId="6519"/>
    <cellStyle name="SAPBEXaggDataEmph" xfId="6520"/>
    <cellStyle name="SAPBEXaggItem" xfId="6521"/>
    <cellStyle name="SAPBEXaggItemX" xfId="6522"/>
    <cellStyle name="SAPBEXchaText" xfId="6523"/>
    <cellStyle name="SAPBEXchaText 2" xfId="6524"/>
    <cellStyle name="SAPBEXchaText 2 2" xfId="6525"/>
    <cellStyle name="SAPBEXchaText 2 2 2" xfId="6526"/>
    <cellStyle name="SAPBEXchaText 2 3" xfId="6527"/>
    <cellStyle name="SAPBEXchaText 3" xfId="6528"/>
    <cellStyle name="SAPBEXchaText 3 2" xfId="6529"/>
    <cellStyle name="SAPBEXchaText 3 2 2" xfId="6530"/>
    <cellStyle name="SAPBEXchaText 3 3" xfId="6531"/>
    <cellStyle name="SAPBEXchaText 3 3 2" xfId="6532"/>
    <cellStyle name="SAPBEXchaText 3 4" xfId="6533"/>
    <cellStyle name="SAPBEXchaText 3 4 2" xfId="6534"/>
    <cellStyle name="SAPBEXchaText 4" xfId="6535"/>
    <cellStyle name="SAPBEXchaText 4 2" xfId="6536"/>
    <cellStyle name="SAPBEXchaText 5" xfId="6537"/>
    <cellStyle name="SAPBEXexcBad7" xfId="6538"/>
    <cellStyle name="SAPBEXexcBad8" xfId="6539"/>
    <cellStyle name="SAPBEXexcBad9" xfId="6540"/>
    <cellStyle name="SAPBEXexcCritical4" xfId="6541"/>
    <cellStyle name="SAPBEXexcCritical5" xfId="6542"/>
    <cellStyle name="SAPBEXexcCritical6" xfId="6543"/>
    <cellStyle name="SAPBEXexcGood1" xfId="6544"/>
    <cellStyle name="SAPBEXexcGood2" xfId="6545"/>
    <cellStyle name="SAPBEXexcGood3" xfId="6546"/>
    <cellStyle name="SAPBEXfilterDrill" xfId="6547"/>
    <cellStyle name="SAPBEXfilterItem" xfId="6548"/>
    <cellStyle name="SAPBEXfilterText" xfId="6549"/>
    <cellStyle name="SAPBEXformats" xfId="6550"/>
    <cellStyle name="SAPBEXformats 2" xfId="6551"/>
    <cellStyle name="SAPBEXformats 2 2" xfId="6552"/>
    <cellStyle name="SAPBEXformats 3" xfId="6553"/>
    <cellStyle name="SAPBEXheaderItem" xfId="6554"/>
    <cellStyle name="SAPBEXheaderText" xfId="6555"/>
    <cellStyle name="SAPBEXHLevel0" xfId="6556"/>
    <cellStyle name="SAPBEXHLevel0 2" xfId="6557"/>
    <cellStyle name="SAPBEXHLevel0 2 2" xfId="6558"/>
    <cellStyle name="SAPBEXHLevel0 3" xfId="6559"/>
    <cellStyle name="SAPBEXHLevel0X" xfId="6560"/>
    <cellStyle name="SAPBEXHLevel0X 2" xfId="6561"/>
    <cellStyle name="SAPBEXHLevel0X 2 2" xfId="6562"/>
    <cellStyle name="SAPBEXHLevel0X 2 2 2" xfId="6563"/>
    <cellStyle name="SAPBEXHLevel0X 2 3" xfId="6564"/>
    <cellStyle name="SAPBEXHLevel0X 3" xfId="6565"/>
    <cellStyle name="SAPBEXHLevel0X 3 2" xfId="6566"/>
    <cellStyle name="SAPBEXHLevel0X 3 2 2" xfId="6567"/>
    <cellStyle name="SAPBEXHLevel0X 3 3" xfId="6568"/>
    <cellStyle name="SAPBEXHLevel0X 3 3 2" xfId="6569"/>
    <cellStyle name="SAPBEXHLevel0X 3 4" xfId="6570"/>
    <cellStyle name="SAPBEXHLevel0X 3 4 2" xfId="6571"/>
    <cellStyle name="SAPBEXHLevel0X 4" xfId="6572"/>
    <cellStyle name="SAPBEXHLevel0X 4 2" xfId="6573"/>
    <cellStyle name="SAPBEXHLevel0X 5" xfId="6574"/>
    <cellStyle name="SAPBEXHLevel1" xfId="6575"/>
    <cellStyle name="SAPBEXHLevel1 2" xfId="6576"/>
    <cellStyle name="SAPBEXHLevel1 2 2" xfId="6577"/>
    <cellStyle name="SAPBEXHLevel1 3" xfId="6578"/>
    <cellStyle name="SAPBEXHLevel1X" xfId="6579"/>
    <cellStyle name="SAPBEXHLevel1X 2" xfId="6580"/>
    <cellStyle name="SAPBEXHLevel1X 2 2" xfId="6581"/>
    <cellStyle name="SAPBEXHLevel1X 3" xfId="6582"/>
    <cellStyle name="SAPBEXHLevel2" xfId="6583"/>
    <cellStyle name="SAPBEXHLevel2 2" xfId="6584"/>
    <cellStyle name="SAPBEXHLevel2 2 2" xfId="6585"/>
    <cellStyle name="SAPBEXHLevel2 3" xfId="6586"/>
    <cellStyle name="SAPBEXHLevel2X" xfId="6587"/>
    <cellStyle name="SAPBEXHLevel2X 2" xfId="6588"/>
    <cellStyle name="SAPBEXHLevel2X 2 2" xfId="6589"/>
    <cellStyle name="SAPBEXHLevel2X 3" xfId="6590"/>
    <cellStyle name="SAPBEXHLevel3" xfId="6591"/>
    <cellStyle name="SAPBEXHLevel3 2" xfId="6592"/>
    <cellStyle name="SAPBEXHLevel3 2 2" xfId="6593"/>
    <cellStyle name="SAPBEXHLevel3 3" xfId="6594"/>
    <cellStyle name="SAPBEXHLevel3X" xfId="6595"/>
    <cellStyle name="SAPBEXHLevel3X 2" xfId="6596"/>
    <cellStyle name="SAPBEXHLevel3X 2 2" xfId="6597"/>
    <cellStyle name="SAPBEXHLevel3X 3" xfId="6598"/>
    <cellStyle name="SAPBEXinputData" xfId="6599"/>
    <cellStyle name="SAPBEXinputData 2" xfId="6600"/>
    <cellStyle name="SAPBEXinputData 2 2" xfId="6601"/>
    <cellStyle name="SAPBEXinputData 3" xfId="6602"/>
    <cellStyle name="SAPBEXItemHeader" xfId="6603"/>
    <cellStyle name="SAPBEXresData" xfId="6604"/>
    <cellStyle name="SAPBEXresDataEmph" xfId="6605"/>
    <cellStyle name="SAPBEXresItem" xfId="6606"/>
    <cellStyle name="SAPBEXresItemX" xfId="6607"/>
    <cellStyle name="SAPBEXstdData" xfId="6608"/>
    <cellStyle name="SAPBEXstdDataEmph" xfId="6609"/>
    <cellStyle name="SAPBEXstdItem" xfId="6610"/>
    <cellStyle name="SAPBEXstdItem 2" xfId="6611"/>
    <cellStyle name="SAPBEXstdItem 2 2" xfId="6612"/>
    <cellStyle name="SAPBEXstdItem 2 2 2" xfId="6613"/>
    <cellStyle name="SAPBEXstdItem 2 3" xfId="6614"/>
    <cellStyle name="SAPBEXstdItem 3" xfId="6615"/>
    <cellStyle name="SAPBEXstdItem 3 2" xfId="6616"/>
    <cellStyle name="SAPBEXstdItem 3 2 2" xfId="6617"/>
    <cellStyle name="SAPBEXstdItem 3 3" xfId="6618"/>
    <cellStyle name="SAPBEXstdItem 3 3 2" xfId="6619"/>
    <cellStyle name="SAPBEXstdItem 3 4" xfId="6620"/>
    <cellStyle name="SAPBEXstdItem 3 4 2" xfId="6621"/>
    <cellStyle name="SAPBEXstdItem 4" xfId="6622"/>
    <cellStyle name="SAPBEXstdItem 4 2" xfId="6623"/>
    <cellStyle name="SAPBEXstdItem 5" xfId="6624"/>
    <cellStyle name="SAPBEXstdItemX" xfId="6625"/>
    <cellStyle name="SAPBEXstdItemX 2" xfId="6626"/>
    <cellStyle name="SAPBEXstdItemX 2 2" xfId="6627"/>
    <cellStyle name="SAPBEXstdItemX 2 2 2" xfId="6628"/>
    <cellStyle name="SAPBEXstdItemX 2 3" xfId="6629"/>
    <cellStyle name="SAPBEXstdItemX 3" xfId="6630"/>
    <cellStyle name="SAPBEXstdItemX 3 2" xfId="6631"/>
    <cellStyle name="SAPBEXstdItemX 3 2 2" xfId="6632"/>
    <cellStyle name="SAPBEXstdItemX 3 3" xfId="6633"/>
    <cellStyle name="SAPBEXstdItemX 3 3 2" xfId="6634"/>
    <cellStyle name="SAPBEXstdItemX 3 4" xfId="6635"/>
    <cellStyle name="SAPBEXstdItemX 3 4 2" xfId="6636"/>
    <cellStyle name="SAPBEXstdItemX 4" xfId="6637"/>
    <cellStyle name="SAPBEXstdItemX 4 2" xfId="6638"/>
    <cellStyle name="SAPBEXstdItemX 5" xfId="6639"/>
    <cellStyle name="SAPBEXtitle" xfId="6640"/>
    <cellStyle name="SAPBEXunassignedItem" xfId="6641"/>
    <cellStyle name="SAPBEXundefined" xfId="6642"/>
    <cellStyle name="shade" xfId="6643"/>
    <cellStyle name="shade 2" xfId="6644"/>
    <cellStyle name="shade 2 2" xfId="6645"/>
    <cellStyle name="shade 2 2 2" xfId="6646"/>
    <cellStyle name="shade 2 3" xfId="6647"/>
    <cellStyle name="shade 3" xfId="6648"/>
    <cellStyle name="shade 3 2" xfId="6649"/>
    <cellStyle name="shade 3 2 2" xfId="6650"/>
    <cellStyle name="shade 3 3" xfId="6651"/>
    <cellStyle name="shade 3 3 2" xfId="6652"/>
    <cellStyle name="shade 3 4" xfId="6653"/>
    <cellStyle name="shade 3 4 2" xfId="6654"/>
    <cellStyle name="shade 4" xfId="6655"/>
    <cellStyle name="shade 4 2" xfId="6656"/>
    <cellStyle name="shade 5" xfId="6657"/>
    <cellStyle name="Sheet Title" xfId="6658"/>
    <cellStyle name="StmtTtl1" xfId="6659"/>
    <cellStyle name="StmtTtl1 2" xfId="6660"/>
    <cellStyle name="StmtTtl1 2 2" xfId="6661"/>
    <cellStyle name="StmtTtl1 2 3" xfId="6662"/>
    <cellStyle name="StmtTtl1 3" xfId="6663"/>
    <cellStyle name="StmtTtl1 3 2" xfId="6664"/>
    <cellStyle name="StmtTtl1 3 3" xfId="6665"/>
    <cellStyle name="StmtTtl1 4" xfId="6666"/>
    <cellStyle name="StmtTtl1 4 2" xfId="6667"/>
    <cellStyle name="StmtTtl1 4 3" xfId="6668"/>
    <cellStyle name="StmtTtl1 5" xfId="6669"/>
    <cellStyle name="StmtTtl1_(C) WHE Proforma with ITC cash grant 10 Yr Amort_for deferral_102809" xfId="6670"/>
    <cellStyle name="StmtTtl2" xfId="6671"/>
    <cellStyle name="STYL1 - Style1" xfId="6672"/>
    <cellStyle name="Style 1" xfId="6673"/>
    <cellStyle name="Style 1 2" xfId="6674"/>
    <cellStyle name="Style 1 2 2" xfId="6675"/>
    <cellStyle name="Style 1 2 2 2" xfId="6676"/>
    <cellStyle name="Style 1 2 3" xfId="6677"/>
    <cellStyle name="Style 1 3" xfId="6678"/>
    <cellStyle name="Style 1 3 2" xfId="6679"/>
    <cellStyle name="Style 1 3 2 2" xfId="6680"/>
    <cellStyle name="Style 1 3 3" xfId="6681"/>
    <cellStyle name="Style 1 4" xfId="6682"/>
    <cellStyle name="Style 1 4 2" xfId="6683"/>
    <cellStyle name="Style 1 4 2 2" xfId="6684"/>
    <cellStyle name="Style 1 4 3" xfId="6685"/>
    <cellStyle name="Style 1 5" xfId="6686"/>
    <cellStyle name="Style 1 5 2" xfId="6687"/>
    <cellStyle name="Style 1 5 2 2" xfId="6688"/>
    <cellStyle name="Style 1 5 3" xfId="6689"/>
    <cellStyle name="Style 1 6" xfId="6690"/>
    <cellStyle name="Style 1 6 2" xfId="6691"/>
    <cellStyle name="Style 1 6 2 2" xfId="6692"/>
    <cellStyle name="Style 1 6 3" xfId="6693"/>
    <cellStyle name="Style 1 7" xfId="6694"/>
    <cellStyle name="Style 1_04.07E Wild Horse Wind Expansion" xfId="6695"/>
    <cellStyle name="Subtotal" xfId="6696"/>
    <cellStyle name="Sub-total" xfId="6697"/>
    <cellStyle name="Title 2" xfId="6698"/>
    <cellStyle name="Title 2 2" xfId="6699"/>
    <cellStyle name="Title 3" xfId="6700"/>
    <cellStyle name="Title 3 2" xfId="6701"/>
    <cellStyle name="Title 3 3" xfId="6702"/>
    <cellStyle name="Title 3 4" xfId="6703"/>
    <cellStyle name="Title: Major" xfId="6704"/>
    <cellStyle name="Title: Minor" xfId="6705"/>
    <cellStyle name="Title: Minor 2" xfId="6706"/>
    <cellStyle name="Title: Worksheet" xfId="6707"/>
    <cellStyle name="Total 2" xfId="6708"/>
    <cellStyle name="Total 2 2" xfId="6709"/>
    <cellStyle name="Total 2 3" xfId="6710"/>
    <cellStyle name="Total 2 3 2" xfId="6711"/>
    <cellStyle name="Total 2 3 3" xfId="6712"/>
    <cellStyle name="Total 2 3 4" xfId="6713"/>
    <cellStyle name="Total 3" xfId="6714"/>
    <cellStyle name="Total 3 2" xfId="6715"/>
    <cellStyle name="Total 3 3" xfId="6716"/>
    <cellStyle name="Total 3 4" xfId="6717"/>
    <cellStyle name="Total 4" xfId="6718"/>
    <cellStyle name="Total4 - Style4" xfId="6719"/>
    <cellStyle name="Total4 - Style4 2" xfId="6720"/>
    <cellStyle name="Warning Text 2" xfId="6721"/>
    <cellStyle name="Warning Text 2 2" xfId="6722"/>
    <cellStyle name="Warning Text 3" xfId="67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4.xml"/><Relationship Id="rId20" Type="http://schemas.openxmlformats.org/officeDocument/2006/relationships/externalLink" Target="externalLinks/externalLink16.xml"/><Relationship Id="rId4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6C/UpdateLP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Update%206-30-06/COS%20Update%207-7-06/ECOS%20Model%20-%20UPDATE%20(JAH-5)%207-7-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8%20GRC/COS/Workpapers/Electric%20COS%20Workpapers%2011-20-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2005%20Data/06-2005/Depr%20Tracker%20Electric%20Revenue%20Forecast%206-27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PCA/New%20Plant-093003/FredDispatch%209.3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RebuttalFiling2011%20GRC/Electric%20Model%202011%20GRC%20Rebuttal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GS0903%202004%20Rebuttal%20(working%20file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8%20GRC/Proforma%20Revenue/Transportation%20&amp;%20Large%20Power/Firm%20Resa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SupportingDocs/Unbilled%20Electric%20-%20September%20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A%20to%202013%20PCORC%20Settlement%20Agreement%20-%20pages%201%20through%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veal/Local%20Settings/Temporary%20Internet%20Files/OLK43/Energy%20Efficiency%20Semi-Annual%20Report/2003%201st%20Half/JH's%20Recon%20From%20GL%20to%20Energy%20Eff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EL%2009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2004%20GRC%20Order%20Electric%20(Clarification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Check to Light &amp; Power"/>
      <sheetName val="PSE Lg Power Cust"/>
      <sheetName val="Summary"/>
      <sheetName val="Sched 46"/>
      <sheetName val="Sched 48 - HV"/>
      <sheetName val="Sched 49"/>
      <sheetName val="Special Contrac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lobal Inputs"/>
      <sheetName val="Classifiers"/>
      <sheetName val="Internal Allocators"/>
      <sheetName val="External Allocators"/>
      <sheetName val="Account Inputs"/>
      <sheetName val="Cust Counts 1 &amp; 4"/>
      <sheetName val="Cust 5 (CA Exp)"/>
      <sheetName val="Cust 6 (Meter Reading)"/>
      <sheetName val="Meter Costs"/>
      <sheetName val="Electric One Time Payments"/>
      <sheetName val="Transformer Plant"/>
      <sheetName val="Elec Water Heaters"/>
      <sheetName val="Proforma Revenue by Sch"/>
      <sheetName val="Transf &amp; Equipment Lease"/>
      <sheetName val="Elec Wat Heater Rev"/>
      <sheetName val="Customer Deposits"/>
      <sheetName val="OH &amp; UG Line Transformers"/>
      <sheetName val="Allocate 920"/>
      <sheetName val="Summary Firm Resale"/>
      <sheetName val="OH Service Lines"/>
      <sheetName val="OATT Revenue"/>
      <sheetName val="Customer Assistance Exp"/>
      <sheetName val="CP Demand"/>
      <sheetName val="Sub NCP"/>
      <sheetName val="Dist Plant"/>
      <sheetName val="OH &amp; UG Line Alloc"/>
      <sheetName val="Dist Acc Dep"/>
      <sheetName val="Monthly CP System"/>
      <sheetName val="Monthly CP Off System"/>
      <sheetName val="Top X NCPs w losses"/>
      <sheetName val="Annual kWh Alloc TYE 9-2006 "/>
      <sheetName val="BPA kWh"/>
      <sheetName val="COS Revenue Input"/>
      <sheetName val="COS Expense Input"/>
      <sheetName val="COS Ratebase 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v &amp; kWh 2005-2007"/>
      <sheetName val="Sch 40 Breakout"/>
      <sheetName val="Rev Requirement"/>
      <sheetName val="Rev &amp; kWh 1-05 to 4-05"/>
      <sheetName val="Rev &amp; kWh 5-05 to 12-07"/>
      <sheetName val="Sheet3"/>
      <sheetName val="Electric Revenue Detail Pivot"/>
      <sheetName val="Unbundled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2">
          <cell r="AR2" t="str">
            <v>Docket Number UE-111048</v>
          </cell>
        </row>
      </sheetData>
      <sheetData sheetId="5"/>
      <sheetData sheetId="6"/>
      <sheetData sheetId="7">
        <row r="7">
          <cell r="A7" t="str">
            <v>FOR THE TWELVE MONTHS ENDED DECEMBER 31, 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"/>
      <sheetName val="Revenue Requirement Adjustments"/>
      <sheetName val="Gas Matrix of Adjustments 9_04"/>
      <sheetName val="ROE matrix"/>
      <sheetName val="Rollforward"/>
      <sheetName val="PREVIOUS"/>
      <sheetName val="CHANGES"/>
      <sheetName val="GRB Detail"/>
      <sheetName val="Gas Unit cost"/>
      <sheetName val="Gas Unit Cost Summary "/>
      <sheetName val=" model at 1.30.03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irm Resale"/>
      <sheetName val="Seatac"/>
      <sheetName val="Total Small by Month"/>
      <sheetName val="Bremerton"/>
      <sheetName val="Brownsville"/>
      <sheetName val="Des Moines"/>
      <sheetName val="Kingston"/>
      <sheetName val="Kittitas"/>
      <sheetName val="Oak Harbor"/>
      <sheetName val="Poulsbo"/>
      <sheetName val="Skagit"/>
      <sheetName val="LaConn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 A p 1 (SurplusCalc)"/>
      <sheetName val="Att A p 2 (ExA1)"/>
      <sheetName val="Att A p 3 (ExA2)"/>
      <sheetName val="Att A p 4-5 (ExA3)"/>
      <sheetName val="Att A p 6-7 (ExA4)"/>
      <sheetName val="Att A p 8 (ExA5)"/>
      <sheetName val="Att A ps 9-11 (ExD)"/>
      <sheetName val="Att A pgs 12-14 (RevReqSummPgs)"/>
    </sheetNames>
    <sheetDataSet>
      <sheetData sheetId="0">
        <row r="24">
          <cell r="H24">
            <v>-10481843.418149907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8">
          <cell r="C28">
            <v>6688139.5999999996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-Summary"/>
      <sheetName val="Recon-Electric"/>
      <sheetName val="Recon-Gas"/>
      <sheetName val="GL"/>
      <sheetName val="Energy Efficency"/>
      <sheetName val="SAP 18230032"/>
      <sheetName val="SAP 18230021"/>
      <sheetName val="Unmatched"/>
      <sheetName val="Iss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  <sheetName val="Compon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workbookViewId="0">
      <pane xSplit="1" ySplit="7" topLeftCell="B8" activePane="bottomRight" state="frozen"/>
      <selection sqref="A1:J23"/>
      <selection pane="topRight" sqref="A1:J23"/>
      <selection pane="bottomLeft" sqref="A1:J23"/>
      <selection pane="bottomRight" activeCell="G20" sqref="G20"/>
    </sheetView>
  </sheetViews>
  <sheetFormatPr defaultRowHeight="12.75"/>
  <cols>
    <col min="1" max="1" width="5" style="1" bestFit="1" customWidth="1"/>
    <col min="2" max="2" width="39.5703125" style="1" bestFit="1" customWidth="1"/>
    <col min="3" max="3" width="8.7109375" style="20" bestFit="1" customWidth="1"/>
    <col min="4" max="4" width="15" style="3" bestFit="1" customWidth="1"/>
    <col min="5" max="5" width="9.85546875" style="1" bestFit="1" customWidth="1"/>
    <col min="6" max="6" width="10.28515625" style="3" bestFit="1" customWidth="1"/>
    <col min="7" max="7" width="11.28515625" style="1" bestFit="1" customWidth="1"/>
    <col min="8" max="8" width="9.7109375" style="1" bestFit="1" customWidth="1"/>
    <col min="9" max="10" width="12.85546875" style="1" bestFit="1" customWidth="1"/>
    <col min="11" max="11" width="15" style="1" bestFit="1" customWidth="1"/>
    <col min="12" max="12" width="10.28515625" style="1" bestFit="1" customWidth="1"/>
    <col min="13" max="13" width="4.28515625" style="1" customWidth="1"/>
    <col min="14" max="14" width="14.85546875" style="1" bestFit="1" customWidth="1"/>
    <col min="15" max="15" width="19.7109375" style="1" customWidth="1"/>
    <col min="16" max="16" width="10.28515625" style="1" bestFit="1" customWidth="1"/>
    <col min="17" max="17" width="11" style="1" bestFit="1" customWidth="1"/>
    <col min="18" max="18" width="13.85546875" style="1" bestFit="1" customWidth="1"/>
    <col min="19" max="19" width="8.42578125" style="1" bestFit="1" customWidth="1"/>
    <col min="20" max="16384" width="9.140625" style="1"/>
  </cols>
  <sheetData>
    <row r="1" spans="1:17">
      <c r="L1" s="130" t="s">
        <v>207</v>
      </c>
    </row>
    <row r="2" spans="1:17">
      <c r="L2" s="129" t="s">
        <v>209</v>
      </c>
    </row>
    <row r="3" spans="1:17" ht="13.5" thickBot="1">
      <c r="L3" s="145" t="s">
        <v>208</v>
      </c>
    </row>
    <row r="4" spans="1:17">
      <c r="A4" s="147" t="s">
        <v>0</v>
      </c>
      <c r="B4" s="148"/>
      <c r="C4" s="148"/>
      <c r="D4" s="149"/>
      <c r="E4" s="149"/>
      <c r="F4" s="149"/>
      <c r="G4" s="149"/>
      <c r="H4" s="149"/>
      <c r="I4" s="149"/>
      <c r="J4" s="149"/>
      <c r="K4" s="149"/>
      <c r="L4" s="150"/>
    </row>
    <row r="5" spans="1:17">
      <c r="A5" s="151" t="s">
        <v>175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3"/>
    </row>
    <row r="6" spans="1:17">
      <c r="A6" s="2"/>
      <c r="L6" s="4"/>
    </row>
    <row r="7" spans="1:17" s="5" customFormat="1" ht="101.25" customHeight="1" thickBot="1">
      <c r="A7" s="59" t="s">
        <v>46</v>
      </c>
      <c r="B7" s="60" t="s">
        <v>2</v>
      </c>
      <c r="C7" s="61" t="s">
        <v>183</v>
      </c>
      <c r="D7" s="62" t="s">
        <v>3</v>
      </c>
      <c r="E7" s="62" t="s">
        <v>4</v>
      </c>
      <c r="F7" s="62" t="s">
        <v>5</v>
      </c>
      <c r="G7" s="62" t="s">
        <v>6</v>
      </c>
      <c r="H7" s="63" t="s">
        <v>7</v>
      </c>
      <c r="I7" s="64" t="s">
        <v>177</v>
      </c>
      <c r="J7" s="64" t="s">
        <v>177</v>
      </c>
      <c r="K7" s="64" t="str">
        <f>+'Settlement p16 Prfrma Proposed'!D7</f>
        <v>Delivered kWh Test Year Ending  September 2012</v>
      </c>
      <c r="L7" s="65" t="s">
        <v>187</v>
      </c>
    </row>
    <row r="8" spans="1:17" s="5" customFormat="1" ht="25.5">
      <c r="A8" s="46"/>
      <c r="B8" s="47"/>
      <c r="C8" s="47"/>
      <c r="D8" s="48" t="s">
        <v>1</v>
      </c>
      <c r="E8" s="49" t="s">
        <v>8</v>
      </c>
      <c r="F8" s="48" t="s">
        <v>9</v>
      </c>
      <c r="G8" s="49" t="s">
        <v>10</v>
      </c>
      <c r="H8" s="50" t="s">
        <v>11</v>
      </c>
      <c r="I8" s="50" t="s">
        <v>176</v>
      </c>
      <c r="J8" s="51" t="s">
        <v>178</v>
      </c>
      <c r="K8" s="50" t="s">
        <v>12</v>
      </c>
      <c r="L8" s="52" t="s">
        <v>13</v>
      </c>
    </row>
    <row r="9" spans="1:17" s="5" customFormat="1">
      <c r="A9" s="57"/>
      <c r="D9" s="8"/>
      <c r="E9" s="6"/>
      <c r="F9" s="8"/>
      <c r="G9" s="6"/>
      <c r="L9" s="9"/>
    </row>
    <row r="10" spans="1:17">
      <c r="A10" s="58">
        <v>1</v>
      </c>
      <c r="B10" s="1" t="s">
        <v>14</v>
      </c>
      <c r="C10" s="20">
        <v>7</v>
      </c>
      <c r="D10" s="10">
        <v>11660620432</v>
      </c>
      <c r="E10" s="11">
        <v>0.41341881061557145</v>
      </c>
      <c r="F10" s="10">
        <v>2556735</v>
      </c>
      <c r="G10" s="12">
        <v>0.11909155539305931</v>
      </c>
      <c r="H10" s="13">
        <f t="shared" ref="H10:H15" si="0">+G10+E10</f>
        <v>0.53251036600863078</v>
      </c>
      <c r="I10" s="13"/>
      <c r="J10" s="14">
        <f>+H10*($I$30)</f>
        <v>-5581690.2750441646</v>
      </c>
      <c r="K10" s="3">
        <f>+'Settlement p16 Prfrma Proposed'!D10</f>
        <v>10581276029.227865</v>
      </c>
      <c r="L10" s="15">
        <f t="shared" ref="L10:L17" si="1">+J10/K10*100</f>
        <v>-5.2750634797034686E-2</v>
      </c>
      <c r="N10" s="16"/>
      <c r="O10" s="17"/>
      <c r="Q10" s="17"/>
    </row>
    <row r="11" spans="1:17">
      <c r="A11" s="58">
        <f t="shared" ref="A11:A35" si="2">+A10+1</f>
        <v>2</v>
      </c>
      <c r="B11" s="41" t="s">
        <v>15</v>
      </c>
      <c r="C11" s="55">
        <v>24</v>
      </c>
      <c r="D11" s="10">
        <v>2822861364</v>
      </c>
      <c r="E11" s="11">
        <v>0.10008249513335413</v>
      </c>
      <c r="F11" s="10">
        <v>443234</v>
      </c>
      <c r="G11" s="12">
        <v>2.0645638465889994E-2</v>
      </c>
      <c r="H11" s="13">
        <f t="shared" si="0"/>
        <v>0.12072813359924411</v>
      </c>
      <c r="I11" s="13"/>
      <c r="J11" s="14">
        <f t="shared" ref="J11:J17" si="3">+H11*($I$30)</f>
        <v>-1265453.3925527595</v>
      </c>
      <c r="K11" s="3">
        <f>+'Settlement p16 Prfrma Proposed'!D12</f>
        <v>2583982506.9596915</v>
      </c>
      <c r="L11" s="15">
        <f t="shared" si="1"/>
        <v>-4.8972986045547548E-2</v>
      </c>
      <c r="N11" s="16"/>
    </row>
    <row r="12" spans="1:17">
      <c r="A12" s="58">
        <f t="shared" si="2"/>
        <v>3</v>
      </c>
      <c r="B12" s="1" t="s">
        <v>16</v>
      </c>
      <c r="C12" s="20" t="s">
        <v>35</v>
      </c>
      <c r="D12" s="10">
        <v>3169146062.8231239</v>
      </c>
      <c r="E12" s="11">
        <v>0.11235976709814208</v>
      </c>
      <c r="F12" s="10">
        <v>449013.77786666667</v>
      </c>
      <c r="G12" s="12">
        <v>2.0914857894562777E-2</v>
      </c>
      <c r="H12" s="13">
        <f t="shared" si="0"/>
        <v>0.13327462499270484</v>
      </c>
      <c r="I12" s="13"/>
      <c r="J12" s="14">
        <f t="shared" si="3"/>
        <v>-1396963.7507861804</v>
      </c>
      <c r="K12" s="3">
        <f>+'Settlement p16 Prfrma Proposed'!D13</f>
        <v>2922170227.4125733</v>
      </c>
      <c r="L12" s="15">
        <f t="shared" si="1"/>
        <v>-4.7805693784756603E-2</v>
      </c>
      <c r="N12" s="16"/>
    </row>
    <row r="13" spans="1:17">
      <c r="A13" s="58">
        <f t="shared" si="2"/>
        <v>4</v>
      </c>
      <c r="B13" s="1" t="s">
        <v>17</v>
      </c>
      <c r="C13" s="20" t="s">
        <v>36</v>
      </c>
      <c r="D13" s="10">
        <v>2157691595</v>
      </c>
      <c r="E13" s="11">
        <v>7.6499385095507855E-2</v>
      </c>
      <c r="F13" s="10">
        <v>284127.75</v>
      </c>
      <c r="G13" s="12">
        <v>1.3234541584415399E-2</v>
      </c>
      <c r="H13" s="13">
        <f t="shared" si="0"/>
        <v>8.9733926679923248E-2</v>
      </c>
      <c r="I13" s="13"/>
      <c r="J13" s="14">
        <f t="shared" si="3"/>
        <v>-940576.9687546998</v>
      </c>
      <c r="K13" s="3">
        <f>+'Settlement p16 Prfrma Proposed'!D14</f>
        <v>1923430361.0509517</v>
      </c>
      <c r="L13" s="15">
        <f t="shared" si="1"/>
        <v>-4.8901014967902126E-2</v>
      </c>
      <c r="N13" s="16"/>
    </row>
    <row r="14" spans="1:17">
      <c r="A14" s="58">
        <f t="shared" si="2"/>
        <v>5</v>
      </c>
      <c r="B14" s="1" t="s">
        <v>18</v>
      </c>
      <c r="C14" s="20">
        <v>29</v>
      </c>
      <c r="D14" s="10">
        <v>15687149.176876003</v>
      </c>
      <c r="E14" s="11">
        <v>5.5617645668797099E-4</v>
      </c>
      <c r="F14" s="10">
        <v>1035.9721333333325</v>
      </c>
      <c r="G14" s="12">
        <v>4.82551115788427E-5</v>
      </c>
      <c r="H14" s="13">
        <f t="shared" si="0"/>
        <v>6.0443156826681371E-4</v>
      </c>
      <c r="I14" s="13"/>
      <c r="J14" s="14">
        <f t="shared" si="3"/>
        <v>-6335.5570555595277</v>
      </c>
      <c r="K14" s="3">
        <f>+'Settlement p16 Prfrma Proposed'!D15</f>
        <v>14359249.505446691</v>
      </c>
      <c r="L14" s="15">
        <f t="shared" si="1"/>
        <v>-4.4121784033046785E-2</v>
      </c>
      <c r="N14" s="16"/>
    </row>
    <row r="15" spans="1:17">
      <c r="A15" s="58">
        <f t="shared" si="2"/>
        <v>6</v>
      </c>
      <c r="B15" s="1" t="s">
        <v>19</v>
      </c>
      <c r="C15" s="56">
        <v>31</v>
      </c>
      <c r="D15" s="10">
        <v>1367953304</v>
      </c>
      <c r="E15" s="11">
        <v>4.849978877327385E-2</v>
      </c>
      <c r="F15" s="10">
        <v>165975.58333333334</v>
      </c>
      <c r="G15" s="12">
        <v>7.7310673090629266E-3</v>
      </c>
      <c r="H15" s="13">
        <f t="shared" si="0"/>
        <v>5.6230856082336779E-2</v>
      </c>
      <c r="I15" s="13"/>
      <c r="J15" s="14">
        <f t="shared" si="3"/>
        <v>-589403.02872357646</v>
      </c>
      <c r="K15" s="3">
        <f>+'Settlement p16 Prfrma Proposed'!D19</f>
        <v>1287205041.4320903</v>
      </c>
      <c r="L15" s="15">
        <f t="shared" si="1"/>
        <v>-4.5789366087925776E-2</v>
      </c>
      <c r="N15" s="16"/>
    </row>
    <row r="16" spans="1:17">
      <c r="A16" s="58">
        <f t="shared" si="2"/>
        <v>7</v>
      </c>
      <c r="B16" s="1" t="s">
        <v>20</v>
      </c>
      <c r="C16" s="56">
        <v>35</v>
      </c>
      <c r="D16" s="10">
        <v>4806559</v>
      </c>
      <c r="E16" s="11">
        <v>1.7041305104832611E-4</v>
      </c>
      <c r="F16" s="10">
        <v>4</v>
      </c>
      <c r="G16" s="12">
        <v>1.86318183766498E-7</v>
      </c>
      <c r="H16" s="13">
        <f>+G16+E16</f>
        <v>1.7059936923209261E-4</v>
      </c>
      <c r="I16" s="13"/>
      <c r="J16" s="14">
        <f t="shared" si="3"/>
        <v>-1788.1958755259357</v>
      </c>
      <c r="K16" s="3">
        <f>+'Settlement p16 Prfrma Proposed'!D20</f>
        <v>4065390.8376120622</v>
      </c>
      <c r="L16" s="15">
        <f t="shared" si="1"/>
        <v>-4.3985829332372134E-2</v>
      </c>
      <c r="N16" s="16"/>
    </row>
    <row r="17" spans="1:14">
      <c r="A17" s="58">
        <f t="shared" si="2"/>
        <v>8</v>
      </c>
      <c r="B17" s="1" t="s">
        <v>21</v>
      </c>
      <c r="C17" s="56">
        <v>43</v>
      </c>
      <c r="D17" s="10">
        <v>154110146</v>
      </c>
      <c r="E17" s="11">
        <v>5.4638630624034758E-3</v>
      </c>
      <c r="F17" s="10">
        <v>0</v>
      </c>
      <c r="G17" s="12">
        <v>0</v>
      </c>
      <c r="H17" s="13">
        <f>+G17+E17</f>
        <v>5.4638630624034758E-3</v>
      </c>
      <c r="I17" s="13"/>
      <c r="J17" s="14">
        <f t="shared" si="3"/>
        <v>-57271.357078326269</v>
      </c>
      <c r="K17" s="3">
        <f>+'Settlement p16 Prfrma Proposed'!D21</f>
        <v>133790963.70031348</v>
      </c>
      <c r="L17" s="15">
        <f t="shared" si="1"/>
        <v>-4.2806595822578772E-2</v>
      </c>
      <c r="N17" s="16"/>
    </row>
    <row r="18" spans="1:14">
      <c r="A18" s="58">
        <f t="shared" si="2"/>
        <v>9</v>
      </c>
      <c r="E18" s="12"/>
      <c r="G18" s="12"/>
      <c r="H18" s="13"/>
      <c r="I18" s="13"/>
      <c r="J18" s="14"/>
      <c r="K18" s="3"/>
      <c r="L18" s="15"/>
    </row>
    <row r="19" spans="1:14">
      <c r="A19" s="58">
        <f t="shared" si="2"/>
        <v>10</v>
      </c>
      <c r="B19" s="41"/>
      <c r="E19" s="12"/>
      <c r="G19" s="12"/>
      <c r="H19" s="13"/>
      <c r="I19" s="13"/>
      <c r="J19" s="14"/>
      <c r="K19" s="3"/>
      <c r="L19" s="15"/>
    </row>
    <row r="20" spans="1:14">
      <c r="A20" s="58">
        <f t="shared" si="2"/>
        <v>11</v>
      </c>
      <c r="B20" s="41" t="s">
        <v>182</v>
      </c>
      <c r="C20" s="20">
        <v>40</v>
      </c>
      <c r="D20" s="3">
        <v>801873373</v>
      </c>
      <c r="E20" s="11">
        <v>2.8429836822421707E-2</v>
      </c>
      <c r="F20" s="3">
        <v>96819.916666666672</v>
      </c>
      <c r="G20" s="12">
        <v>4.509827756439256E-3</v>
      </c>
      <c r="H20" s="13">
        <f>+G20+E20</f>
        <v>3.2939664578860967E-2</v>
      </c>
      <c r="I20" s="13"/>
      <c r="J20" s="14">
        <f>+H20*($I$30)</f>
        <v>-345268.40636199946</v>
      </c>
      <c r="K20" s="3">
        <f>+'Settlement p16 Prfrma Proposed'!D26</f>
        <v>727520561.86699033</v>
      </c>
      <c r="L20" s="15">
        <f>+J20/K20*100</f>
        <v>-4.7458233410744961E-2</v>
      </c>
    </row>
    <row r="21" spans="1:14">
      <c r="A21" s="58">
        <f t="shared" si="2"/>
        <v>12</v>
      </c>
      <c r="B21" s="41" t="s">
        <v>181</v>
      </c>
      <c r="C21" s="55">
        <v>40</v>
      </c>
      <c r="D21" s="3">
        <v>0</v>
      </c>
      <c r="E21" s="11">
        <v>0</v>
      </c>
      <c r="F21" s="3">
        <v>0</v>
      </c>
      <c r="G21" s="12">
        <v>0</v>
      </c>
      <c r="H21" s="13">
        <f>+G21+E21</f>
        <v>0</v>
      </c>
      <c r="I21" s="13"/>
      <c r="J21" s="14"/>
      <c r="K21" s="3"/>
      <c r="L21" s="15">
        <f>+L24</f>
        <v>-3.9004958312547279E-2</v>
      </c>
    </row>
    <row r="22" spans="1:14">
      <c r="A22" s="58">
        <f t="shared" si="2"/>
        <v>13</v>
      </c>
      <c r="B22" s="44"/>
      <c r="C22" s="55"/>
      <c r="E22" s="12"/>
      <c r="G22" s="12"/>
      <c r="H22" s="13"/>
      <c r="I22" s="13"/>
      <c r="J22" s="14"/>
      <c r="K22" s="3"/>
      <c r="L22" s="15"/>
    </row>
    <row r="23" spans="1:14">
      <c r="A23" s="58">
        <f t="shared" si="2"/>
        <v>14</v>
      </c>
      <c r="B23" s="54" t="s">
        <v>179</v>
      </c>
      <c r="C23" s="20">
        <v>46</v>
      </c>
      <c r="D23" s="3">
        <v>53295879.17946253</v>
      </c>
      <c r="E23" s="11">
        <v>1.8895666066462867E-3</v>
      </c>
      <c r="F23" s="3">
        <v>0</v>
      </c>
      <c r="G23" s="12">
        <v>0</v>
      </c>
      <c r="H23" s="13">
        <f t="shared" ref="H23:H24" si="4">+G23+E23</f>
        <v>1.8895666066462867E-3</v>
      </c>
      <c r="I23" s="13"/>
      <c r="J23" s="14">
        <f t="shared" ref="J23:J24" si="5">+H23*($I$30)</f>
        <v>-19806.141299031235</v>
      </c>
      <c r="K23" s="3">
        <f>+'Settlement p16 Prfrma Proposed'!D28</f>
        <v>46703329.875779942</v>
      </c>
      <c r="L23" s="15">
        <f>+J23/K23*100</f>
        <v>-4.2408413600723956E-2</v>
      </c>
    </row>
    <row r="24" spans="1:14">
      <c r="A24" s="58">
        <f t="shared" si="2"/>
        <v>15</v>
      </c>
      <c r="B24" s="54" t="s">
        <v>180</v>
      </c>
      <c r="C24" s="20">
        <v>49</v>
      </c>
      <c r="D24" s="3">
        <v>539784440.87161875</v>
      </c>
      <c r="E24" s="11">
        <v>1.9137664486662358E-2</v>
      </c>
      <c r="F24" s="3">
        <v>69539.626533333343</v>
      </c>
      <c r="G24" s="12">
        <v>3.2391242288728104E-3</v>
      </c>
      <c r="H24" s="13">
        <f t="shared" si="4"/>
        <v>2.2376788715535167E-2</v>
      </c>
      <c r="I24" s="13"/>
      <c r="J24" s="14">
        <f t="shared" si="5"/>
        <v>-234549.99551726342</v>
      </c>
      <c r="K24" s="3">
        <f>+'Settlement p16 Prfrma Proposed'!D29</f>
        <v>601333793.61108661</v>
      </c>
      <c r="L24" s="15">
        <f>+J24/K24*100</f>
        <v>-3.9004958312547279E-2</v>
      </c>
    </row>
    <row r="25" spans="1:14">
      <c r="A25" s="58">
        <f t="shared" si="2"/>
        <v>16</v>
      </c>
      <c r="B25" s="41"/>
      <c r="C25" s="55"/>
      <c r="E25" s="12"/>
      <c r="G25" s="12"/>
      <c r="H25" s="13"/>
      <c r="I25" s="13"/>
      <c r="J25" s="14"/>
      <c r="K25" s="3"/>
      <c r="L25" s="15"/>
    </row>
    <row r="26" spans="1:14">
      <c r="A26" s="58">
        <f t="shared" si="2"/>
        <v>17</v>
      </c>
      <c r="B26" s="1" t="s">
        <v>22</v>
      </c>
      <c r="C26" s="20" t="s">
        <v>184</v>
      </c>
      <c r="D26" s="10">
        <v>90893526</v>
      </c>
      <c r="E26" s="11">
        <v>3.2225638104515842E-3</v>
      </c>
      <c r="F26" s="10">
        <v>10941</v>
      </c>
      <c r="G26" s="12">
        <v>5.096268121473137E-4</v>
      </c>
      <c r="H26" s="13">
        <f>+G26+E26</f>
        <v>3.732190622598898E-3</v>
      </c>
      <c r="I26" s="13"/>
      <c r="J26" s="14">
        <f>+H26*($I$30)</f>
        <v>-39120.237712769063</v>
      </c>
      <c r="K26" s="3">
        <f>+'Settlement p16 Prfrma Proposed'!D34</f>
        <v>82198395.194599986</v>
      </c>
      <c r="L26" s="15">
        <f>+J26/K26*100</f>
        <v>-4.7592459220346266E-2</v>
      </c>
      <c r="N26" s="16"/>
    </row>
    <row r="27" spans="1:14">
      <c r="A27" s="58">
        <f t="shared" si="2"/>
        <v>18</v>
      </c>
      <c r="E27" s="12"/>
      <c r="J27" s="14"/>
      <c r="L27" s="18"/>
    </row>
    <row r="28" spans="1:14">
      <c r="A28" s="58">
        <f t="shared" si="2"/>
        <v>19</v>
      </c>
      <c r="B28" s="1" t="s">
        <v>23</v>
      </c>
      <c r="D28" s="10">
        <v>7606107</v>
      </c>
      <c r="E28" s="11">
        <v>2.6966898782892931E-4</v>
      </c>
      <c r="F28" s="10">
        <v>1617</v>
      </c>
      <c r="G28" s="12">
        <v>7.5319125787606813E-5</v>
      </c>
      <c r="H28" s="13">
        <f>+G28+E28</f>
        <v>3.4498811361653611E-4</v>
      </c>
      <c r="I28" s="13"/>
      <c r="J28" s="14">
        <f>+H28*($I$30)</f>
        <v>-3616.1113880514413</v>
      </c>
      <c r="K28" s="3">
        <f>+'Settlement p16 Prfrma Proposed'!D38</f>
        <v>7544579.8795419829</v>
      </c>
      <c r="L28" s="15">
        <f>+J28/K28*100</f>
        <v>-4.7929923810031534E-2</v>
      </c>
      <c r="N28" s="16"/>
    </row>
    <row r="29" spans="1:14">
      <c r="A29" s="58">
        <f t="shared" si="2"/>
        <v>20</v>
      </c>
      <c r="E29" s="12"/>
      <c r="J29" s="14"/>
      <c r="L29" s="18"/>
    </row>
    <row r="30" spans="1:14">
      <c r="A30" s="58">
        <f t="shared" si="2"/>
        <v>21</v>
      </c>
      <c r="B30" s="1" t="s">
        <v>24</v>
      </c>
      <c r="D30" s="3">
        <f>SUM(D10:D28)</f>
        <v>22846329938.051083</v>
      </c>
      <c r="E30" s="12">
        <f>SUM(E10:E28)</f>
        <v>0.80999999999999994</v>
      </c>
      <c r="F30" s="3">
        <f>SUM(F10:F28)</f>
        <v>4079043.6265333332</v>
      </c>
      <c r="G30" s="12">
        <f>SUM(G10:G28)</f>
        <v>0.19000000000000003</v>
      </c>
      <c r="H30" s="12">
        <f>SUM(H10:H28)</f>
        <v>1</v>
      </c>
      <c r="I30" s="14">
        <f>'[34]Att A p 1 (SurplusCalc)'!$H$24</f>
        <v>-10481843.418149907</v>
      </c>
      <c r="J30" s="14">
        <f>SUM(J10:J28)</f>
        <v>-10481843.418149907</v>
      </c>
      <c r="K30" s="3">
        <f>SUM(K10:K28)</f>
        <v>20915580430.554543</v>
      </c>
      <c r="L30" s="15">
        <f>+J30/K30*100</f>
        <v>-5.0115001364425427E-2</v>
      </c>
    </row>
    <row r="31" spans="1:14">
      <c r="A31" s="58">
        <f t="shared" si="2"/>
        <v>22</v>
      </c>
      <c r="J31" s="17"/>
      <c r="L31" s="19"/>
      <c r="N31" s="17"/>
    </row>
    <row r="32" spans="1:14">
      <c r="A32" s="58">
        <f t="shared" si="2"/>
        <v>23</v>
      </c>
      <c r="B32" s="41" t="s">
        <v>185</v>
      </c>
      <c r="C32" s="20" t="s">
        <v>39</v>
      </c>
      <c r="D32" s="3">
        <v>0</v>
      </c>
      <c r="E32" s="12"/>
      <c r="F32" s="3">
        <v>0</v>
      </c>
      <c r="G32" s="12"/>
      <c r="H32" s="13"/>
      <c r="I32" s="13"/>
      <c r="J32" s="14"/>
      <c r="K32" s="3">
        <f>+'Settlement p16 Prfrma Proposed'!D22</f>
        <v>114649299.9999</v>
      </c>
      <c r="L32" s="15"/>
    </row>
    <row r="33" spans="1:12">
      <c r="A33" s="58">
        <f t="shared" si="2"/>
        <v>24</v>
      </c>
      <c r="B33" s="41" t="s">
        <v>186</v>
      </c>
      <c r="C33" s="20" t="s">
        <v>39</v>
      </c>
      <c r="D33" s="3">
        <v>0</v>
      </c>
      <c r="E33" s="12"/>
      <c r="F33" s="3">
        <v>0</v>
      </c>
      <c r="G33" s="12"/>
      <c r="H33" s="13"/>
      <c r="I33" s="13"/>
      <c r="J33" s="14"/>
      <c r="K33" s="3">
        <f>+'Settlement p16 Prfrma Proposed'!D30</f>
        <v>1822749986.9989998</v>
      </c>
      <c r="L33" s="15"/>
    </row>
    <row r="34" spans="1:12">
      <c r="A34" s="58">
        <f t="shared" si="2"/>
        <v>25</v>
      </c>
      <c r="B34" s="41"/>
      <c r="C34" s="55"/>
      <c r="E34" s="12"/>
      <c r="G34" s="12"/>
      <c r="H34" s="13"/>
      <c r="I34" s="13"/>
      <c r="J34" s="14"/>
      <c r="K34" s="3"/>
      <c r="L34" s="15"/>
    </row>
    <row r="35" spans="1:12">
      <c r="A35" s="58">
        <f t="shared" si="2"/>
        <v>26</v>
      </c>
      <c r="B35" s="1" t="s">
        <v>25</v>
      </c>
      <c r="D35" s="3">
        <f>SUM(D30:D33)</f>
        <v>22846329938.051083</v>
      </c>
      <c r="E35" s="12"/>
      <c r="F35" s="3">
        <f>SUM(F30:F33)</f>
        <v>4079043.6265333332</v>
      </c>
      <c r="G35" s="12"/>
      <c r="H35" s="12"/>
      <c r="I35" s="14"/>
      <c r="J35" s="14"/>
      <c r="K35" s="3">
        <f>SUM(K30:K33)</f>
        <v>22852979717.553444</v>
      </c>
      <c r="L35" s="15"/>
    </row>
    <row r="36" spans="1:12">
      <c r="A36" s="2"/>
      <c r="L36" s="4"/>
    </row>
    <row r="37" spans="1:12">
      <c r="A37" s="154" t="s">
        <v>173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6"/>
    </row>
    <row r="38" spans="1:12">
      <c r="A38" s="154" t="s">
        <v>174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6"/>
    </row>
    <row r="39" spans="1:12" ht="13.5" thickBot="1">
      <c r="A39" s="157" t="s">
        <v>172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9"/>
    </row>
    <row r="40" spans="1:12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</sheetData>
  <mergeCells count="6">
    <mergeCell ref="A40:L40"/>
    <mergeCell ref="A4:L4"/>
    <mergeCell ref="A5:L5"/>
    <mergeCell ref="A37:L37"/>
    <mergeCell ref="A38:L38"/>
    <mergeCell ref="A39:L39"/>
  </mergeCells>
  <printOptions horizontalCentered="1"/>
  <pageMargins left="0.85" right="0.85" top="0.75" bottom="0.75" header="0.5" footer="0.5"/>
  <pageSetup scale="7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3" ySplit="7" topLeftCell="D41" activePane="bottomRight" state="frozen"/>
      <selection activeCell="B40" sqref="B40:B41"/>
      <selection pane="topRight" activeCell="B40" sqref="B40:B41"/>
      <selection pane="bottomLeft" activeCell="B40" sqref="B40:B41"/>
      <selection pane="bottomRight" activeCell="G25" sqref="G25"/>
    </sheetView>
  </sheetViews>
  <sheetFormatPr defaultRowHeight="12.75"/>
  <cols>
    <col min="1" max="1" width="5" style="20" bestFit="1" customWidth="1"/>
    <col min="2" max="2" width="23.140625" style="1" bestFit="1" customWidth="1"/>
    <col min="3" max="3" width="10.85546875" style="20" bestFit="1" customWidth="1"/>
    <col min="4" max="4" width="15" style="3" bestFit="1" customWidth="1"/>
    <col min="5" max="5" width="15.7109375" style="3" bestFit="1" customWidth="1"/>
    <col min="6" max="6" width="12.140625" style="1" bestFit="1" customWidth="1"/>
    <col min="7" max="7" width="15.7109375" style="3" bestFit="1" customWidth="1"/>
    <col min="8" max="8" width="13.7109375" style="1" bestFit="1" customWidth="1"/>
    <col min="9" max="9" width="12" style="1" bestFit="1" customWidth="1"/>
    <col min="10" max="10" width="9.28515625" style="1" customWidth="1"/>
    <col min="11" max="11" width="16" style="1" bestFit="1" customWidth="1"/>
    <col min="12" max="12" width="12.85546875" style="1" bestFit="1" customWidth="1"/>
    <col min="13" max="13" width="17.7109375" style="1" bestFit="1" customWidth="1"/>
    <col min="14" max="14" width="14.5703125" style="1" bestFit="1" customWidth="1"/>
    <col min="15" max="15" width="12.28515625" style="1" bestFit="1" customWidth="1"/>
    <col min="16" max="16384" width="9.140625" style="1"/>
  </cols>
  <sheetData>
    <row r="1" spans="1:14">
      <c r="I1" s="130" t="s">
        <v>207</v>
      </c>
    </row>
    <row r="2" spans="1:14">
      <c r="I2" s="129" t="s">
        <v>210</v>
      </c>
    </row>
    <row r="3" spans="1:14" ht="13.5" thickBot="1">
      <c r="I3" s="145" t="s">
        <v>208</v>
      </c>
    </row>
    <row r="4" spans="1:14">
      <c r="A4" s="161" t="s">
        <v>0</v>
      </c>
      <c r="B4" s="162"/>
      <c r="C4" s="162"/>
      <c r="D4" s="162"/>
      <c r="E4" s="162"/>
      <c r="F4" s="162"/>
      <c r="G4" s="162"/>
      <c r="H4" s="162"/>
      <c r="I4" s="163"/>
    </row>
    <row r="5" spans="1:14">
      <c r="A5" s="164" t="s">
        <v>188</v>
      </c>
      <c r="B5" s="165"/>
      <c r="C5" s="165"/>
      <c r="D5" s="165"/>
      <c r="E5" s="165"/>
      <c r="F5" s="165"/>
      <c r="G5" s="165"/>
      <c r="H5" s="165"/>
      <c r="I5" s="166"/>
    </row>
    <row r="6" spans="1:14">
      <c r="A6" s="45"/>
      <c r="I6" s="4"/>
    </row>
    <row r="7" spans="1:14" s="5" customFormat="1" ht="90" customHeight="1" thickBot="1">
      <c r="A7" s="66" t="s">
        <v>46</v>
      </c>
      <c r="B7" s="63" t="s">
        <v>26</v>
      </c>
      <c r="C7" s="63" t="s">
        <v>27</v>
      </c>
      <c r="D7" s="62" t="s">
        <v>28</v>
      </c>
      <c r="E7" s="62" t="s">
        <v>189</v>
      </c>
      <c r="F7" s="61" t="str">
        <f>+'Settlement p15 Rate Spread'!L7</f>
        <v>Proposed Schedule 95 ¢ per kWh Effective November 2013</v>
      </c>
      <c r="G7" s="67" t="s">
        <v>190</v>
      </c>
      <c r="H7" s="64" t="s">
        <v>29</v>
      </c>
      <c r="I7" s="65" t="s">
        <v>30</v>
      </c>
    </row>
    <row r="8" spans="1:14" s="5" customFormat="1">
      <c r="A8" s="57"/>
      <c r="D8" s="21" t="s">
        <v>1</v>
      </c>
      <c r="E8" s="21" t="s">
        <v>31</v>
      </c>
      <c r="F8" s="22" t="s">
        <v>9</v>
      </c>
      <c r="G8" s="23" t="s">
        <v>32</v>
      </c>
      <c r="H8" s="6" t="s">
        <v>33</v>
      </c>
      <c r="I8" s="7" t="s">
        <v>34</v>
      </c>
    </row>
    <row r="9" spans="1:14">
      <c r="A9" s="58"/>
      <c r="I9" s="4"/>
    </row>
    <row r="10" spans="1:14">
      <c r="A10" s="58">
        <v>1</v>
      </c>
      <c r="B10" s="1" t="s">
        <v>14</v>
      </c>
      <c r="C10" s="20">
        <v>7</v>
      </c>
      <c r="D10" s="3">
        <v>10581276029.227865</v>
      </c>
      <c r="E10" s="14">
        <v>1116271615.3842206</v>
      </c>
      <c r="F10" s="16">
        <f>ROUND(+'Settlement p15 Rate Spread'!L10,4)</f>
        <v>-5.28E-2</v>
      </c>
      <c r="G10" s="14">
        <f>+F10*$D10/100+$E10</f>
        <v>1110684701.6407883</v>
      </c>
      <c r="H10" s="14">
        <f>+G10-E10</f>
        <v>-5586913.7434322834</v>
      </c>
      <c r="I10" s="24">
        <f>+H10/E10</f>
        <v>-5.0049769844853287E-3</v>
      </c>
      <c r="K10" s="14"/>
      <c r="L10" s="17"/>
      <c r="M10" s="3"/>
      <c r="N10" s="25"/>
    </row>
    <row r="11" spans="1:14">
      <c r="A11" s="58">
        <f>+A10+1</f>
        <v>2</v>
      </c>
      <c r="E11" s="14"/>
      <c r="F11" s="16"/>
      <c r="G11" s="14"/>
      <c r="H11" s="14"/>
      <c r="I11" s="24"/>
      <c r="K11" s="14"/>
      <c r="L11" s="17"/>
      <c r="M11" s="3"/>
      <c r="N11" s="25"/>
    </row>
    <row r="12" spans="1:14">
      <c r="A12" s="58">
        <f t="shared" ref="A12:A40" si="0">+A11+1</f>
        <v>3</v>
      </c>
      <c r="B12" s="44" t="s">
        <v>15</v>
      </c>
      <c r="C12" s="20">
        <v>24</v>
      </c>
      <c r="D12" s="3">
        <v>2583982506.9596915</v>
      </c>
      <c r="E12" s="14">
        <v>253554180.74506229</v>
      </c>
      <c r="F12" s="16">
        <f>ROUND(+'Settlement p15 Rate Spread'!L11,4)</f>
        <v>-4.9000000000000002E-2</v>
      </c>
      <c r="G12" s="14">
        <f t="shared" ref="G12:G15" si="1">+F12*$D12/100+$E12</f>
        <v>252288029.31665203</v>
      </c>
      <c r="H12" s="14">
        <f t="shared" ref="H12:H15" si="2">+G12-E12</f>
        <v>-1266151.4284102619</v>
      </c>
      <c r="I12" s="24">
        <f t="shared" ref="I12:I17" si="3">+H12/E12</f>
        <v>-4.9936129023379116E-3</v>
      </c>
      <c r="K12" s="14"/>
      <c r="L12" s="17"/>
      <c r="M12" s="3"/>
      <c r="N12" s="25"/>
    </row>
    <row r="13" spans="1:14">
      <c r="A13" s="58">
        <f t="shared" si="0"/>
        <v>4</v>
      </c>
      <c r="B13" s="43" t="s">
        <v>16</v>
      </c>
      <c r="C13" s="20" t="s">
        <v>35</v>
      </c>
      <c r="D13" s="3">
        <v>2922170227.4125733</v>
      </c>
      <c r="E13" s="14">
        <v>265277758.02140626</v>
      </c>
      <c r="F13" s="16">
        <f>ROUND(+'Settlement p15 Rate Spread'!L12,4)</f>
        <v>-4.7800000000000002E-2</v>
      </c>
      <c r="G13" s="14">
        <f t="shared" si="1"/>
        <v>263880960.65270305</v>
      </c>
      <c r="H13" s="14">
        <f t="shared" si="2"/>
        <v>-1396797.3687032163</v>
      </c>
      <c r="I13" s="24">
        <f t="shared" si="3"/>
        <v>-5.2654145568830669E-3</v>
      </c>
      <c r="K13" s="14"/>
      <c r="L13" s="17"/>
      <c r="M13" s="3"/>
      <c r="N13" s="25"/>
    </row>
    <row r="14" spans="1:14">
      <c r="A14" s="58">
        <f t="shared" si="0"/>
        <v>5</v>
      </c>
      <c r="B14" s="43" t="s">
        <v>17</v>
      </c>
      <c r="C14" s="20" t="s">
        <v>36</v>
      </c>
      <c r="D14" s="3">
        <v>1923430361.0509517</v>
      </c>
      <c r="E14" s="14">
        <v>159512662.64550474</v>
      </c>
      <c r="F14" s="16">
        <f>ROUND(+'Settlement p15 Rate Spread'!L13,4)</f>
        <v>-4.8899999999999999E-2</v>
      </c>
      <c r="G14" s="14">
        <f t="shared" si="1"/>
        <v>158572105.19895083</v>
      </c>
      <c r="H14" s="14">
        <f t="shared" si="2"/>
        <v>-940557.44655391574</v>
      </c>
      <c r="I14" s="24">
        <f t="shared" si="3"/>
        <v>-5.8964437741483699E-3</v>
      </c>
      <c r="K14" s="14"/>
      <c r="L14" s="17"/>
      <c r="M14" s="3"/>
      <c r="N14" s="25"/>
    </row>
    <row r="15" spans="1:14">
      <c r="A15" s="58">
        <f t="shared" si="0"/>
        <v>6</v>
      </c>
      <c r="B15" s="43" t="s">
        <v>18</v>
      </c>
      <c r="C15" s="20">
        <v>29</v>
      </c>
      <c r="D15" s="3">
        <v>14359249.505446691</v>
      </c>
      <c r="E15" s="14">
        <v>1220191.093676059</v>
      </c>
      <c r="F15" s="16">
        <f>ROUND(+'Settlement p15 Rate Spread'!L14,4)</f>
        <v>-4.41E-2</v>
      </c>
      <c r="G15" s="14">
        <f t="shared" si="1"/>
        <v>1213858.664644157</v>
      </c>
      <c r="H15" s="14">
        <f t="shared" si="2"/>
        <v>-6332.4290319019929</v>
      </c>
      <c r="I15" s="24">
        <f t="shared" si="3"/>
        <v>-5.1897027151905683E-3</v>
      </c>
      <c r="K15" s="14"/>
      <c r="L15" s="17"/>
      <c r="M15" s="3"/>
      <c r="N15" s="25"/>
    </row>
    <row r="16" spans="1:14">
      <c r="A16" s="58">
        <f t="shared" si="0"/>
        <v>7</v>
      </c>
      <c r="E16" s="14"/>
      <c r="F16" s="16"/>
      <c r="G16" s="14"/>
      <c r="H16" s="14"/>
      <c r="I16" s="24"/>
      <c r="K16" s="14"/>
      <c r="L16" s="17"/>
      <c r="M16" s="3"/>
      <c r="N16" s="25"/>
    </row>
    <row r="17" spans="1:15">
      <c r="A17" s="58">
        <f t="shared" si="0"/>
        <v>8</v>
      </c>
      <c r="B17" s="1" t="s">
        <v>37</v>
      </c>
      <c r="D17" s="3">
        <f>SUM(D12:D16)</f>
        <v>7443942344.9286633</v>
      </c>
      <c r="E17" s="14">
        <f>SUM(E12:E16)</f>
        <v>679564792.50564933</v>
      </c>
      <c r="F17" s="16">
        <f>ROUND(SUMPRODUCT($D12:$D15,F12:F15)/$D17,4)</f>
        <v>-4.8500000000000001E-2</v>
      </c>
      <c r="G17" s="14">
        <f>SUM(G12:G16)</f>
        <v>675954953.83295</v>
      </c>
      <c r="H17" s="14">
        <f>SUM(H12:H15)</f>
        <v>-3609838.6726992959</v>
      </c>
      <c r="I17" s="24">
        <f t="shared" si="3"/>
        <v>-5.3119860129735704E-3</v>
      </c>
      <c r="K17" s="14"/>
      <c r="L17" s="17"/>
      <c r="M17" s="3"/>
      <c r="N17" s="25"/>
      <c r="O17" s="25"/>
    </row>
    <row r="18" spans="1:15">
      <c r="A18" s="58">
        <f t="shared" si="0"/>
        <v>9</v>
      </c>
      <c r="E18" s="14"/>
      <c r="F18" s="16"/>
      <c r="G18" s="14"/>
      <c r="H18" s="14"/>
      <c r="I18" s="24"/>
      <c r="K18" s="14"/>
      <c r="L18" s="17"/>
      <c r="M18" s="3"/>
      <c r="N18" s="25"/>
    </row>
    <row r="19" spans="1:15">
      <c r="A19" s="58">
        <f t="shared" si="0"/>
        <v>10</v>
      </c>
      <c r="B19" s="43" t="s">
        <v>19</v>
      </c>
      <c r="C19" s="20">
        <v>31</v>
      </c>
      <c r="D19" s="3">
        <v>1287205041.4320903</v>
      </c>
      <c r="E19" s="14">
        <v>105537452.75221232</v>
      </c>
      <c r="F19" s="16">
        <f>ROUND(+'Settlement p15 Rate Spread'!L15,4)</f>
        <v>-4.58E-2</v>
      </c>
      <c r="G19" s="14">
        <f t="shared" ref="G19:G22" si="4">+F19*$D19/100+$E19</f>
        <v>104947912.84323642</v>
      </c>
      <c r="H19" s="14">
        <f t="shared" ref="H19:H22" si="5">+G19-E19</f>
        <v>-589539.90897589922</v>
      </c>
      <c r="I19" s="24">
        <f t="shared" ref="I19:I22" si="6">+H19/E19</f>
        <v>-5.5860729400022497E-3</v>
      </c>
      <c r="K19" s="14"/>
      <c r="L19" s="17"/>
      <c r="M19" s="3"/>
      <c r="N19" s="25"/>
    </row>
    <row r="20" spans="1:15">
      <c r="A20" s="58">
        <f t="shared" si="0"/>
        <v>11</v>
      </c>
      <c r="B20" s="43" t="s">
        <v>20</v>
      </c>
      <c r="C20" s="20">
        <v>35</v>
      </c>
      <c r="D20" s="3">
        <v>4065390.8376120622</v>
      </c>
      <c r="E20" s="14">
        <v>230191.62504639901</v>
      </c>
      <c r="F20" s="16">
        <f>ROUND(+'Settlement p15 Rate Spread'!L16,4)</f>
        <v>-4.3999999999999997E-2</v>
      </c>
      <c r="G20" s="14">
        <f t="shared" si="4"/>
        <v>228402.85307784969</v>
      </c>
      <c r="H20" s="14">
        <f t="shared" si="5"/>
        <v>-1788.7719685493212</v>
      </c>
      <c r="I20" s="24">
        <f t="shared" si="6"/>
        <v>-7.7707951720170703E-3</v>
      </c>
      <c r="K20" s="14"/>
      <c r="L20" s="17"/>
      <c r="M20" s="3"/>
      <c r="N20" s="25"/>
    </row>
    <row r="21" spans="1:15">
      <c r="A21" s="58">
        <f t="shared" si="0"/>
        <v>12</v>
      </c>
      <c r="B21" s="43" t="s">
        <v>21</v>
      </c>
      <c r="C21" s="20">
        <v>43</v>
      </c>
      <c r="D21" s="3">
        <v>133790963.70031348</v>
      </c>
      <c r="E21" s="14">
        <v>11974321.028064923</v>
      </c>
      <c r="F21" s="16">
        <f>ROUND(+'Settlement p15 Rate Spread'!L17,4)</f>
        <v>-4.2799999999999998E-2</v>
      </c>
      <c r="G21" s="14">
        <f t="shared" si="4"/>
        <v>11917058.495601188</v>
      </c>
      <c r="H21" s="14">
        <f t="shared" si="5"/>
        <v>-57262.532463734969</v>
      </c>
      <c r="I21" s="24">
        <f t="shared" si="6"/>
        <v>-4.7821110131860828E-3</v>
      </c>
      <c r="K21" s="14"/>
      <c r="L21" s="17"/>
      <c r="M21" s="3"/>
      <c r="N21" s="25"/>
    </row>
    <row r="22" spans="1:15">
      <c r="A22" s="58">
        <f t="shared" si="0"/>
        <v>13</v>
      </c>
      <c r="B22" s="43" t="s">
        <v>38</v>
      </c>
      <c r="C22" s="20" t="s">
        <v>39</v>
      </c>
      <c r="D22" s="3">
        <v>114649299.9999</v>
      </c>
      <c r="E22" s="14">
        <v>976996.00679926737</v>
      </c>
      <c r="F22" s="16">
        <v>0</v>
      </c>
      <c r="G22" s="14">
        <f t="shared" si="4"/>
        <v>976996.00679926737</v>
      </c>
      <c r="H22" s="14">
        <f t="shared" si="5"/>
        <v>0</v>
      </c>
      <c r="I22" s="24">
        <f t="shared" si="6"/>
        <v>0</v>
      </c>
      <c r="K22" s="14"/>
      <c r="L22" s="17"/>
      <c r="M22" s="3"/>
      <c r="N22" s="25"/>
    </row>
    <row r="23" spans="1:15">
      <c r="A23" s="58">
        <f t="shared" si="0"/>
        <v>14</v>
      </c>
      <c r="B23" s="41"/>
      <c r="E23" s="14"/>
      <c r="F23" s="16"/>
      <c r="G23" s="14"/>
      <c r="H23" s="14"/>
      <c r="I23" s="24"/>
      <c r="K23" s="14"/>
      <c r="L23" s="17"/>
      <c r="M23" s="3"/>
      <c r="N23" s="25"/>
      <c r="O23" s="25"/>
    </row>
    <row r="24" spans="1:15">
      <c r="A24" s="58">
        <f t="shared" si="0"/>
        <v>15</v>
      </c>
      <c r="B24" s="41" t="s">
        <v>40</v>
      </c>
      <c r="D24" s="3">
        <f>SUM(D19:D23)</f>
        <v>1539710695.9699161</v>
      </c>
      <c r="E24" s="14">
        <f>SUM(E19:E23)</f>
        <v>118718961.41212291</v>
      </c>
      <c r="F24" s="16">
        <f>ROUND(SUMPRODUCT($D19:$D22,F19:F22)/$D24,4)</f>
        <v>-4.2099999999999999E-2</v>
      </c>
      <c r="G24" s="14">
        <f>SUM(G19:G23)</f>
        <v>118070370.19871472</v>
      </c>
      <c r="H24" s="14">
        <f>SUM(H19:H22)</f>
        <v>-648591.21340818354</v>
      </c>
      <c r="I24" s="24">
        <f t="shared" ref="I24" si="7">+H24/E24</f>
        <v>-5.4632487152296893E-3</v>
      </c>
      <c r="K24" s="14"/>
      <c r="L24" s="17"/>
      <c r="M24" s="3"/>
      <c r="N24" s="25"/>
    </row>
    <row r="25" spans="1:15">
      <c r="A25" s="58">
        <f t="shared" si="0"/>
        <v>16</v>
      </c>
      <c r="B25" s="41"/>
      <c r="E25" s="14"/>
      <c r="F25" s="16"/>
      <c r="G25" s="14"/>
      <c r="H25" s="14"/>
      <c r="I25" s="24"/>
      <c r="K25" s="14"/>
      <c r="L25" s="17"/>
      <c r="M25" s="3"/>
      <c r="N25" s="25"/>
    </row>
    <row r="26" spans="1:15">
      <c r="A26" s="58">
        <f t="shared" si="0"/>
        <v>17</v>
      </c>
      <c r="B26" s="41" t="s">
        <v>41</v>
      </c>
      <c r="C26" s="20">
        <v>40</v>
      </c>
      <c r="D26" s="3">
        <v>727520561.86699033</v>
      </c>
      <c r="E26" s="14">
        <v>51160693.383382402</v>
      </c>
      <c r="F26" s="16">
        <f>ROUND(+'Settlement p15 Rate Spread'!L20,4)</f>
        <v>-4.7500000000000001E-2</v>
      </c>
      <c r="G26" s="14">
        <f>+F26*$D26/100+$E26</f>
        <v>50815121.116495579</v>
      </c>
      <c r="H26" s="14">
        <f>+G26-E26</f>
        <v>-345572.26688682288</v>
      </c>
      <c r="I26" s="24">
        <f>+H26/E26</f>
        <v>-6.7546439274622661E-3</v>
      </c>
      <c r="K26" s="14"/>
      <c r="L26" s="17"/>
      <c r="M26" s="3"/>
      <c r="N26" s="25"/>
    </row>
    <row r="27" spans="1:15">
      <c r="A27" s="58">
        <f t="shared" si="0"/>
        <v>18</v>
      </c>
      <c r="B27" s="41"/>
      <c r="E27" s="14"/>
      <c r="F27" s="16"/>
      <c r="G27" s="14"/>
      <c r="H27" s="14"/>
      <c r="I27" s="24"/>
      <c r="K27" s="14"/>
      <c r="L27" s="17"/>
      <c r="M27" s="3"/>
      <c r="N27" s="25"/>
    </row>
    <row r="28" spans="1:15">
      <c r="A28" s="58">
        <f t="shared" si="0"/>
        <v>19</v>
      </c>
      <c r="B28" s="43" t="s">
        <v>42</v>
      </c>
      <c r="C28" s="20">
        <v>46</v>
      </c>
      <c r="D28" s="3">
        <v>46703329.875779942</v>
      </c>
      <c r="E28" s="14">
        <v>3171178.2422220991</v>
      </c>
      <c r="F28" s="16">
        <f>ROUND(+'Settlement p15 Rate Spread'!L23,4)</f>
        <v>-4.24E-2</v>
      </c>
      <c r="G28" s="14">
        <f t="shared" ref="G28:G30" si="8">+F28*$D28/100+$E28</f>
        <v>3151376.0303547685</v>
      </c>
      <c r="H28" s="14">
        <f t="shared" ref="H28:H30" si="9">+G28-E28</f>
        <v>-19802.211867330596</v>
      </c>
      <c r="I28" s="24">
        <f t="shared" ref="I28:I30" si="10">+H28/E28</f>
        <v>-6.2444335684691274E-3</v>
      </c>
      <c r="K28" s="14"/>
      <c r="L28" s="17"/>
      <c r="M28" s="3"/>
      <c r="N28" s="25"/>
    </row>
    <row r="29" spans="1:15">
      <c r="A29" s="58">
        <f t="shared" si="0"/>
        <v>20</v>
      </c>
      <c r="B29" s="44" t="s">
        <v>43</v>
      </c>
      <c r="C29" s="20">
        <v>49</v>
      </c>
      <c r="D29" s="3">
        <v>601333793.61108661</v>
      </c>
      <c r="E29" s="14">
        <v>38935418.660634033</v>
      </c>
      <c r="F29" s="16">
        <f>ROUND(+'Settlement p15 Rate Spread'!L24,4)</f>
        <v>-3.9E-2</v>
      </c>
      <c r="G29" s="14">
        <f t="shared" si="8"/>
        <v>38700898.481125712</v>
      </c>
      <c r="H29" s="14">
        <f t="shared" si="9"/>
        <v>-234520.17950832099</v>
      </c>
      <c r="I29" s="24">
        <f t="shared" si="10"/>
        <v>-6.0233121300795073E-3</v>
      </c>
      <c r="K29" s="14"/>
      <c r="L29" s="17"/>
      <c r="M29" s="3"/>
      <c r="N29" s="25"/>
    </row>
    <row r="30" spans="1:15">
      <c r="A30" s="58">
        <f t="shared" si="0"/>
        <v>21</v>
      </c>
      <c r="B30" s="43" t="s">
        <v>44</v>
      </c>
      <c r="C30" s="20" t="s">
        <v>39</v>
      </c>
      <c r="D30" s="3">
        <v>1822749986.9989998</v>
      </c>
      <c r="E30" s="14">
        <v>6415311.1377106458</v>
      </c>
      <c r="F30" s="16">
        <v>0</v>
      </c>
      <c r="G30" s="14">
        <f t="shared" si="8"/>
        <v>6415311.1377106458</v>
      </c>
      <c r="H30" s="14">
        <f t="shared" si="9"/>
        <v>0</v>
      </c>
      <c r="I30" s="24">
        <f t="shared" si="10"/>
        <v>0</v>
      </c>
      <c r="K30" s="14"/>
      <c r="L30" s="17"/>
      <c r="M30" s="3"/>
      <c r="N30" s="25"/>
    </row>
    <row r="31" spans="1:15">
      <c r="A31" s="58">
        <f t="shared" si="0"/>
        <v>22</v>
      </c>
      <c r="E31" s="14"/>
      <c r="F31" s="16"/>
      <c r="G31" s="14"/>
      <c r="H31" s="14"/>
      <c r="I31" s="24"/>
      <c r="K31" s="14"/>
      <c r="L31" s="17"/>
      <c r="M31" s="3"/>
      <c r="N31" s="25"/>
    </row>
    <row r="32" spans="1:15">
      <c r="A32" s="58">
        <f t="shared" si="0"/>
        <v>23</v>
      </c>
      <c r="B32" s="42" t="s">
        <v>45</v>
      </c>
      <c r="D32" s="3">
        <f>SUM(D28:D31)</f>
        <v>2470787110.4858665</v>
      </c>
      <c r="E32" s="14">
        <v>48721782.998500541</v>
      </c>
      <c r="F32" s="16">
        <f>ROUND(SUMPRODUCT($D28:$D30,F28:F30)/$D32,4)</f>
        <v>-1.03E-2</v>
      </c>
      <c r="G32" s="3">
        <f>SUM(G28:G31)</f>
        <v>48267585.649191126</v>
      </c>
      <c r="H32" s="14">
        <f>SUM(H28:H31)</f>
        <v>-254322.39137565158</v>
      </c>
      <c r="I32" s="24">
        <f t="shared" ref="I32" si="11">+H32/E32</f>
        <v>-5.2198908932269287E-3</v>
      </c>
      <c r="K32" s="14"/>
      <c r="L32" s="17"/>
      <c r="M32" s="3"/>
      <c r="N32" s="25"/>
    </row>
    <row r="33" spans="1:14">
      <c r="A33" s="58">
        <f t="shared" si="0"/>
        <v>24</v>
      </c>
      <c r="E33" s="14"/>
      <c r="F33" s="16"/>
      <c r="G33" s="14"/>
      <c r="H33" s="14"/>
      <c r="I33" s="24"/>
      <c r="K33" s="14"/>
      <c r="L33" s="17"/>
      <c r="M33" s="3"/>
      <c r="N33" s="25"/>
    </row>
    <row r="34" spans="1:14">
      <c r="A34" s="58">
        <f t="shared" si="0"/>
        <v>25</v>
      </c>
      <c r="B34" s="1" t="s">
        <v>22</v>
      </c>
      <c r="D34" s="3">
        <v>82198395.194599986</v>
      </c>
      <c r="E34" s="14">
        <v>18383579.280924805</v>
      </c>
      <c r="F34" s="16"/>
      <c r="G34" s="14">
        <f>+H34+E34</f>
        <v>18344845.001897119</v>
      </c>
      <c r="H34" s="14">
        <f>+'Settle p17-19 Street Lght Rates'!M136</f>
        <v>-38734.279027685705</v>
      </c>
      <c r="I34" s="24">
        <f>+H34/E34</f>
        <v>-2.1070042147818963E-3</v>
      </c>
      <c r="K34" s="14"/>
      <c r="L34" s="17"/>
      <c r="M34" s="3"/>
      <c r="N34" s="25"/>
    </row>
    <row r="35" spans="1:14">
      <c r="A35" s="58">
        <f t="shared" si="0"/>
        <v>26</v>
      </c>
      <c r="E35" s="14"/>
      <c r="F35" s="16"/>
      <c r="G35" s="14"/>
      <c r="H35" s="14"/>
      <c r="I35" s="26"/>
      <c r="K35" s="14"/>
      <c r="L35" s="17"/>
      <c r="M35" s="3"/>
      <c r="N35" s="25"/>
    </row>
    <row r="36" spans="1:14">
      <c r="A36" s="58">
        <f t="shared" si="0"/>
        <v>27</v>
      </c>
      <c r="B36" s="42" t="s">
        <v>24</v>
      </c>
      <c r="D36" s="3">
        <f>SUM(D34,D32,D26,D24,D17,D10)</f>
        <v>22845435137.673904</v>
      </c>
      <c r="E36" s="14">
        <f>SUM(E34,E32,E26,E24,E17,E10)</f>
        <v>2032821424.9648006</v>
      </c>
      <c r="F36" s="16">
        <f>ROUND(($D10*F10+$D17*F17+$D24*F24+$D32*F32+$D26*F26+$D34*F34)/$D36,4)</f>
        <v>-4.5699999999999998E-2</v>
      </c>
      <c r="G36" s="14">
        <f>SUM(G34,G32,G26,G24,G17,G10)</f>
        <v>2022137577.4400368</v>
      </c>
      <c r="H36" s="14">
        <f>SUM(H34,H32,H26,H24,H17,H10)</f>
        <v>-10483972.566829924</v>
      </c>
      <c r="I36" s="24">
        <f t="shared" ref="I36" si="12">+H36/E36</f>
        <v>-5.1573504873953496E-3</v>
      </c>
      <c r="K36" s="14"/>
      <c r="L36" s="17"/>
      <c r="M36" s="3"/>
      <c r="N36" s="25"/>
    </row>
    <row r="37" spans="1:14">
      <c r="A37" s="58">
        <f t="shared" si="0"/>
        <v>28</v>
      </c>
      <c r="B37" s="42"/>
      <c r="E37" s="14"/>
      <c r="F37" s="16"/>
      <c r="G37" s="14"/>
      <c r="H37" s="14"/>
      <c r="I37" s="24"/>
      <c r="K37" s="14"/>
      <c r="L37" s="17"/>
      <c r="M37" s="3"/>
      <c r="N37" s="25"/>
    </row>
    <row r="38" spans="1:14">
      <c r="A38" s="58">
        <f t="shared" si="0"/>
        <v>29</v>
      </c>
      <c r="B38" s="1" t="s">
        <v>23</v>
      </c>
      <c r="D38" s="3">
        <v>7544579.8795419829</v>
      </c>
      <c r="E38" s="14">
        <v>343678.07696710521</v>
      </c>
      <c r="F38" s="16">
        <f>ROUND(+'Settlement p15 Rate Spread'!L28,4)</f>
        <v>-4.7899999999999998E-2</v>
      </c>
      <c r="G38" s="14">
        <f>+F38*$D38/100+$E38</f>
        <v>340064.22320480458</v>
      </c>
      <c r="H38" s="14">
        <f>+G38-E38</f>
        <v>-3613.8537623006268</v>
      </c>
      <c r="I38" s="24">
        <f>+H38/E38</f>
        <v>-1.0515229234847363E-2</v>
      </c>
      <c r="K38" s="14"/>
      <c r="L38" s="17"/>
      <c r="M38" s="3"/>
      <c r="N38" s="25"/>
    </row>
    <row r="39" spans="1:14">
      <c r="A39" s="58">
        <f t="shared" si="0"/>
        <v>30</v>
      </c>
      <c r="E39" s="14"/>
      <c r="F39" s="16"/>
      <c r="G39" s="14"/>
      <c r="H39" s="14"/>
      <c r="I39" s="26"/>
      <c r="K39" s="14"/>
      <c r="M39" s="3"/>
      <c r="N39" s="25"/>
    </row>
    <row r="40" spans="1:14">
      <c r="A40" s="58">
        <f t="shared" si="0"/>
        <v>31</v>
      </c>
      <c r="B40" s="42" t="s">
        <v>25</v>
      </c>
      <c r="D40" s="3">
        <f>SUM(D36:D38)</f>
        <v>22852979717.553448</v>
      </c>
      <c r="E40" s="14">
        <f>SUM(E36:E38)</f>
        <v>2033165103.0417676</v>
      </c>
      <c r="F40" s="16">
        <f>ROUND(($D14*F14+$D21*F21+$D28*F28+$D36*F36+$D30*F30+$D38*F38)/$D40,4)</f>
        <v>-5.0200000000000002E-2</v>
      </c>
      <c r="G40" s="14">
        <f>SUM(G36:G38)</f>
        <v>2022477641.6632416</v>
      </c>
      <c r="H40" s="14">
        <f>SUM(H36:H38)</f>
        <v>-10487586.420592224</v>
      </c>
      <c r="I40" s="24">
        <f t="shared" ref="I40" si="13">+H40/E40</f>
        <v>-5.1582561617362051E-3</v>
      </c>
      <c r="K40" s="14"/>
      <c r="L40" s="17"/>
      <c r="M40" s="3"/>
      <c r="N40" s="25"/>
    </row>
    <row r="41" spans="1:14" ht="13.5" thickBot="1">
      <c r="A41" s="93"/>
      <c r="B41" s="94"/>
      <c r="C41" s="95"/>
      <c r="D41" s="96"/>
      <c r="E41" s="96"/>
      <c r="F41" s="94"/>
      <c r="G41" s="96"/>
      <c r="H41" s="94"/>
      <c r="I41" s="97"/>
      <c r="M41" s="25"/>
    </row>
    <row r="42" spans="1:14">
      <c r="A42" s="1"/>
      <c r="K42" s="17"/>
    </row>
    <row r="43" spans="1:14" s="127" customFormat="1" ht="42" customHeight="1">
      <c r="A43" s="160" t="s">
        <v>206</v>
      </c>
      <c r="B43" s="160"/>
      <c r="C43" s="160"/>
      <c r="D43" s="160"/>
      <c r="E43" s="160"/>
      <c r="F43" s="160"/>
      <c r="G43" s="160"/>
      <c r="H43" s="160"/>
      <c r="I43" s="160"/>
    </row>
  </sheetData>
  <mergeCells count="3">
    <mergeCell ref="A43:I43"/>
    <mergeCell ref="A4:I4"/>
    <mergeCell ref="A5:I5"/>
  </mergeCells>
  <printOptions horizontalCentered="1"/>
  <pageMargins left="0.5" right="0.5" top="0.5" bottom="0.5" header="0.5" footer="0.5"/>
  <pageSetup scale="84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1"/>
  <sheetViews>
    <sheetView zoomScaleNormal="100" workbookViewId="0">
      <pane xSplit="5" ySplit="8" topLeftCell="F160" activePane="bottomRight" state="frozen"/>
      <selection activeCell="B40" sqref="B40:B41"/>
      <selection pane="topRight" activeCell="B40" sqref="B40:B41"/>
      <selection pane="bottomLeft" activeCell="B40" sqref="B40:B41"/>
      <selection pane="bottomRight" activeCell="G7" sqref="G7"/>
    </sheetView>
  </sheetViews>
  <sheetFormatPr defaultRowHeight="12.75"/>
  <cols>
    <col min="1" max="1" width="5" style="27" bestFit="1" customWidth="1"/>
    <col min="2" max="2" width="10.7109375" style="27" bestFit="1" customWidth="1"/>
    <col min="3" max="3" width="10.42578125" style="27" bestFit="1" customWidth="1"/>
    <col min="4" max="4" width="25.5703125" style="27" bestFit="1" customWidth="1"/>
    <col min="5" max="5" width="13.28515625" style="32" bestFit="1" customWidth="1"/>
    <col min="6" max="6" width="10.7109375" style="27" bestFit="1" customWidth="1"/>
    <col min="7" max="7" width="8.7109375" style="27" customWidth="1"/>
    <col min="8" max="8" width="9.85546875" style="27" customWidth="1"/>
    <col min="9" max="9" width="11.85546875" style="27" bestFit="1" customWidth="1"/>
    <col min="10" max="10" width="12" style="27" bestFit="1" customWidth="1"/>
    <col min="11" max="11" width="10.85546875" style="27" bestFit="1" customWidth="1"/>
    <col min="12" max="12" width="11.85546875" style="27" bestFit="1" customWidth="1"/>
    <col min="13" max="13" width="13.5703125" style="27" customWidth="1"/>
    <col min="14" max="16384" width="9.140625" style="27"/>
  </cols>
  <sheetData>
    <row r="1" spans="1:13">
      <c r="M1" s="130" t="s">
        <v>207</v>
      </c>
    </row>
    <row r="2" spans="1:13">
      <c r="M2" s="129" t="s">
        <v>211</v>
      </c>
    </row>
    <row r="3" spans="1:13" ht="13.5" thickBot="1">
      <c r="M3" s="145" t="s">
        <v>208</v>
      </c>
    </row>
    <row r="4" spans="1:13">
      <c r="A4" s="147" t="s">
        <v>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67"/>
    </row>
    <row r="5" spans="1:13">
      <c r="A5" s="151" t="s">
        <v>191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13.5" thickBot="1">
      <c r="A6" s="90"/>
      <c r="B6" s="91"/>
      <c r="C6" s="91"/>
      <c r="D6" s="91"/>
      <c r="E6" s="128"/>
      <c r="F6" s="91"/>
      <c r="G6" s="91"/>
      <c r="H6" s="91"/>
      <c r="I6" s="91"/>
      <c r="J6" s="91"/>
      <c r="K6" s="91"/>
      <c r="L6" s="91"/>
      <c r="M6" s="131"/>
    </row>
    <row r="7" spans="1:13" s="28" customFormat="1" ht="96" customHeight="1" thickBot="1">
      <c r="A7" s="59" t="s">
        <v>46</v>
      </c>
      <c r="B7" s="61" t="s">
        <v>47</v>
      </c>
      <c r="C7" s="60" t="s">
        <v>48</v>
      </c>
      <c r="D7" s="60" t="s">
        <v>49</v>
      </c>
      <c r="E7" s="60" t="s">
        <v>50</v>
      </c>
      <c r="F7" s="60" t="s">
        <v>51</v>
      </c>
      <c r="G7" s="60" t="s">
        <v>52</v>
      </c>
      <c r="H7" s="60" t="s">
        <v>53</v>
      </c>
      <c r="I7" s="61" t="s">
        <v>54</v>
      </c>
      <c r="J7" s="60" t="s">
        <v>55</v>
      </c>
      <c r="K7" s="92" t="s">
        <v>192</v>
      </c>
      <c r="L7" s="61" t="s">
        <v>56</v>
      </c>
      <c r="M7" s="132" t="s">
        <v>194</v>
      </c>
    </row>
    <row r="8" spans="1:13" s="28" customFormat="1" ht="25.5">
      <c r="A8" s="72"/>
      <c r="B8" s="73"/>
      <c r="C8" s="73"/>
      <c r="D8" s="73"/>
      <c r="E8" s="74" t="s">
        <v>57</v>
      </c>
      <c r="F8" s="74" t="s">
        <v>58</v>
      </c>
      <c r="G8" s="74" t="s">
        <v>59</v>
      </c>
      <c r="H8" s="74" t="s">
        <v>60</v>
      </c>
      <c r="I8" s="74" t="s">
        <v>61</v>
      </c>
      <c r="J8" s="74" t="s">
        <v>176</v>
      </c>
      <c r="K8" s="98" t="s">
        <v>62</v>
      </c>
      <c r="L8" s="74" t="s">
        <v>63</v>
      </c>
      <c r="M8" s="133" t="s">
        <v>193</v>
      </c>
    </row>
    <row r="9" spans="1:13" s="28" customFormat="1">
      <c r="A9" s="71"/>
      <c r="B9" s="29"/>
      <c r="C9" s="29"/>
      <c r="D9" s="30"/>
      <c r="E9" s="30"/>
      <c r="F9" s="30"/>
      <c r="G9" s="30"/>
      <c r="H9" s="30"/>
      <c r="I9" s="29"/>
      <c r="J9" s="29"/>
      <c r="K9" s="99"/>
      <c r="L9" s="29"/>
      <c r="M9" s="134"/>
    </row>
    <row r="10" spans="1:13">
      <c r="A10" s="75">
        <f>ROW(A4)</f>
        <v>4</v>
      </c>
      <c r="B10" s="69">
        <v>3</v>
      </c>
      <c r="C10" s="69" t="s">
        <v>64</v>
      </c>
      <c r="D10" s="68" t="s">
        <v>65</v>
      </c>
      <c r="E10" s="76">
        <v>22</v>
      </c>
      <c r="F10" s="77">
        <f t="shared" ref="F10:F62" si="0">+G10-E10</f>
        <v>6</v>
      </c>
      <c r="G10" s="77">
        <v>28</v>
      </c>
      <c r="H10" s="77">
        <v>350</v>
      </c>
      <c r="I10" s="77">
        <f>ROUND(+G10*H10/1000,0)</f>
        <v>10</v>
      </c>
      <c r="J10" s="33">
        <v>-4.5918367346906074E-4</v>
      </c>
      <c r="K10" s="35">
        <f>ROUND(+$I10*J10,2)</f>
        <v>0</v>
      </c>
      <c r="L10" s="10">
        <v>59</v>
      </c>
      <c r="M10" s="135">
        <f t="shared" ref="M10:M62" si="1">+L10*K10*12</f>
        <v>0</v>
      </c>
    </row>
    <row r="11" spans="1:13">
      <c r="A11" s="75">
        <f>ROW(A5)</f>
        <v>5</v>
      </c>
      <c r="B11" s="69">
        <v>50</v>
      </c>
      <c r="C11" s="69" t="s">
        <v>64</v>
      </c>
      <c r="D11" s="68" t="s">
        <v>66</v>
      </c>
      <c r="E11" s="76">
        <v>327</v>
      </c>
      <c r="F11" s="77">
        <f t="shared" si="0"/>
        <v>0</v>
      </c>
      <c r="G11" s="77">
        <v>327</v>
      </c>
      <c r="H11" s="77">
        <v>350</v>
      </c>
      <c r="I11" s="77">
        <f t="shared" ref="I11:I62" si="2">ROUND(+G11*H11/1000,0)</f>
        <v>114</v>
      </c>
      <c r="J11" s="31">
        <f>+$J$10</f>
        <v>-4.5918367346906074E-4</v>
      </c>
      <c r="K11" s="35">
        <f t="shared" ref="K11:K40" si="3">ROUND(+$I11*J11,2)</f>
        <v>-0.05</v>
      </c>
      <c r="L11" s="10">
        <v>0</v>
      </c>
      <c r="M11" s="135">
        <f t="shared" si="1"/>
        <v>0</v>
      </c>
    </row>
    <row r="12" spans="1:13">
      <c r="A12" s="75">
        <f t="shared" ref="A12:A75" si="4">ROW(A6)</f>
        <v>6</v>
      </c>
      <c r="B12" s="69">
        <v>50</v>
      </c>
      <c r="C12" s="69" t="s">
        <v>64</v>
      </c>
      <c r="D12" s="68" t="s">
        <v>67</v>
      </c>
      <c r="E12" s="76">
        <v>100</v>
      </c>
      <c r="F12" s="77">
        <f t="shared" si="0"/>
        <v>15</v>
      </c>
      <c r="G12" s="77">
        <v>115</v>
      </c>
      <c r="H12" s="77">
        <v>350</v>
      </c>
      <c r="I12" s="77">
        <f t="shared" si="2"/>
        <v>40</v>
      </c>
      <c r="J12" s="31">
        <f t="shared" ref="J12:J75" si="5">+$J$10</f>
        <v>-4.5918367346906074E-4</v>
      </c>
      <c r="K12" s="35">
        <f t="shared" si="3"/>
        <v>-0.02</v>
      </c>
      <c r="L12" s="10">
        <v>22</v>
      </c>
      <c r="M12" s="135">
        <f t="shared" si="1"/>
        <v>-5.28</v>
      </c>
    </row>
    <row r="13" spans="1:13">
      <c r="A13" s="75">
        <f t="shared" si="4"/>
        <v>7</v>
      </c>
      <c r="B13" s="69">
        <v>50</v>
      </c>
      <c r="C13" s="69" t="s">
        <v>64</v>
      </c>
      <c r="D13" s="68" t="s">
        <v>67</v>
      </c>
      <c r="E13" s="76">
        <v>175</v>
      </c>
      <c r="F13" s="77">
        <f t="shared" si="0"/>
        <v>18</v>
      </c>
      <c r="G13" s="77">
        <v>193</v>
      </c>
      <c r="H13" s="77">
        <v>350</v>
      </c>
      <c r="I13" s="77">
        <f t="shared" si="2"/>
        <v>68</v>
      </c>
      <c r="J13" s="31">
        <f t="shared" si="5"/>
        <v>-4.5918367346906074E-4</v>
      </c>
      <c r="K13" s="35">
        <f t="shared" si="3"/>
        <v>-0.03</v>
      </c>
      <c r="L13" s="10">
        <v>133</v>
      </c>
      <c r="M13" s="135">
        <f t="shared" si="1"/>
        <v>-47.879999999999995</v>
      </c>
    </row>
    <row r="14" spans="1:13">
      <c r="A14" s="75">
        <f t="shared" si="4"/>
        <v>8</v>
      </c>
      <c r="B14" s="69">
        <v>50</v>
      </c>
      <c r="C14" s="69" t="s">
        <v>64</v>
      </c>
      <c r="D14" s="68" t="s">
        <v>67</v>
      </c>
      <c r="E14" s="76">
        <v>400</v>
      </c>
      <c r="F14" s="77">
        <f t="shared" si="0"/>
        <v>30</v>
      </c>
      <c r="G14" s="77">
        <v>430</v>
      </c>
      <c r="H14" s="77">
        <v>350</v>
      </c>
      <c r="I14" s="77">
        <f t="shared" si="2"/>
        <v>151</v>
      </c>
      <c r="J14" s="31">
        <f t="shared" si="5"/>
        <v>-4.5918367346906074E-4</v>
      </c>
      <c r="K14" s="35">
        <f>ROUND(+$I14*J14,2)</f>
        <v>-7.0000000000000007E-2</v>
      </c>
      <c r="L14" s="10">
        <v>121</v>
      </c>
      <c r="M14" s="135">
        <f t="shared" si="1"/>
        <v>-101.64000000000001</v>
      </c>
    </row>
    <row r="15" spans="1:13">
      <c r="A15" s="75">
        <f t="shared" si="4"/>
        <v>9</v>
      </c>
      <c r="B15" s="69">
        <v>50</v>
      </c>
      <c r="C15" s="69" t="s">
        <v>64</v>
      </c>
      <c r="D15" s="68" t="s">
        <v>67</v>
      </c>
      <c r="E15" s="76">
        <v>700</v>
      </c>
      <c r="F15" s="77">
        <f t="shared" si="0"/>
        <v>80</v>
      </c>
      <c r="G15" s="77">
        <v>780</v>
      </c>
      <c r="H15" s="77">
        <v>350</v>
      </c>
      <c r="I15" s="77">
        <f t="shared" si="2"/>
        <v>273</v>
      </c>
      <c r="J15" s="31">
        <f t="shared" si="5"/>
        <v>-4.5918367346906074E-4</v>
      </c>
      <c r="K15" s="35">
        <f t="shared" si="3"/>
        <v>-0.13</v>
      </c>
      <c r="L15" s="10">
        <v>1</v>
      </c>
      <c r="M15" s="135">
        <f t="shared" si="1"/>
        <v>-1.56</v>
      </c>
    </row>
    <row r="16" spans="1:13">
      <c r="A16" s="75">
        <f t="shared" si="4"/>
        <v>10</v>
      </c>
      <c r="B16" s="69">
        <v>50</v>
      </c>
      <c r="C16" s="69" t="s">
        <v>64</v>
      </c>
      <c r="D16" s="68" t="s">
        <v>67</v>
      </c>
      <c r="E16" s="76">
        <v>1000</v>
      </c>
      <c r="F16" s="77">
        <f t="shared" si="0"/>
        <v>102</v>
      </c>
      <c r="G16" s="77">
        <v>1102</v>
      </c>
      <c r="H16" s="77">
        <v>350</v>
      </c>
      <c r="I16" s="77">
        <f t="shared" si="2"/>
        <v>386</v>
      </c>
      <c r="J16" s="31">
        <f t="shared" si="5"/>
        <v>-4.5918367346906074E-4</v>
      </c>
      <c r="K16" s="35">
        <f t="shared" si="3"/>
        <v>-0.18</v>
      </c>
      <c r="L16" s="10">
        <v>0</v>
      </c>
      <c r="M16" s="135">
        <f t="shared" si="1"/>
        <v>0</v>
      </c>
    </row>
    <row r="17" spans="1:13">
      <c r="A17" s="75">
        <f t="shared" si="4"/>
        <v>11</v>
      </c>
      <c r="B17" s="69">
        <v>52</v>
      </c>
      <c r="C17" s="69" t="s">
        <v>64</v>
      </c>
      <c r="D17" s="68" t="s">
        <v>68</v>
      </c>
      <c r="E17" s="76">
        <v>70</v>
      </c>
      <c r="F17" s="77">
        <f>+G17-E17</f>
        <v>13</v>
      </c>
      <c r="G17" s="77">
        <v>83</v>
      </c>
      <c r="H17" s="77">
        <v>350</v>
      </c>
      <c r="I17" s="77">
        <f>ROUND(+G17*H17/1000,0)</f>
        <v>29</v>
      </c>
      <c r="J17" s="31">
        <f t="shared" si="5"/>
        <v>-4.5918367346906074E-4</v>
      </c>
      <c r="K17" s="35">
        <f t="shared" si="3"/>
        <v>-0.01</v>
      </c>
      <c r="L17" s="10">
        <v>0</v>
      </c>
      <c r="M17" s="135">
        <f>+L17*K17*12</f>
        <v>0</v>
      </c>
    </row>
    <row r="18" spans="1:13">
      <c r="A18" s="75">
        <f t="shared" si="4"/>
        <v>12</v>
      </c>
      <c r="B18" s="69">
        <v>52</v>
      </c>
      <c r="C18" s="69" t="s">
        <v>64</v>
      </c>
      <c r="D18" s="68" t="s">
        <v>68</v>
      </c>
      <c r="E18" s="76">
        <v>100</v>
      </c>
      <c r="F18" s="77">
        <f>+G18-E18</f>
        <v>17</v>
      </c>
      <c r="G18" s="77">
        <v>117</v>
      </c>
      <c r="H18" s="77">
        <v>350</v>
      </c>
      <c r="I18" s="77">
        <f>ROUND(+G18*H18/1000,0)</f>
        <v>41</v>
      </c>
      <c r="J18" s="31">
        <f t="shared" si="5"/>
        <v>-4.5918367346906074E-4</v>
      </c>
      <c r="K18" s="35">
        <f t="shared" si="3"/>
        <v>-0.02</v>
      </c>
      <c r="L18" s="10">
        <v>0</v>
      </c>
      <c r="M18" s="135">
        <f>+L18*K18*12</f>
        <v>0</v>
      </c>
    </row>
    <row r="19" spans="1:13">
      <c r="A19" s="75">
        <f t="shared" si="4"/>
        <v>13</v>
      </c>
      <c r="B19" s="69">
        <v>52</v>
      </c>
      <c r="C19" s="69" t="s">
        <v>64</v>
      </c>
      <c r="D19" s="68" t="s">
        <v>68</v>
      </c>
      <c r="E19" s="76">
        <v>150</v>
      </c>
      <c r="F19" s="77">
        <f>+G19-E19</f>
        <v>21</v>
      </c>
      <c r="G19" s="77">
        <v>171</v>
      </c>
      <c r="H19" s="77">
        <v>350</v>
      </c>
      <c r="I19" s="77">
        <f>ROUND(+G19*H19/1000,0)</f>
        <v>60</v>
      </c>
      <c r="J19" s="31">
        <f t="shared" si="5"/>
        <v>-4.5918367346906074E-4</v>
      </c>
      <c r="K19" s="35">
        <f t="shared" si="3"/>
        <v>-0.03</v>
      </c>
      <c r="L19" s="10">
        <v>0</v>
      </c>
      <c r="M19" s="135">
        <f>+L19*K19*12</f>
        <v>0</v>
      </c>
    </row>
    <row r="20" spans="1:13">
      <c r="A20" s="75">
        <f t="shared" si="4"/>
        <v>14</v>
      </c>
      <c r="B20" s="69">
        <v>52</v>
      </c>
      <c r="C20" s="69" t="s">
        <v>64</v>
      </c>
      <c r="D20" s="68" t="s">
        <v>68</v>
      </c>
      <c r="E20" s="76">
        <v>175</v>
      </c>
      <c r="F20" s="77">
        <f t="shared" si="0"/>
        <v>36</v>
      </c>
      <c r="G20" s="77">
        <v>211</v>
      </c>
      <c r="H20" s="77">
        <v>350</v>
      </c>
      <c r="I20" s="77">
        <f t="shared" si="2"/>
        <v>74</v>
      </c>
      <c r="J20" s="31">
        <f t="shared" si="5"/>
        <v>-4.5918367346906074E-4</v>
      </c>
      <c r="K20" s="35">
        <f t="shared" si="3"/>
        <v>-0.03</v>
      </c>
      <c r="L20" s="10">
        <v>222</v>
      </c>
      <c r="M20" s="135">
        <f t="shared" si="1"/>
        <v>-79.92</v>
      </c>
    </row>
    <row r="21" spans="1:13">
      <c r="A21" s="75">
        <f t="shared" si="4"/>
        <v>15</v>
      </c>
      <c r="B21" s="69">
        <v>52</v>
      </c>
      <c r="C21" s="69" t="s">
        <v>64</v>
      </c>
      <c r="D21" s="68" t="s">
        <v>68</v>
      </c>
      <c r="E21" s="76">
        <v>250</v>
      </c>
      <c r="F21" s="77">
        <f t="shared" si="0"/>
        <v>39</v>
      </c>
      <c r="G21" s="77">
        <v>289</v>
      </c>
      <c r="H21" s="77">
        <v>350</v>
      </c>
      <c r="I21" s="77">
        <f t="shared" si="2"/>
        <v>101</v>
      </c>
      <c r="J21" s="31">
        <f t="shared" si="5"/>
        <v>-4.5918367346906074E-4</v>
      </c>
      <c r="K21" s="35">
        <f t="shared" si="3"/>
        <v>-0.05</v>
      </c>
      <c r="L21" s="10">
        <v>0</v>
      </c>
      <c r="M21" s="135">
        <f t="shared" si="1"/>
        <v>0</v>
      </c>
    </row>
    <row r="22" spans="1:13">
      <c r="A22" s="75">
        <f t="shared" si="4"/>
        <v>16</v>
      </c>
      <c r="B22" s="69">
        <v>52</v>
      </c>
      <c r="C22" s="69" t="s">
        <v>64</v>
      </c>
      <c r="D22" s="68" t="s">
        <v>68</v>
      </c>
      <c r="E22" s="76">
        <v>400</v>
      </c>
      <c r="F22" s="77">
        <f t="shared" si="0"/>
        <v>52</v>
      </c>
      <c r="G22" s="77">
        <v>452</v>
      </c>
      <c r="H22" s="77">
        <v>350</v>
      </c>
      <c r="I22" s="77">
        <f t="shared" si="2"/>
        <v>158</v>
      </c>
      <c r="J22" s="31">
        <f t="shared" si="5"/>
        <v>-4.5918367346906074E-4</v>
      </c>
      <c r="K22" s="35">
        <f t="shared" si="3"/>
        <v>-7.0000000000000007E-2</v>
      </c>
      <c r="L22" s="10">
        <v>0</v>
      </c>
      <c r="M22" s="135">
        <f t="shared" si="1"/>
        <v>0</v>
      </c>
    </row>
    <row r="23" spans="1:13">
      <c r="A23" s="75">
        <f t="shared" si="4"/>
        <v>17</v>
      </c>
      <c r="B23" s="69">
        <v>52</v>
      </c>
      <c r="C23" s="69" t="s">
        <v>64</v>
      </c>
      <c r="D23" s="68" t="s">
        <v>68</v>
      </c>
      <c r="E23" s="76">
        <v>1000</v>
      </c>
      <c r="F23" s="77">
        <f t="shared" si="0"/>
        <v>80</v>
      </c>
      <c r="G23" s="77">
        <v>1080</v>
      </c>
      <c r="H23" s="77">
        <v>350</v>
      </c>
      <c r="I23" s="77">
        <f t="shared" si="2"/>
        <v>378</v>
      </c>
      <c r="J23" s="31">
        <f t="shared" si="5"/>
        <v>-4.5918367346906074E-4</v>
      </c>
      <c r="K23" s="35">
        <f t="shared" si="3"/>
        <v>-0.17</v>
      </c>
      <c r="L23" s="10">
        <v>0</v>
      </c>
      <c r="M23" s="135">
        <f t="shared" si="1"/>
        <v>0</v>
      </c>
    </row>
    <row r="24" spans="1:13">
      <c r="A24" s="75">
        <f t="shared" si="4"/>
        <v>18</v>
      </c>
      <c r="B24" s="69">
        <v>52</v>
      </c>
      <c r="C24" s="69" t="s">
        <v>64</v>
      </c>
      <c r="D24" s="68" t="s">
        <v>69</v>
      </c>
      <c r="E24" s="76">
        <v>50</v>
      </c>
      <c r="F24" s="77">
        <f t="shared" si="0"/>
        <v>8</v>
      </c>
      <c r="G24" s="77">
        <v>58</v>
      </c>
      <c r="H24" s="77">
        <v>350</v>
      </c>
      <c r="I24" s="77">
        <f t="shared" si="2"/>
        <v>20</v>
      </c>
      <c r="J24" s="31">
        <f t="shared" si="5"/>
        <v>-4.5918367346906074E-4</v>
      </c>
      <c r="K24" s="35">
        <f t="shared" si="3"/>
        <v>-0.01</v>
      </c>
      <c r="L24" s="10">
        <v>0</v>
      </c>
      <c r="M24" s="135">
        <f t="shared" si="1"/>
        <v>0</v>
      </c>
    </row>
    <row r="25" spans="1:13">
      <c r="A25" s="75">
        <f t="shared" si="4"/>
        <v>19</v>
      </c>
      <c r="B25" s="69">
        <v>52</v>
      </c>
      <c r="C25" s="69" t="s">
        <v>64</v>
      </c>
      <c r="D25" s="68" t="s">
        <v>69</v>
      </c>
      <c r="E25" s="76">
        <v>70</v>
      </c>
      <c r="F25" s="77">
        <f t="shared" si="0"/>
        <v>13</v>
      </c>
      <c r="G25" s="77">
        <v>83</v>
      </c>
      <c r="H25" s="77">
        <v>350</v>
      </c>
      <c r="I25" s="77">
        <f t="shared" si="2"/>
        <v>29</v>
      </c>
      <c r="J25" s="31">
        <f t="shared" si="5"/>
        <v>-4.5918367346906074E-4</v>
      </c>
      <c r="K25" s="35">
        <f t="shared" si="3"/>
        <v>-0.01</v>
      </c>
      <c r="L25" s="10">
        <v>666</v>
      </c>
      <c r="M25" s="135">
        <f t="shared" si="1"/>
        <v>-79.92</v>
      </c>
    </row>
    <row r="26" spans="1:13">
      <c r="A26" s="75">
        <f t="shared" si="4"/>
        <v>20</v>
      </c>
      <c r="B26" s="69">
        <v>52</v>
      </c>
      <c r="C26" s="69" t="s">
        <v>64</v>
      </c>
      <c r="D26" s="68" t="s">
        <v>69</v>
      </c>
      <c r="E26" s="76">
        <v>100</v>
      </c>
      <c r="F26" s="77">
        <f t="shared" si="0"/>
        <v>17</v>
      </c>
      <c r="G26" s="77">
        <v>117</v>
      </c>
      <c r="H26" s="77">
        <v>350</v>
      </c>
      <c r="I26" s="77">
        <f t="shared" si="2"/>
        <v>41</v>
      </c>
      <c r="J26" s="31">
        <f t="shared" si="5"/>
        <v>-4.5918367346906074E-4</v>
      </c>
      <c r="K26" s="35">
        <f t="shared" si="3"/>
        <v>-0.02</v>
      </c>
      <c r="L26" s="10">
        <v>10003</v>
      </c>
      <c r="M26" s="135">
        <f t="shared" si="1"/>
        <v>-2400.7200000000003</v>
      </c>
    </row>
    <row r="27" spans="1:13">
      <c r="A27" s="75">
        <f t="shared" si="4"/>
        <v>21</v>
      </c>
      <c r="B27" s="69">
        <v>52</v>
      </c>
      <c r="C27" s="69" t="s">
        <v>64</v>
      </c>
      <c r="D27" s="68" t="s">
        <v>69</v>
      </c>
      <c r="E27" s="76">
        <v>150</v>
      </c>
      <c r="F27" s="77">
        <f t="shared" si="0"/>
        <v>21</v>
      </c>
      <c r="G27" s="77">
        <v>171</v>
      </c>
      <c r="H27" s="77">
        <v>350</v>
      </c>
      <c r="I27" s="77">
        <f>ROUND(+G27*H27/1000,0)</f>
        <v>60</v>
      </c>
      <c r="J27" s="31">
        <f t="shared" si="5"/>
        <v>-4.5918367346906074E-4</v>
      </c>
      <c r="K27" s="35">
        <f t="shared" si="3"/>
        <v>-0.03</v>
      </c>
      <c r="L27" s="10">
        <v>4547</v>
      </c>
      <c r="M27" s="135">
        <f t="shared" si="1"/>
        <v>-1636.92</v>
      </c>
    </row>
    <row r="28" spans="1:13">
      <c r="A28" s="75">
        <f t="shared" si="4"/>
        <v>22</v>
      </c>
      <c r="B28" s="69">
        <v>52</v>
      </c>
      <c r="C28" s="69" t="s">
        <v>64</v>
      </c>
      <c r="D28" s="68" t="s">
        <v>69</v>
      </c>
      <c r="E28" s="76">
        <v>200</v>
      </c>
      <c r="F28" s="77">
        <f t="shared" si="0"/>
        <v>27</v>
      </c>
      <c r="G28" s="77">
        <v>227</v>
      </c>
      <c r="H28" s="77">
        <v>350</v>
      </c>
      <c r="I28" s="77">
        <f t="shared" si="2"/>
        <v>79</v>
      </c>
      <c r="J28" s="31">
        <f t="shared" si="5"/>
        <v>-4.5918367346906074E-4</v>
      </c>
      <c r="K28" s="35">
        <f t="shared" si="3"/>
        <v>-0.04</v>
      </c>
      <c r="L28" s="10">
        <v>1168</v>
      </c>
      <c r="M28" s="135">
        <f t="shared" si="1"/>
        <v>-560.64</v>
      </c>
    </row>
    <row r="29" spans="1:13">
      <c r="A29" s="75">
        <f t="shared" si="4"/>
        <v>23</v>
      </c>
      <c r="B29" s="69">
        <v>52</v>
      </c>
      <c r="C29" s="69" t="s">
        <v>64</v>
      </c>
      <c r="D29" s="68" t="s">
        <v>69</v>
      </c>
      <c r="E29" s="76">
        <v>250</v>
      </c>
      <c r="F29" s="77">
        <f t="shared" si="0"/>
        <v>31</v>
      </c>
      <c r="G29" s="77">
        <v>281</v>
      </c>
      <c r="H29" s="77">
        <v>350</v>
      </c>
      <c r="I29" s="77">
        <f t="shared" si="2"/>
        <v>98</v>
      </c>
      <c r="J29" s="31">
        <f t="shared" si="5"/>
        <v>-4.5918367346906074E-4</v>
      </c>
      <c r="K29" s="35">
        <f t="shared" si="3"/>
        <v>-0.04</v>
      </c>
      <c r="L29" s="10">
        <v>1426</v>
      </c>
      <c r="M29" s="135">
        <f t="shared" si="1"/>
        <v>-684.48</v>
      </c>
    </row>
    <row r="30" spans="1:13">
      <c r="A30" s="75">
        <f t="shared" si="4"/>
        <v>24</v>
      </c>
      <c r="B30" s="69">
        <v>52</v>
      </c>
      <c r="C30" s="69" t="s">
        <v>64</v>
      </c>
      <c r="D30" s="68" t="s">
        <v>69</v>
      </c>
      <c r="E30" s="76">
        <v>310</v>
      </c>
      <c r="F30" s="77">
        <f t="shared" si="0"/>
        <v>73</v>
      </c>
      <c r="G30" s="77">
        <v>383</v>
      </c>
      <c r="H30" s="77">
        <v>350</v>
      </c>
      <c r="I30" s="77">
        <f t="shared" si="2"/>
        <v>134</v>
      </c>
      <c r="J30" s="31">
        <f t="shared" si="5"/>
        <v>-4.5918367346906074E-4</v>
      </c>
      <c r="K30" s="35">
        <f t="shared" si="3"/>
        <v>-0.06</v>
      </c>
      <c r="L30" s="10">
        <v>153</v>
      </c>
      <c r="M30" s="135">
        <f t="shared" si="1"/>
        <v>-110.16</v>
      </c>
    </row>
    <row r="31" spans="1:13">
      <c r="A31" s="75">
        <f t="shared" si="4"/>
        <v>25</v>
      </c>
      <c r="B31" s="69">
        <v>52</v>
      </c>
      <c r="C31" s="69" t="s">
        <v>64</v>
      </c>
      <c r="D31" s="68" t="s">
        <v>69</v>
      </c>
      <c r="E31" s="76">
        <v>400</v>
      </c>
      <c r="F31" s="77">
        <f t="shared" si="0"/>
        <v>38</v>
      </c>
      <c r="G31" s="77">
        <v>438</v>
      </c>
      <c r="H31" s="77">
        <v>350</v>
      </c>
      <c r="I31" s="77">
        <f t="shared" si="2"/>
        <v>153</v>
      </c>
      <c r="J31" s="31">
        <f t="shared" si="5"/>
        <v>-4.5918367346906074E-4</v>
      </c>
      <c r="K31" s="35">
        <f t="shared" si="3"/>
        <v>-7.0000000000000007E-2</v>
      </c>
      <c r="L31" s="10">
        <v>611</v>
      </c>
      <c r="M31" s="135">
        <f t="shared" si="1"/>
        <v>-513.24</v>
      </c>
    </row>
    <row r="32" spans="1:13">
      <c r="A32" s="75">
        <f t="shared" si="4"/>
        <v>26</v>
      </c>
      <c r="B32" s="69">
        <v>53</v>
      </c>
      <c r="C32" s="69" t="s">
        <v>64</v>
      </c>
      <c r="D32" s="68" t="s">
        <v>69</v>
      </c>
      <c r="E32" s="76">
        <v>50</v>
      </c>
      <c r="F32" s="77">
        <f t="shared" si="0"/>
        <v>8</v>
      </c>
      <c r="G32" s="77">
        <v>58</v>
      </c>
      <c r="H32" s="77">
        <v>350</v>
      </c>
      <c r="I32" s="77">
        <f t="shared" si="2"/>
        <v>20</v>
      </c>
      <c r="J32" s="31">
        <f t="shared" si="5"/>
        <v>-4.5918367346906074E-4</v>
      </c>
      <c r="K32" s="36">
        <f>+K24</f>
        <v>-0.01</v>
      </c>
      <c r="L32" s="10">
        <v>22</v>
      </c>
      <c r="M32" s="135">
        <f t="shared" si="1"/>
        <v>-2.64</v>
      </c>
    </row>
    <row r="33" spans="1:13">
      <c r="A33" s="75">
        <f t="shared" si="4"/>
        <v>27</v>
      </c>
      <c r="B33" s="69">
        <v>53</v>
      </c>
      <c r="C33" s="69" t="s">
        <v>64</v>
      </c>
      <c r="D33" s="68" t="s">
        <v>69</v>
      </c>
      <c r="E33" s="76">
        <v>70</v>
      </c>
      <c r="F33" s="77">
        <f t="shared" si="0"/>
        <v>13</v>
      </c>
      <c r="G33" s="77">
        <v>83</v>
      </c>
      <c r="H33" s="77">
        <v>350</v>
      </c>
      <c r="I33" s="77">
        <f t="shared" si="2"/>
        <v>29</v>
      </c>
      <c r="J33" s="31">
        <f t="shared" si="5"/>
        <v>-4.5918367346906074E-4</v>
      </c>
      <c r="K33" s="36">
        <f t="shared" ref="K33:K39" si="6">+K25</f>
        <v>-0.01</v>
      </c>
      <c r="L33" s="10">
        <v>6453</v>
      </c>
      <c r="M33" s="135">
        <f t="shared" si="1"/>
        <v>-774.36</v>
      </c>
    </row>
    <row r="34" spans="1:13">
      <c r="A34" s="75">
        <f t="shared" si="4"/>
        <v>28</v>
      </c>
      <c r="B34" s="69">
        <v>53</v>
      </c>
      <c r="C34" s="69" t="s">
        <v>64</v>
      </c>
      <c r="D34" s="68" t="s">
        <v>69</v>
      </c>
      <c r="E34" s="76">
        <v>100</v>
      </c>
      <c r="F34" s="77">
        <f t="shared" si="0"/>
        <v>17</v>
      </c>
      <c r="G34" s="77">
        <v>117</v>
      </c>
      <c r="H34" s="77">
        <v>350</v>
      </c>
      <c r="I34" s="77">
        <f t="shared" si="2"/>
        <v>41</v>
      </c>
      <c r="J34" s="31">
        <f t="shared" si="5"/>
        <v>-4.5918367346906074E-4</v>
      </c>
      <c r="K34" s="36">
        <f t="shared" si="6"/>
        <v>-0.02</v>
      </c>
      <c r="L34" s="10">
        <v>46315</v>
      </c>
      <c r="M34" s="135">
        <f t="shared" si="1"/>
        <v>-11115.6</v>
      </c>
    </row>
    <row r="35" spans="1:13">
      <c r="A35" s="75">
        <f t="shared" si="4"/>
        <v>29</v>
      </c>
      <c r="B35" s="69">
        <v>53</v>
      </c>
      <c r="C35" s="69" t="s">
        <v>64</v>
      </c>
      <c r="D35" s="68" t="s">
        <v>69</v>
      </c>
      <c r="E35" s="76">
        <v>150</v>
      </c>
      <c r="F35" s="77">
        <f t="shared" si="0"/>
        <v>21</v>
      </c>
      <c r="G35" s="77">
        <v>171</v>
      </c>
      <c r="H35" s="77">
        <v>350</v>
      </c>
      <c r="I35" s="77">
        <f t="shared" si="2"/>
        <v>60</v>
      </c>
      <c r="J35" s="31">
        <f t="shared" si="5"/>
        <v>-4.5918367346906074E-4</v>
      </c>
      <c r="K35" s="36">
        <f t="shared" si="6"/>
        <v>-0.03</v>
      </c>
      <c r="L35" s="10">
        <v>5802</v>
      </c>
      <c r="M35" s="135">
        <f t="shared" si="1"/>
        <v>-2088.7200000000003</v>
      </c>
    </row>
    <row r="36" spans="1:13">
      <c r="A36" s="75">
        <f t="shared" si="4"/>
        <v>30</v>
      </c>
      <c r="B36" s="69">
        <v>53</v>
      </c>
      <c r="C36" s="69" t="s">
        <v>64</v>
      </c>
      <c r="D36" s="68" t="s">
        <v>69</v>
      </c>
      <c r="E36" s="76">
        <v>200</v>
      </c>
      <c r="F36" s="77">
        <f t="shared" si="0"/>
        <v>27</v>
      </c>
      <c r="G36" s="77">
        <v>227</v>
      </c>
      <c r="H36" s="77">
        <v>350</v>
      </c>
      <c r="I36" s="77">
        <f t="shared" si="2"/>
        <v>79</v>
      </c>
      <c r="J36" s="31">
        <f t="shared" si="5"/>
        <v>-4.5918367346906074E-4</v>
      </c>
      <c r="K36" s="36">
        <f t="shared" si="6"/>
        <v>-0.04</v>
      </c>
      <c r="L36" s="10">
        <v>8663</v>
      </c>
      <c r="M36" s="135">
        <f t="shared" si="1"/>
        <v>-4158.24</v>
      </c>
    </row>
    <row r="37" spans="1:13">
      <c r="A37" s="75">
        <f t="shared" si="4"/>
        <v>31</v>
      </c>
      <c r="B37" s="69">
        <v>53</v>
      </c>
      <c r="C37" s="69" t="s">
        <v>64</v>
      </c>
      <c r="D37" s="68" t="s">
        <v>69</v>
      </c>
      <c r="E37" s="76">
        <v>250</v>
      </c>
      <c r="F37" s="77">
        <f t="shared" si="0"/>
        <v>31</v>
      </c>
      <c r="G37" s="77">
        <v>281</v>
      </c>
      <c r="H37" s="77">
        <v>350</v>
      </c>
      <c r="I37" s="77">
        <f t="shared" si="2"/>
        <v>98</v>
      </c>
      <c r="J37" s="31">
        <f t="shared" si="5"/>
        <v>-4.5918367346906074E-4</v>
      </c>
      <c r="K37" s="36">
        <f t="shared" si="6"/>
        <v>-0.04</v>
      </c>
      <c r="L37" s="10">
        <v>3325</v>
      </c>
      <c r="M37" s="135">
        <f t="shared" si="1"/>
        <v>-1596</v>
      </c>
    </row>
    <row r="38" spans="1:13">
      <c r="A38" s="75">
        <f t="shared" si="4"/>
        <v>32</v>
      </c>
      <c r="B38" s="69">
        <v>53</v>
      </c>
      <c r="C38" s="69" t="s">
        <v>64</v>
      </c>
      <c r="D38" s="68" t="s">
        <v>69</v>
      </c>
      <c r="E38" s="76">
        <v>310</v>
      </c>
      <c r="F38" s="77">
        <f t="shared" si="0"/>
        <v>73</v>
      </c>
      <c r="G38" s="77">
        <v>383</v>
      </c>
      <c r="H38" s="77">
        <v>350</v>
      </c>
      <c r="I38" s="77">
        <f t="shared" si="2"/>
        <v>134</v>
      </c>
      <c r="J38" s="31">
        <f t="shared" si="5"/>
        <v>-4.5918367346906074E-4</v>
      </c>
      <c r="K38" s="36">
        <f t="shared" si="6"/>
        <v>-0.06</v>
      </c>
      <c r="L38" s="10">
        <v>57</v>
      </c>
      <c r="M38" s="135">
        <f t="shared" si="1"/>
        <v>-41.04</v>
      </c>
    </row>
    <row r="39" spans="1:13">
      <c r="A39" s="75">
        <f t="shared" si="4"/>
        <v>33</v>
      </c>
      <c r="B39" s="69">
        <v>53</v>
      </c>
      <c r="C39" s="69" t="s">
        <v>64</v>
      </c>
      <c r="D39" s="68" t="s">
        <v>69</v>
      </c>
      <c r="E39" s="76">
        <v>400</v>
      </c>
      <c r="F39" s="77">
        <f t="shared" si="0"/>
        <v>38</v>
      </c>
      <c r="G39" s="77">
        <v>438</v>
      </c>
      <c r="H39" s="77">
        <v>350</v>
      </c>
      <c r="I39" s="77">
        <f t="shared" si="2"/>
        <v>153</v>
      </c>
      <c r="J39" s="31">
        <f t="shared" si="5"/>
        <v>-4.5918367346906074E-4</v>
      </c>
      <c r="K39" s="36">
        <f t="shared" si="6"/>
        <v>-7.0000000000000007E-2</v>
      </c>
      <c r="L39" s="10">
        <v>3199</v>
      </c>
      <c r="M39" s="135">
        <f t="shared" si="1"/>
        <v>-2687.1600000000003</v>
      </c>
    </row>
    <row r="40" spans="1:13">
      <c r="A40" s="75">
        <f t="shared" si="4"/>
        <v>34</v>
      </c>
      <c r="B40" s="69">
        <v>53</v>
      </c>
      <c r="C40" s="69" t="s">
        <v>64</v>
      </c>
      <c r="D40" s="68" t="s">
        <v>69</v>
      </c>
      <c r="E40" s="76">
        <v>1000</v>
      </c>
      <c r="F40" s="77">
        <f t="shared" si="0"/>
        <v>102</v>
      </c>
      <c r="G40" s="77">
        <v>1102</v>
      </c>
      <c r="H40" s="77">
        <v>350</v>
      </c>
      <c r="I40" s="77">
        <f t="shared" si="2"/>
        <v>386</v>
      </c>
      <c r="J40" s="31">
        <f t="shared" si="5"/>
        <v>-4.5918367346906074E-4</v>
      </c>
      <c r="K40" s="35">
        <f t="shared" si="3"/>
        <v>-0.18</v>
      </c>
      <c r="L40" s="10">
        <v>1</v>
      </c>
      <c r="M40" s="135">
        <f t="shared" si="1"/>
        <v>-2.16</v>
      </c>
    </row>
    <row r="41" spans="1:13">
      <c r="A41" s="75">
        <f t="shared" si="4"/>
        <v>35</v>
      </c>
      <c r="B41" s="69">
        <v>53</v>
      </c>
      <c r="C41" s="69" t="s">
        <v>64</v>
      </c>
      <c r="D41" s="68" t="s">
        <v>68</v>
      </c>
      <c r="E41" s="76">
        <f t="shared" ref="E41:E46" si="7">+E17</f>
        <v>70</v>
      </c>
      <c r="F41" s="77">
        <f t="shared" si="0"/>
        <v>13</v>
      </c>
      <c r="G41" s="77">
        <f t="shared" ref="G41:G46" si="8">+G17</f>
        <v>83</v>
      </c>
      <c r="H41" s="77">
        <v>350</v>
      </c>
      <c r="I41" s="77">
        <f t="shared" si="2"/>
        <v>29</v>
      </c>
      <c r="J41" s="31">
        <f t="shared" si="5"/>
        <v>-4.5918367346906074E-4</v>
      </c>
      <c r="K41" s="36">
        <f t="shared" ref="K41:K46" si="9">+K17</f>
        <v>-0.01</v>
      </c>
      <c r="L41" s="10">
        <v>0</v>
      </c>
      <c r="M41" s="135">
        <f t="shared" si="1"/>
        <v>0</v>
      </c>
    </row>
    <row r="42" spans="1:13">
      <c r="A42" s="75">
        <f t="shared" si="4"/>
        <v>36</v>
      </c>
      <c r="B42" s="69">
        <v>53</v>
      </c>
      <c r="C42" s="69" t="s">
        <v>64</v>
      </c>
      <c r="D42" s="68" t="s">
        <v>68</v>
      </c>
      <c r="E42" s="76">
        <f t="shared" si="7"/>
        <v>100</v>
      </c>
      <c r="F42" s="77">
        <f t="shared" si="0"/>
        <v>17</v>
      </c>
      <c r="G42" s="77">
        <f t="shared" si="8"/>
        <v>117</v>
      </c>
      <c r="H42" s="77">
        <v>350</v>
      </c>
      <c r="I42" s="77">
        <f t="shared" si="2"/>
        <v>41</v>
      </c>
      <c r="J42" s="31">
        <f t="shared" si="5"/>
        <v>-4.5918367346906074E-4</v>
      </c>
      <c r="K42" s="36">
        <f t="shared" si="9"/>
        <v>-0.02</v>
      </c>
      <c r="L42" s="10">
        <v>0</v>
      </c>
      <c r="M42" s="135">
        <f t="shared" si="1"/>
        <v>0</v>
      </c>
    </row>
    <row r="43" spans="1:13">
      <c r="A43" s="75">
        <f t="shared" si="4"/>
        <v>37</v>
      </c>
      <c r="B43" s="69">
        <v>53</v>
      </c>
      <c r="C43" s="69" t="s">
        <v>64</v>
      </c>
      <c r="D43" s="68" t="s">
        <v>68</v>
      </c>
      <c r="E43" s="76">
        <f t="shared" si="7"/>
        <v>150</v>
      </c>
      <c r="F43" s="77">
        <f t="shared" si="0"/>
        <v>21</v>
      </c>
      <c r="G43" s="77">
        <f t="shared" si="8"/>
        <v>171</v>
      </c>
      <c r="H43" s="77">
        <v>350</v>
      </c>
      <c r="I43" s="77">
        <f t="shared" si="2"/>
        <v>60</v>
      </c>
      <c r="J43" s="31">
        <f t="shared" si="5"/>
        <v>-4.5918367346906074E-4</v>
      </c>
      <c r="K43" s="36">
        <f t="shared" si="9"/>
        <v>-0.03</v>
      </c>
      <c r="L43" s="10">
        <v>0</v>
      </c>
      <c r="M43" s="135">
        <f t="shared" si="1"/>
        <v>0</v>
      </c>
    </row>
    <row r="44" spans="1:13">
      <c r="A44" s="75">
        <f t="shared" si="4"/>
        <v>38</v>
      </c>
      <c r="B44" s="69">
        <v>53</v>
      </c>
      <c r="C44" s="69" t="s">
        <v>64</v>
      </c>
      <c r="D44" s="68" t="s">
        <v>68</v>
      </c>
      <c r="E44" s="76">
        <f t="shared" si="7"/>
        <v>175</v>
      </c>
      <c r="F44" s="77">
        <f t="shared" si="0"/>
        <v>36</v>
      </c>
      <c r="G44" s="77">
        <f t="shared" si="8"/>
        <v>211</v>
      </c>
      <c r="H44" s="77">
        <v>350</v>
      </c>
      <c r="I44" s="77">
        <f t="shared" si="2"/>
        <v>74</v>
      </c>
      <c r="J44" s="31">
        <f t="shared" si="5"/>
        <v>-4.5918367346906074E-4</v>
      </c>
      <c r="K44" s="36">
        <f t="shared" si="9"/>
        <v>-0.03</v>
      </c>
      <c r="L44" s="10">
        <v>4</v>
      </c>
      <c r="M44" s="135">
        <f t="shared" si="1"/>
        <v>-1.44</v>
      </c>
    </row>
    <row r="45" spans="1:13">
      <c r="A45" s="75">
        <f t="shared" si="4"/>
        <v>39</v>
      </c>
      <c r="B45" s="69">
        <v>53</v>
      </c>
      <c r="C45" s="69" t="s">
        <v>64</v>
      </c>
      <c r="D45" s="68" t="s">
        <v>68</v>
      </c>
      <c r="E45" s="76">
        <f t="shared" si="7"/>
        <v>250</v>
      </c>
      <c r="F45" s="77">
        <f t="shared" si="0"/>
        <v>39</v>
      </c>
      <c r="G45" s="77">
        <f t="shared" si="8"/>
        <v>289</v>
      </c>
      <c r="H45" s="77">
        <v>350</v>
      </c>
      <c r="I45" s="77">
        <f t="shared" si="2"/>
        <v>101</v>
      </c>
      <c r="J45" s="31">
        <f t="shared" si="5"/>
        <v>-4.5918367346906074E-4</v>
      </c>
      <c r="K45" s="36">
        <f t="shared" si="9"/>
        <v>-0.05</v>
      </c>
      <c r="L45" s="10">
        <v>0</v>
      </c>
      <c r="M45" s="135">
        <f t="shared" si="1"/>
        <v>0</v>
      </c>
    </row>
    <row r="46" spans="1:13">
      <c r="A46" s="75">
        <f t="shared" si="4"/>
        <v>40</v>
      </c>
      <c r="B46" s="69">
        <v>53</v>
      </c>
      <c r="C46" s="69" t="s">
        <v>64</v>
      </c>
      <c r="D46" s="68" t="s">
        <v>68</v>
      </c>
      <c r="E46" s="76">
        <f t="shared" si="7"/>
        <v>400</v>
      </c>
      <c r="F46" s="77">
        <f t="shared" si="0"/>
        <v>52</v>
      </c>
      <c r="G46" s="77">
        <f t="shared" si="8"/>
        <v>452</v>
      </c>
      <c r="H46" s="77">
        <v>350</v>
      </c>
      <c r="I46" s="77">
        <f t="shared" si="2"/>
        <v>158</v>
      </c>
      <c r="J46" s="31">
        <f t="shared" si="5"/>
        <v>-4.5918367346906074E-4</v>
      </c>
      <c r="K46" s="36">
        <f t="shared" si="9"/>
        <v>-7.0000000000000007E-2</v>
      </c>
      <c r="L46" s="10">
        <v>0</v>
      </c>
      <c r="M46" s="135">
        <f t="shared" si="1"/>
        <v>0</v>
      </c>
    </row>
    <row r="47" spans="1:13">
      <c r="A47" s="75">
        <f t="shared" si="4"/>
        <v>41</v>
      </c>
      <c r="B47" s="56">
        <v>54</v>
      </c>
      <c r="C47" s="69" t="s">
        <v>64</v>
      </c>
      <c r="D47" s="53" t="s">
        <v>69</v>
      </c>
      <c r="E47" s="78">
        <v>50</v>
      </c>
      <c r="F47" s="10">
        <f t="shared" si="0"/>
        <v>8</v>
      </c>
      <c r="G47" s="10">
        <v>58</v>
      </c>
      <c r="H47" s="10">
        <v>350</v>
      </c>
      <c r="I47" s="10">
        <f t="shared" si="2"/>
        <v>20</v>
      </c>
      <c r="J47" s="31">
        <f t="shared" si="5"/>
        <v>-4.5918367346906074E-4</v>
      </c>
      <c r="K47" s="36">
        <f>+K24</f>
        <v>-0.01</v>
      </c>
      <c r="L47" s="10">
        <v>119</v>
      </c>
      <c r="M47" s="135">
        <f t="shared" si="1"/>
        <v>-14.28</v>
      </c>
    </row>
    <row r="48" spans="1:13">
      <c r="A48" s="75">
        <f t="shared" si="4"/>
        <v>42</v>
      </c>
      <c r="B48" s="56">
        <v>54</v>
      </c>
      <c r="C48" s="69" t="s">
        <v>64</v>
      </c>
      <c r="D48" s="53" t="s">
        <v>69</v>
      </c>
      <c r="E48" s="78">
        <v>70</v>
      </c>
      <c r="F48" s="10">
        <f t="shared" si="0"/>
        <v>13</v>
      </c>
      <c r="G48" s="10">
        <v>83</v>
      </c>
      <c r="H48" s="10">
        <v>350</v>
      </c>
      <c r="I48" s="10">
        <f t="shared" si="2"/>
        <v>29</v>
      </c>
      <c r="J48" s="31">
        <f t="shared" si="5"/>
        <v>-4.5918367346906074E-4</v>
      </c>
      <c r="K48" s="36">
        <f t="shared" ref="K48:K54" si="10">+K25</f>
        <v>-0.01</v>
      </c>
      <c r="L48" s="10">
        <v>894</v>
      </c>
      <c r="M48" s="135">
        <f t="shared" si="1"/>
        <v>-107.28</v>
      </c>
    </row>
    <row r="49" spans="1:13">
      <c r="A49" s="75">
        <f t="shared" si="4"/>
        <v>43</v>
      </c>
      <c r="B49" s="56">
        <v>54</v>
      </c>
      <c r="C49" s="69" t="s">
        <v>64</v>
      </c>
      <c r="D49" s="53" t="s">
        <v>69</v>
      </c>
      <c r="E49" s="78">
        <v>100</v>
      </c>
      <c r="F49" s="10">
        <f t="shared" si="0"/>
        <v>17</v>
      </c>
      <c r="G49" s="10">
        <v>117</v>
      </c>
      <c r="H49" s="10">
        <v>350</v>
      </c>
      <c r="I49" s="10">
        <f t="shared" si="2"/>
        <v>41</v>
      </c>
      <c r="J49" s="31">
        <f t="shared" si="5"/>
        <v>-4.5918367346906074E-4</v>
      </c>
      <c r="K49" s="36">
        <f t="shared" si="10"/>
        <v>-0.02</v>
      </c>
      <c r="L49" s="10">
        <v>2248</v>
      </c>
      <c r="M49" s="135">
        <f t="shared" si="1"/>
        <v>-539.52</v>
      </c>
    </row>
    <row r="50" spans="1:13">
      <c r="A50" s="75">
        <f t="shared" si="4"/>
        <v>44</v>
      </c>
      <c r="B50" s="56">
        <v>54</v>
      </c>
      <c r="C50" s="69" t="s">
        <v>64</v>
      </c>
      <c r="D50" s="53" t="s">
        <v>69</v>
      </c>
      <c r="E50" s="78">
        <v>150</v>
      </c>
      <c r="F50" s="10">
        <f t="shared" si="0"/>
        <v>21</v>
      </c>
      <c r="G50" s="10">
        <v>171</v>
      </c>
      <c r="H50" s="10">
        <v>350</v>
      </c>
      <c r="I50" s="10">
        <f t="shared" si="2"/>
        <v>60</v>
      </c>
      <c r="J50" s="31">
        <f t="shared" si="5"/>
        <v>-4.5918367346906074E-4</v>
      </c>
      <c r="K50" s="36">
        <f t="shared" si="10"/>
        <v>-0.03</v>
      </c>
      <c r="L50" s="10">
        <v>1045</v>
      </c>
      <c r="M50" s="135">
        <f t="shared" si="1"/>
        <v>-376.2</v>
      </c>
    </row>
    <row r="51" spans="1:13">
      <c r="A51" s="75">
        <f t="shared" si="4"/>
        <v>45</v>
      </c>
      <c r="B51" s="56">
        <v>54</v>
      </c>
      <c r="C51" s="69" t="s">
        <v>64</v>
      </c>
      <c r="D51" s="53" t="s">
        <v>69</v>
      </c>
      <c r="E51" s="78">
        <v>200</v>
      </c>
      <c r="F51" s="10">
        <f t="shared" si="0"/>
        <v>27</v>
      </c>
      <c r="G51" s="10">
        <v>227</v>
      </c>
      <c r="H51" s="10">
        <v>350</v>
      </c>
      <c r="I51" s="10">
        <f t="shared" si="2"/>
        <v>79</v>
      </c>
      <c r="J51" s="31">
        <f t="shared" si="5"/>
        <v>-4.5918367346906074E-4</v>
      </c>
      <c r="K51" s="36">
        <f t="shared" si="10"/>
        <v>-0.04</v>
      </c>
      <c r="L51" s="10">
        <v>1734</v>
      </c>
      <c r="M51" s="135">
        <f t="shared" si="1"/>
        <v>-832.31999999999994</v>
      </c>
    </row>
    <row r="52" spans="1:13">
      <c r="A52" s="75">
        <f t="shared" si="4"/>
        <v>46</v>
      </c>
      <c r="B52" s="56">
        <v>54</v>
      </c>
      <c r="C52" s="69" t="s">
        <v>64</v>
      </c>
      <c r="D52" s="53" t="s">
        <v>69</v>
      </c>
      <c r="E52" s="78">
        <v>250</v>
      </c>
      <c r="F52" s="10">
        <f t="shared" si="0"/>
        <v>31</v>
      </c>
      <c r="G52" s="10">
        <v>281</v>
      </c>
      <c r="H52" s="10">
        <v>350</v>
      </c>
      <c r="I52" s="10">
        <f t="shared" si="2"/>
        <v>98</v>
      </c>
      <c r="J52" s="31">
        <f t="shared" si="5"/>
        <v>-4.5918367346906074E-4</v>
      </c>
      <c r="K52" s="36">
        <f t="shared" si="10"/>
        <v>-0.04</v>
      </c>
      <c r="L52" s="10">
        <v>2292</v>
      </c>
      <c r="M52" s="135">
        <f t="shared" si="1"/>
        <v>-1100.1600000000001</v>
      </c>
    </row>
    <row r="53" spans="1:13">
      <c r="A53" s="75">
        <f t="shared" si="4"/>
        <v>47</v>
      </c>
      <c r="B53" s="56">
        <v>54</v>
      </c>
      <c r="C53" s="69" t="s">
        <v>64</v>
      </c>
      <c r="D53" s="53" t="s">
        <v>69</v>
      </c>
      <c r="E53" s="78">
        <v>310</v>
      </c>
      <c r="F53" s="10">
        <f t="shared" si="0"/>
        <v>73</v>
      </c>
      <c r="G53" s="10">
        <v>383</v>
      </c>
      <c r="H53" s="10">
        <v>350</v>
      </c>
      <c r="I53" s="10">
        <f t="shared" si="2"/>
        <v>134</v>
      </c>
      <c r="J53" s="31">
        <f t="shared" si="5"/>
        <v>-4.5918367346906074E-4</v>
      </c>
      <c r="K53" s="36">
        <f t="shared" si="10"/>
        <v>-0.06</v>
      </c>
      <c r="L53" s="10">
        <v>119</v>
      </c>
      <c r="M53" s="135">
        <f t="shared" si="1"/>
        <v>-85.679999999999993</v>
      </c>
    </row>
    <row r="54" spans="1:13">
      <c r="A54" s="75">
        <f t="shared" si="4"/>
        <v>48</v>
      </c>
      <c r="B54" s="56">
        <v>54</v>
      </c>
      <c r="C54" s="69" t="s">
        <v>64</v>
      </c>
      <c r="D54" s="53" t="s">
        <v>69</v>
      </c>
      <c r="E54" s="78">
        <v>400</v>
      </c>
      <c r="F54" s="10">
        <f t="shared" si="0"/>
        <v>38</v>
      </c>
      <c r="G54" s="10">
        <v>438</v>
      </c>
      <c r="H54" s="10">
        <v>350</v>
      </c>
      <c r="I54" s="10">
        <f t="shared" si="2"/>
        <v>153</v>
      </c>
      <c r="J54" s="31">
        <f t="shared" si="5"/>
        <v>-4.5918367346906074E-4</v>
      </c>
      <c r="K54" s="36">
        <f t="shared" si="10"/>
        <v>-7.0000000000000007E-2</v>
      </c>
      <c r="L54" s="10">
        <v>2125</v>
      </c>
      <c r="M54" s="135">
        <f t="shared" si="1"/>
        <v>-1785</v>
      </c>
    </row>
    <row r="55" spans="1:13">
      <c r="A55" s="75">
        <f t="shared" si="4"/>
        <v>49</v>
      </c>
      <c r="B55" s="56">
        <v>54</v>
      </c>
      <c r="C55" s="69" t="s">
        <v>64</v>
      </c>
      <c r="D55" s="53" t="s">
        <v>69</v>
      </c>
      <c r="E55" s="78">
        <v>1000</v>
      </c>
      <c r="F55" s="10">
        <f t="shared" si="0"/>
        <v>102</v>
      </c>
      <c r="G55" s="10">
        <v>1102</v>
      </c>
      <c r="H55" s="10">
        <v>350</v>
      </c>
      <c r="I55" s="10">
        <f t="shared" si="2"/>
        <v>386</v>
      </c>
      <c r="J55" s="31">
        <f t="shared" si="5"/>
        <v>-4.5918367346906074E-4</v>
      </c>
      <c r="K55" s="36">
        <f>+K40</f>
        <v>-0.18</v>
      </c>
      <c r="L55" s="10">
        <v>11</v>
      </c>
      <c r="M55" s="135">
        <f t="shared" si="1"/>
        <v>-23.759999999999998</v>
      </c>
    </row>
    <row r="56" spans="1:13">
      <c r="A56" s="75">
        <f t="shared" si="4"/>
        <v>50</v>
      </c>
      <c r="B56" s="69">
        <v>55</v>
      </c>
      <c r="C56" s="56" t="s">
        <v>70</v>
      </c>
      <c r="D56" s="79" t="s">
        <v>71</v>
      </c>
      <c r="E56" s="76">
        <v>70</v>
      </c>
      <c r="F56" s="77">
        <f t="shared" si="0"/>
        <v>13</v>
      </c>
      <c r="G56" s="77">
        <f>+G48</f>
        <v>83</v>
      </c>
      <c r="H56" s="77">
        <v>350</v>
      </c>
      <c r="I56" s="77">
        <f t="shared" si="2"/>
        <v>29</v>
      </c>
      <c r="J56" s="31">
        <f t="shared" si="5"/>
        <v>-4.5918367346906074E-4</v>
      </c>
      <c r="K56" s="36">
        <f>+K25</f>
        <v>-0.01</v>
      </c>
      <c r="L56" s="10">
        <v>19</v>
      </c>
      <c r="M56" s="135">
        <f t="shared" si="1"/>
        <v>-2.2800000000000002</v>
      </c>
    </row>
    <row r="57" spans="1:13">
      <c r="A57" s="75">
        <f t="shared" si="4"/>
        <v>51</v>
      </c>
      <c r="B57" s="69">
        <v>55</v>
      </c>
      <c r="C57" s="56" t="s">
        <v>70</v>
      </c>
      <c r="D57" s="79" t="s">
        <v>71</v>
      </c>
      <c r="E57" s="76">
        <v>100</v>
      </c>
      <c r="F57" s="77">
        <f t="shared" si="0"/>
        <v>17</v>
      </c>
      <c r="G57" s="77">
        <f>+G49</f>
        <v>117</v>
      </c>
      <c r="H57" s="77">
        <v>350</v>
      </c>
      <c r="I57" s="77">
        <f t="shared" si="2"/>
        <v>41</v>
      </c>
      <c r="J57" s="31">
        <f t="shared" si="5"/>
        <v>-4.5918367346906074E-4</v>
      </c>
      <c r="K57" s="36">
        <f>+K26</f>
        <v>-0.02</v>
      </c>
      <c r="L57" s="10">
        <v>4697</v>
      </c>
      <c r="M57" s="135">
        <f t="shared" si="1"/>
        <v>-1127.28</v>
      </c>
    </row>
    <row r="58" spans="1:13">
      <c r="A58" s="75">
        <f t="shared" si="4"/>
        <v>52</v>
      </c>
      <c r="B58" s="69">
        <v>55</v>
      </c>
      <c r="C58" s="56" t="s">
        <v>70</v>
      </c>
      <c r="D58" s="79" t="s">
        <v>71</v>
      </c>
      <c r="E58" s="76">
        <v>150</v>
      </c>
      <c r="F58" s="77">
        <f t="shared" si="0"/>
        <v>21</v>
      </c>
      <c r="G58" s="77">
        <f>+G50</f>
        <v>171</v>
      </c>
      <c r="H58" s="77">
        <v>350</v>
      </c>
      <c r="I58" s="77">
        <f t="shared" si="2"/>
        <v>60</v>
      </c>
      <c r="J58" s="31">
        <f t="shared" si="5"/>
        <v>-4.5918367346906074E-4</v>
      </c>
      <c r="K58" s="36">
        <f>+K27</f>
        <v>-0.03</v>
      </c>
      <c r="L58" s="10">
        <v>554</v>
      </c>
      <c r="M58" s="135">
        <f t="shared" si="1"/>
        <v>-199.44</v>
      </c>
    </row>
    <row r="59" spans="1:13">
      <c r="A59" s="75">
        <f t="shared" si="4"/>
        <v>53</v>
      </c>
      <c r="B59" s="69">
        <v>55</v>
      </c>
      <c r="C59" s="56" t="s">
        <v>70</v>
      </c>
      <c r="D59" s="79" t="s">
        <v>71</v>
      </c>
      <c r="E59" s="76">
        <v>200</v>
      </c>
      <c r="F59" s="77">
        <f t="shared" si="0"/>
        <v>27</v>
      </c>
      <c r="G59" s="77">
        <f>+G51</f>
        <v>227</v>
      </c>
      <c r="H59" s="77">
        <v>350</v>
      </c>
      <c r="I59" s="77">
        <f t="shared" si="2"/>
        <v>79</v>
      </c>
      <c r="J59" s="31">
        <f t="shared" si="5"/>
        <v>-4.5918367346906074E-4</v>
      </c>
      <c r="K59" s="36">
        <f>+K28</f>
        <v>-0.04</v>
      </c>
      <c r="L59" s="10">
        <v>1383</v>
      </c>
      <c r="M59" s="135">
        <f t="shared" si="1"/>
        <v>-663.84</v>
      </c>
    </row>
    <row r="60" spans="1:13">
      <c r="A60" s="75">
        <f t="shared" si="4"/>
        <v>54</v>
      </c>
      <c r="B60" s="69">
        <v>55</v>
      </c>
      <c r="C60" s="56" t="s">
        <v>70</v>
      </c>
      <c r="D60" s="79" t="s">
        <v>71</v>
      </c>
      <c r="E60" s="76">
        <v>250</v>
      </c>
      <c r="F60" s="77">
        <f t="shared" si="0"/>
        <v>31</v>
      </c>
      <c r="G60" s="77">
        <f>+G52</f>
        <v>281</v>
      </c>
      <c r="H60" s="77">
        <v>350</v>
      </c>
      <c r="I60" s="77">
        <f t="shared" si="2"/>
        <v>98</v>
      </c>
      <c r="J60" s="31">
        <f t="shared" si="5"/>
        <v>-4.5918367346906074E-4</v>
      </c>
      <c r="K60" s="36">
        <f>+K29</f>
        <v>-0.04</v>
      </c>
      <c r="L60" s="10">
        <v>139</v>
      </c>
      <c r="M60" s="135">
        <f t="shared" si="1"/>
        <v>-66.72</v>
      </c>
    </row>
    <row r="61" spans="1:13">
      <c r="A61" s="75">
        <f t="shared" si="4"/>
        <v>55</v>
      </c>
      <c r="B61" s="69">
        <v>55</v>
      </c>
      <c r="C61" s="56" t="s">
        <v>70</v>
      </c>
      <c r="D61" s="79" t="s">
        <v>71</v>
      </c>
      <c r="E61" s="76">
        <v>400</v>
      </c>
      <c r="F61" s="77">
        <f t="shared" si="0"/>
        <v>38</v>
      </c>
      <c r="G61" s="77">
        <f>+G54</f>
        <v>438</v>
      </c>
      <c r="H61" s="77">
        <v>350</v>
      </c>
      <c r="I61" s="77">
        <f t="shared" si="2"/>
        <v>153</v>
      </c>
      <c r="J61" s="31">
        <f t="shared" si="5"/>
        <v>-4.5918367346906074E-4</v>
      </c>
      <c r="K61" s="36">
        <f>+K31</f>
        <v>-7.0000000000000007E-2</v>
      </c>
      <c r="L61" s="10">
        <v>68</v>
      </c>
      <c r="M61" s="135">
        <f t="shared" si="1"/>
        <v>-57.120000000000005</v>
      </c>
    </row>
    <row r="62" spans="1:13">
      <c r="A62" s="75">
        <f t="shared" si="4"/>
        <v>56</v>
      </c>
      <c r="B62" s="69">
        <v>55</v>
      </c>
      <c r="C62" s="56" t="s">
        <v>70</v>
      </c>
      <c r="D62" s="79" t="s">
        <v>72</v>
      </c>
      <c r="E62" s="76">
        <v>250</v>
      </c>
      <c r="F62" s="77">
        <f t="shared" si="0"/>
        <v>39</v>
      </c>
      <c r="G62" s="77">
        <f>+G21</f>
        <v>289</v>
      </c>
      <c r="H62" s="77">
        <v>350</v>
      </c>
      <c r="I62" s="77">
        <f t="shared" si="2"/>
        <v>101</v>
      </c>
      <c r="J62" s="31">
        <f t="shared" si="5"/>
        <v>-4.5918367346906074E-4</v>
      </c>
      <c r="K62" s="36">
        <f>+K21</f>
        <v>-0.05</v>
      </c>
      <c r="L62" s="10">
        <v>0</v>
      </c>
      <c r="M62" s="135">
        <f t="shared" si="1"/>
        <v>0</v>
      </c>
    </row>
    <row r="63" spans="1:13">
      <c r="A63" s="75">
        <f t="shared" si="4"/>
        <v>57</v>
      </c>
      <c r="B63" s="56">
        <v>57</v>
      </c>
      <c r="C63" s="56" t="s">
        <v>73</v>
      </c>
      <c r="D63" s="53" t="s">
        <v>74</v>
      </c>
      <c r="E63" s="80" t="s">
        <v>75</v>
      </c>
      <c r="F63" s="10">
        <v>4492506.9252999993</v>
      </c>
      <c r="G63" s="10"/>
      <c r="H63" s="81" t="s">
        <v>76</v>
      </c>
      <c r="I63" s="10">
        <f>+F63/0.245</f>
        <v>18336762.960408162</v>
      </c>
      <c r="J63" s="31">
        <f t="shared" si="5"/>
        <v>-4.5918367346906074E-4</v>
      </c>
      <c r="K63" s="37">
        <f>ROUND(+J$63*0.245,5)</f>
        <v>-1.1E-4</v>
      </c>
      <c r="L63" s="82">
        <v>0</v>
      </c>
      <c r="M63" s="135">
        <f>+K63*I63</f>
        <v>-2017.0439256448979</v>
      </c>
    </row>
    <row r="64" spans="1:13">
      <c r="A64" s="75">
        <f t="shared" si="4"/>
        <v>58</v>
      </c>
      <c r="B64" s="69">
        <v>58</v>
      </c>
      <c r="C64" s="56" t="s">
        <v>77</v>
      </c>
      <c r="D64" s="79" t="s">
        <v>78</v>
      </c>
      <c r="E64" s="76">
        <v>70</v>
      </c>
      <c r="F64" s="77">
        <f t="shared" ref="F64:F80" si="11">+G64-E64</f>
        <v>13</v>
      </c>
      <c r="G64" s="77">
        <f t="shared" ref="G64:G69" si="12">+G56</f>
        <v>83</v>
      </c>
      <c r="H64" s="77">
        <v>350</v>
      </c>
      <c r="I64" s="77">
        <f t="shared" ref="I64:I80" si="13">ROUND(+G64*H64/1000,0)</f>
        <v>29</v>
      </c>
      <c r="J64" s="31">
        <f t="shared" si="5"/>
        <v>-4.5918367346906074E-4</v>
      </c>
      <c r="K64" s="36">
        <f>+K25</f>
        <v>-0.01</v>
      </c>
      <c r="L64" s="10">
        <v>63</v>
      </c>
      <c r="M64" s="135">
        <f t="shared" ref="M64:M127" si="14">+L64*K64*12</f>
        <v>-7.5600000000000005</v>
      </c>
    </row>
    <row r="65" spans="1:13">
      <c r="A65" s="75">
        <f t="shared" si="4"/>
        <v>59</v>
      </c>
      <c r="B65" s="69">
        <v>58</v>
      </c>
      <c r="C65" s="56" t="s">
        <v>77</v>
      </c>
      <c r="D65" s="79" t="s">
        <v>78</v>
      </c>
      <c r="E65" s="76">
        <v>100</v>
      </c>
      <c r="F65" s="77">
        <f t="shared" si="11"/>
        <v>17</v>
      </c>
      <c r="G65" s="77">
        <f t="shared" si="12"/>
        <v>117</v>
      </c>
      <c r="H65" s="77">
        <v>350</v>
      </c>
      <c r="I65" s="77">
        <f t="shared" si="13"/>
        <v>41</v>
      </c>
      <c r="J65" s="31">
        <f t="shared" si="5"/>
        <v>-4.5918367346906074E-4</v>
      </c>
      <c r="K65" s="36">
        <f>+K26</f>
        <v>-0.02</v>
      </c>
      <c r="L65" s="10">
        <v>6</v>
      </c>
      <c r="M65" s="135">
        <f t="shared" si="14"/>
        <v>-1.44</v>
      </c>
    </row>
    <row r="66" spans="1:13">
      <c r="A66" s="75">
        <f t="shared" si="4"/>
        <v>60</v>
      </c>
      <c r="B66" s="69">
        <v>58</v>
      </c>
      <c r="C66" s="56" t="s">
        <v>77</v>
      </c>
      <c r="D66" s="79" t="s">
        <v>78</v>
      </c>
      <c r="E66" s="76">
        <v>150</v>
      </c>
      <c r="F66" s="77">
        <f t="shared" si="11"/>
        <v>21</v>
      </c>
      <c r="G66" s="77">
        <f t="shared" si="12"/>
        <v>171</v>
      </c>
      <c r="H66" s="77">
        <v>350</v>
      </c>
      <c r="I66" s="77">
        <f t="shared" si="13"/>
        <v>60</v>
      </c>
      <c r="J66" s="31">
        <f t="shared" si="5"/>
        <v>-4.5918367346906074E-4</v>
      </c>
      <c r="K66" s="36">
        <f>+K27</f>
        <v>-0.03</v>
      </c>
      <c r="L66" s="10">
        <v>190</v>
      </c>
      <c r="M66" s="135">
        <f t="shared" si="14"/>
        <v>-68.400000000000006</v>
      </c>
    </row>
    <row r="67" spans="1:13">
      <c r="A67" s="75">
        <f t="shared" si="4"/>
        <v>61</v>
      </c>
      <c r="B67" s="69">
        <v>58</v>
      </c>
      <c r="C67" s="56" t="s">
        <v>77</v>
      </c>
      <c r="D67" s="79" t="s">
        <v>78</v>
      </c>
      <c r="E67" s="76">
        <v>200</v>
      </c>
      <c r="F67" s="77">
        <f t="shared" si="11"/>
        <v>27</v>
      </c>
      <c r="G67" s="77">
        <f t="shared" si="12"/>
        <v>227</v>
      </c>
      <c r="H67" s="77">
        <v>350</v>
      </c>
      <c r="I67" s="77">
        <f t="shared" si="13"/>
        <v>79</v>
      </c>
      <c r="J67" s="31">
        <f t="shared" si="5"/>
        <v>-4.5918367346906074E-4</v>
      </c>
      <c r="K67" s="36">
        <f>+K28</f>
        <v>-0.04</v>
      </c>
      <c r="L67" s="10">
        <v>335</v>
      </c>
      <c r="M67" s="135">
        <f t="shared" si="14"/>
        <v>-160.80000000000001</v>
      </c>
    </row>
    <row r="68" spans="1:13">
      <c r="A68" s="75">
        <f t="shared" si="4"/>
        <v>62</v>
      </c>
      <c r="B68" s="69">
        <v>58</v>
      </c>
      <c r="C68" s="56" t="s">
        <v>77</v>
      </c>
      <c r="D68" s="79" t="s">
        <v>78</v>
      </c>
      <c r="E68" s="76">
        <v>250</v>
      </c>
      <c r="F68" s="77">
        <f t="shared" si="11"/>
        <v>31</v>
      </c>
      <c r="G68" s="77">
        <f t="shared" si="12"/>
        <v>281</v>
      </c>
      <c r="H68" s="77">
        <v>350</v>
      </c>
      <c r="I68" s="77">
        <f t="shared" si="13"/>
        <v>98</v>
      </c>
      <c r="J68" s="31">
        <f t="shared" si="5"/>
        <v>-4.5918367346906074E-4</v>
      </c>
      <c r="K68" s="36">
        <f>+K29</f>
        <v>-0.04</v>
      </c>
      <c r="L68" s="10">
        <v>42</v>
      </c>
      <c r="M68" s="135">
        <f t="shared" si="14"/>
        <v>-20.16</v>
      </c>
    </row>
    <row r="69" spans="1:13">
      <c r="A69" s="75">
        <f t="shared" si="4"/>
        <v>63</v>
      </c>
      <c r="B69" s="69">
        <v>58</v>
      </c>
      <c r="C69" s="56" t="s">
        <v>77</v>
      </c>
      <c r="D69" s="79" t="s">
        <v>78</v>
      </c>
      <c r="E69" s="76">
        <v>400</v>
      </c>
      <c r="F69" s="77">
        <f t="shared" si="11"/>
        <v>38</v>
      </c>
      <c r="G69" s="77">
        <f t="shared" si="12"/>
        <v>438</v>
      </c>
      <c r="H69" s="77">
        <v>350</v>
      </c>
      <c r="I69" s="77">
        <f t="shared" si="13"/>
        <v>153</v>
      </c>
      <c r="J69" s="31">
        <f t="shared" si="5"/>
        <v>-4.5918367346906074E-4</v>
      </c>
      <c r="K69" s="36">
        <f>+K31</f>
        <v>-7.0000000000000007E-2</v>
      </c>
      <c r="L69" s="10">
        <v>415</v>
      </c>
      <c r="M69" s="135">
        <f t="shared" si="14"/>
        <v>-348.6</v>
      </c>
    </row>
    <row r="70" spans="1:13">
      <c r="A70" s="75">
        <f t="shared" si="4"/>
        <v>64</v>
      </c>
      <c r="B70" s="69">
        <v>58</v>
      </c>
      <c r="C70" s="56" t="s">
        <v>77</v>
      </c>
      <c r="D70" s="79" t="s">
        <v>79</v>
      </c>
      <c r="E70" s="76">
        <v>175</v>
      </c>
      <c r="F70" s="77">
        <f t="shared" si="11"/>
        <v>36</v>
      </c>
      <c r="G70" s="77">
        <f>+G20</f>
        <v>211</v>
      </c>
      <c r="H70" s="77">
        <v>350</v>
      </c>
      <c r="I70" s="77">
        <f t="shared" si="13"/>
        <v>74</v>
      </c>
      <c r="J70" s="31">
        <f t="shared" si="5"/>
        <v>-4.5918367346906074E-4</v>
      </c>
      <c r="K70" s="36">
        <f>+K20</f>
        <v>-0.03</v>
      </c>
      <c r="L70" s="10">
        <v>3</v>
      </c>
      <c r="M70" s="135">
        <f t="shared" si="14"/>
        <v>-1.08</v>
      </c>
    </row>
    <row r="71" spans="1:13">
      <c r="A71" s="75">
        <f t="shared" si="4"/>
        <v>65</v>
      </c>
      <c r="B71" s="69">
        <v>58</v>
      </c>
      <c r="C71" s="56" t="s">
        <v>77</v>
      </c>
      <c r="D71" s="79" t="s">
        <v>79</v>
      </c>
      <c r="E71" s="76">
        <v>250</v>
      </c>
      <c r="F71" s="77">
        <f t="shared" si="11"/>
        <v>39</v>
      </c>
      <c r="G71" s="77">
        <f>+G21</f>
        <v>289</v>
      </c>
      <c r="H71" s="77">
        <v>350</v>
      </c>
      <c r="I71" s="77">
        <f t="shared" si="13"/>
        <v>101</v>
      </c>
      <c r="J71" s="31">
        <f t="shared" si="5"/>
        <v>-4.5918367346906074E-4</v>
      </c>
      <c r="K71" s="36">
        <f>+K21</f>
        <v>-0.05</v>
      </c>
      <c r="L71" s="10">
        <v>14</v>
      </c>
      <c r="M71" s="135">
        <f t="shared" si="14"/>
        <v>-8.4</v>
      </c>
    </row>
    <row r="72" spans="1:13">
      <c r="A72" s="75">
        <f t="shared" si="4"/>
        <v>66</v>
      </c>
      <c r="B72" s="69">
        <v>58</v>
      </c>
      <c r="C72" s="56" t="s">
        <v>77</v>
      </c>
      <c r="D72" s="79" t="s">
        <v>79</v>
      </c>
      <c r="E72" s="76">
        <v>400</v>
      </c>
      <c r="F72" s="77">
        <f t="shared" si="11"/>
        <v>52</v>
      </c>
      <c r="G72" s="77">
        <f>+G22</f>
        <v>452</v>
      </c>
      <c r="H72" s="77">
        <v>350</v>
      </c>
      <c r="I72" s="77">
        <f t="shared" si="13"/>
        <v>158</v>
      </c>
      <c r="J72" s="31">
        <f t="shared" si="5"/>
        <v>-4.5918367346906074E-4</v>
      </c>
      <c r="K72" s="36">
        <f>+K22</f>
        <v>-7.0000000000000007E-2</v>
      </c>
      <c r="L72" s="10">
        <v>86</v>
      </c>
      <c r="M72" s="135">
        <f t="shared" si="14"/>
        <v>-72.240000000000009</v>
      </c>
    </row>
    <row r="73" spans="1:13">
      <c r="A73" s="75">
        <f t="shared" si="4"/>
        <v>67</v>
      </c>
      <c r="B73" s="69">
        <v>58</v>
      </c>
      <c r="C73" s="56" t="s">
        <v>77</v>
      </c>
      <c r="D73" s="79" t="s">
        <v>79</v>
      </c>
      <c r="E73" s="76">
        <v>1000</v>
      </c>
      <c r="F73" s="77">
        <f t="shared" si="11"/>
        <v>80</v>
      </c>
      <c r="G73" s="77">
        <f>+G23</f>
        <v>1080</v>
      </c>
      <c r="H73" s="77">
        <v>350</v>
      </c>
      <c r="I73" s="77">
        <f t="shared" si="13"/>
        <v>378</v>
      </c>
      <c r="J73" s="31">
        <f t="shared" si="5"/>
        <v>-4.5918367346906074E-4</v>
      </c>
      <c r="K73" s="36">
        <f>+K23</f>
        <v>-0.17</v>
      </c>
      <c r="L73" s="10">
        <v>98</v>
      </c>
      <c r="M73" s="135">
        <f t="shared" si="14"/>
        <v>-199.92000000000002</v>
      </c>
    </row>
    <row r="74" spans="1:13">
      <c r="A74" s="75">
        <f t="shared" si="4"/>
        <v>68</v>
      </c>
      <c r="B74" s="69">
        <v>58</v>
      </c>
      <c r="C74" s="56" t="s">
        <v>77</v>
      </c>
      <c r="D74" s="83" t="s">
        <v>80</v>
      </c>
      <c r="E74" s="76">
        <v>100</v>
      </c>
      <c r="F74" s="77">
        <f t="shared" si="11"/>
        <v>17</v>
      </c>
      <c r="G74" s="77">
        <f>+G65</f>
        <v>117</v>
      </c>
      <c r="H74" s="77">
        <v>350</v>
      </c>
      <c r="I74" s="77">
        <f t="shared" si="13"/>
        <v>41</v>
      </c>
      <c r="J74" s="31">
        <f t="shared" si="5"/>
        <v>-4.5918367346906074E-4</v>
      </c>
      <c r="K74" s="36">
        <f>+K26</f>
        <v>-0.02</v>
      </c>
      <c r="L74" s="10">
        <v>2</v>
      </c>
      <c r="M74" s="135">
        <f t="shared" si="14"/>
        <v>-0.48</v>
      </c>
    </row>
    <row r="75" spans="1:13">
      <c r="A75" s="75">
        <f t="shared" si="4"/>
        <v>69</v>
      </c>
      <c r="B75" s="69">
        <v>58</v>
      </c>
      <c r="C75" s="56" t="s">
        <v>77</v>
      </c>
      <c r="D75" s="83" t="s">
        <v>80</v>
      </c>
      <c r="E75" s="76">
        <v>150</v>
      </c>
      <c r="F75" s="77">
        <f t="shared" si="11"/>
        <v>21</v>
      </c>
      <c r="G75" s="77">
        <f>+G66</f>
        <v>171</v>
      </c>
      <c r="H75" s="77">
        <v>350</v>
      </c>
      <c r="I75" s="77">
        <f t="shared" si="13"/>
        <v>60</v>
      </c>
      <c r="J75" s="31">
        <f t="shared" si="5"/>
        <v>-4.5918367346906074E-4</v>
      </c>
      <c r="K75" s="36">
        <f>+K27</f>
        <v>-0.03</v>
      </c>
      <c r="L75" s="10">
        <v>12</v>
      </c>
      <c r="M75" s="135">
        <f t="shared" si="14"/>
        <v>-4.32</v>
      </c>
    </row>
    <row r="76" spans="1:13">
      <c r="A76" s="75">
        <f t="shared" ref="A76:A139" si="15">ROW(A70)</f>
        <v>70</v>
      </c>
      <c r="B76" s="69">
        <v>58</v>
      </c>
      <c r="C76" s="56" t="s">
        <v>77</v>
      </c>
      <c r="D76" s="83" t="s">
        <v>80</v>
      </c>
      <c r="E76" s="76">
        <v>200</v>
      </c>
      <c r="F76" s="77">
        <f t="shared" si="11"/>
        <v>27</v>
      </c>
      <c r="G76" s="77">
        <f>+G67</f>
        <v>227</v>
      </c>
      <c r="H76" s="77">
        <v>350</v>
      </c>
      <c r="I76" s="77">
        <f t="shared" si="13"/>
        <v>79</v>
      </c>
      <c r="J76" s="31">
        <f t="shared" ref="J76:J134" si="16">+$J$10</f>
        <v>-4.5918367346906074E-4</v>
      </c>
      <c r="K76" s="36">
        <f>+K28</f>
        <v>-0.04</v>
      </c>
      <c r="L76" s="10">
        <v>8</v>
      </c>
      <c r="M76" s="135">
        <f t="shared" si="14"/>
        <v>-3.84</v>
      </c>
    </row>
    <row r="77" spans="1:13">
      <c r="A77" s="75">
        <f t="shared" si="15"/>
        <v>71</v>
      </c>
      <c r="B77" s="69">
        <v>58</v>
      </c>
      <c r="C77" s="56" t="s">
        <v>77</v>
      </c>
      <c r="D77" s="83" t="s">
        <v>80</v>
      </c>
      <c r="E77" s="76">
        <v>250</v>
      </c>
      <c r="F77" s="77">
        <f t="shared" si="11"/>
        <v>31</v>
      </c>
      <c r="G77" s="77">
        <f>+G68</f>
        <v>281</v>
      </c>
      <c r="H77" s="77">
        <v>350</v>
      </c>
      <c r="I77" s="77">
        <f t="shared" si="13"/>
        <v>98</v>
      </c>
      <c r="J77" s="31">
        <f t="shared" si="16"/>
        <v>-4.5918367346906074E-4</v>
      </c>
      <c r="K77" s="36">
        <f>+K29</f>
        <v>-0.04</v>
      </c>
      <c r="L77" s="10">
        <v>29</v>
      </c>
      <c r="M77" s="135">
        <f t="shared" si="14"/>
        <v>-13.919999999999998</v>
      </c>
    </row>
    <row r="78" spans="1:13">
      <c r="A78" s="75">
        <f t="shared" si="15"/>
        <v>72</v>
      </c>
      <c r="B78" s="69">
        <v>58</v>
      </c>
      <c r="C78" s="56" t="s">
        <v>77</v>
      </c>
      <c r="D78" s="83" t="s">
        <v>80</v>
      </c>
      <c r="E78" s="76">
        <v>400</v>
      </c>
      <c r="F78" s="77">
        <f t="shared" si="11"/>
        <v>38</v>
      </c>
      <c r="G78" s="77">
        <f>+G69</f>
        <v>438</v>
      </c>
      <c r="H78" s="77">
        <v>350</v>
      </c>
      <c r="I78" s="77">
        <f t="shared" si="13"/>
        <v>153</v>
      </c>
      <c r="J78" s="31">
        <f t="shared" si="16"/>
        <v>-4.5918367346906074E-4</v>
      </c>
      <c r="K78" s="36">
        <f>+K31</f>
        <v>-7.0000000000000007E-2</v>
      </c>
      <c r="L78" s="10">
        <v>81</v>
      </c>
      <c r="M78" s="135">
        <f t="shared" si="14"/>
        <v>-68.040000000000006</v>
      </c>
    </row>
    <row r="79" spans="1:13">
      <c r="A79" s="75">
        <f t="shared" si="15"/>
        <v>73</v>
      </c>
      <c r="B79" s="69">
        <v>58</v>
      </c>
      <c r="C79" s="56" t="s">
        <v>77</v>
      </c>
      <c r="D79" s="79" t="s">
        <v>81</v>
      </c>
      <c r="E79" s="76">
        <v>250</v>
      </c>
      <c r="F79" s="77">
        <f t="shared" si="11"/>
        <v>39</v>
      </c>
      <c r="G79" s="77">
        <f>+G71</f>
        <v>289</v>
      </c>
      <c r="H79" s="77">
        <v>350</v>
      </c>
      <c r="I79" s="77">
        <f t="shared" si="13"/>
        <v>101</v>
      </c>
      <c r="J79" s="31">
        <f t="shared" si="16"/>
        <v>-4.5918367346906074E-4</v>
      </c>
      <c r="K79" s="36">
        <f>+K21</f>
        <v>-0.05</v>
      </c>
      <c r="L79" s="10">
        <v>7</v>
      </c>
      <c r="M79" s="135">
        <f t="shared" si="14"/>
        <v>-4.2</v>
      </c>
    </row>
    <row r="80" spans="1:13">
      <c r="A80" s="75">
        <f t="shared" si="15"/>
        <v>74</v>
      </c>
      <c r="B80" s="69">
        <v>58</v>
      </c>
      <c r="C80" s="56" t="s">
        <v>77</v>
      </c>
      <c r="D80" s="79" t="s">
        <v>81</v>
      </c>
      <c r="E80" s="76">
        <v>400</v>
      </c>
      <c r="F80" s="77">
        <f t="shared" si="11"/>
        <v>52</v>
      </c>
      <c r="G80" s="77">
        <f>+G72</f>
        <v>452</v>
      </c>
      <c r="H80" s="77">
        <v>350</v>
      </c>
      <c r="I80" s="77">
        <f t="shared" si="13"/>
        <v>158</v>
      </c>
      <c r="J80" s="31">
        <f t="shared" si="16"/>
        <v>-4.5918367346906074E-4</v>
      </c>
      <c r="K80" s="36">
        <f t="shared" ref="K80" si="17">+K22</f>
        <v>-7.0000000000000007E-2</v>
      </c>
      <c r="L80" s="10">
        <v>63</v>
      </c>
      <c r="M80" s="135">
        <f t="shared" si="14"/>
        <v>-52.92</v>
      </c>
    </row>
    <row r="81" spans="1:13">
      <c r="A81" s="75">
        <f t="shared" si="15"/>
        <v>75</v>
      </c>
      <c r="B81" s="56" t="s">
        <v>82</v>
      </c>
      <c r="C81" s="56" t="s">
        <v>64</v>
      </c>
      <c r="D81" s="53" t="s">
        <v>83</v>
      </c>
      <c r="E81" s="84" t="s">
        <v>84</v>
      </c>
      <c r="F81" s="10">
        <v>32.5</v>
      </c>
      <c r="G81" s="10">
        <f>+F81</f>
        <v>32.5</v>
      </c>
      <c r="H81" s="10">
        <v>350</v>
      </c>
      <c r="I81" s="10">
        <f>ROUND(+G81*H81/1000,0)</f>
        <v>11</v>
      </c>
      <c r="J81" s="31">
        <f t="shared" si="16"/>
        <v>-4.5918367346906074E-4</v>
      </c>
      <c r="K81" s="35">
        <f t="shared" ref="K81:K134" si="18">+$I81*J81</f>
        <v>-5.0510204081596682E-3</v>
      </c>
      <c r="L81" s="10">
        <v>0</v>
      </c>
      <c r="M81" s="135">
        <f t="shared" si="14"/>
        <v>0</v>
      </c>
    </row>
    <row r="82" spans="1:13">
      <c r="A82" s="75">
        <f t="shared" si="15"/>
        <v>76</v>
      </c>
      <c r="B82" s="56" t="s">
        <v>82</v>
      </c>
      <c r="C82" s="56" t="s">
        <v>64</v>
      </c>
      <c r="D82" s="53" t="s">
        <v>83</v>
      </c>
      <c r="E82" s="84" t="s">
        <v>85</v>
      </c>
      <c r="F82" s="10">
        <v>37.5</v>
      </c>
      <c r="G82" s="10">
        <f t="shared" ref="G82:G134" si="19">+F82</f>
        <v>37.5</v>
      </c>
      <c r="H82" s="10">
        <v>350</v>
      </c>
      <c r="I82" s="10">
        <f t="shared" ref="I82:I134" si="20">ROUND(+G82*H82/1000,0)</f>
        <v>13</v>
      </c>
      <c r="J82" s="31">
        <f t="shared" si="16"/>
        <v>-4.5918367346906074E-4</v>
      </c>
      <c r="K82" s="35">
        <f t="shared" si="18"/>
        <v>-5.9693877550977895E-3</v>
      </c>
      <c r="L82" s="10">
        <v>0</v>
      </c>
      <c r="M82" s="135">
        <f t="shared" si="14"/>
        <v>0</v>
      </c>
    </row>
    <row r="83" spans="1:13">
      <c r="A83" s="75">
        <f t="shared" si="15"/>
        <v>77</v>
      </c>
      <c r="B83" s="56" t="s">
        <v>82</v>
      </c>
      <c r="C83" s="56" t="s">
        <v>64</v>
      </c>
      <c r="D83" s="53" t="s">
        <v>83</v>
      </c>
      <c r="E83" s="84" t="s">
        <v>86</v>
      </c>
      <c r="F83" s="10">
        <v>42.5</v>
      </c>
      <c r="G83" s="10">
        <f t="shared" si="19"/>
        <v>42.5</v>
      </c>
      <c r="H83" s="10">
        <v>350</v>
      </c>
      <c r="I83" s="10">
        <f t="shared" si="20"/>
        <v>15</v>
      </c>
      <c r="J83" s="31">
        <f t="shared" si="16"/>
        <v>-4.5918367346906074E-4</v>
      </c>
      <c r="K83" s="35">
        <f t="shared" si="18"/>
        <v>-6.8877551020359107E-3</v>
      </c>
      <c r="L83" s="10">
        <v>0</v>
      </c>
      <c r="M83" s="135">
        <f t="shared" si="14"/>
        <v>0</v>
      </c>
    </row>
    <row r="84" spans="1:13">
      <c r="A84" s="75">
        <f t="shared" si="15"/>
        <v>78</v>
      </c>
      <c r="B84" s="56" t="s">
        <v>82</v>
      </c>
      <c r="C84" s="56" t="s">
        <v>64</v>
      </c>
      <c r="D84" s="53" t="s">
        <v>83</v>
      </c>
      <c r="E84" s="84" t="s">
        <v>87</v>
      </c>
      <c r="F84" s="10">
        <v>47.5</v>
      </c>
      <c r="G84" s="10">
        <f t="shared" si="19"/>
        <v>47.5</v>
      </c>
      <c r="H84" s="10">
        <v>350</v>
      </c>
      <c r="I84" s="10">
        <f t="shared" si="20"/>
        <v>17</v>
      </c>
      <c r="J84" s="31">
        <f t="shared" si="16"/>
        <v>-4.5918367346906074E-4</v>
      </c>
      <c r="K84" s="35">
        <f t="shared" si="18"/>
        <v>-7.8061224489740328E-3</v>
      </c>
      <c r="L84" s="10">
        <v>0</v>
      </c>
      <c r="M84" s="135">
        <f t="shared" si="14"/>
        <v>0</v>
      </c>
    </row>
    <row r="85" spans="1:13">
      <c r="A85" s="75">
        <f t="shared" si="15"/>
        <v>79</v>
      </c>
      <c r="B85" s="56" t="s">
        <v>82</v>
      </c>
      <c r="C85" s="56" t="s">
        <v>64</v>
      </c>
      <c r="D85" s="53" t="s">
        <v>83</v>
      </c>
      <c r="E85" s="84" t="s">
        <v>88</v>
      </c>
      <c r="F85" s="10">
        <v>52.5</v>
      </c>
      <c r="G85" s="10">
        <f t="shared" si="19"/>
        <v>52.5</v>
      </c>
      <c r="H85" s="10">
        <v>350</v>
      </c>
      <c r="I85" s="10">
        <f t="shared" si="20"/>
        <v>18</v>
      </c>
      <c r="J85" s="31">
        <f t="shared" si="16"/>
        <v>-4.5918367346906074E-4</v>
      </c>
      <c r="K85" s="35">
        <f t="shared" si="18"/>
        <v>-8.2653061224430939E-3</v>
      </c>
      <c r="L85" s="10">
        <v>0</v>
      </c>
      <c r="M85" s="135">
        <f t="shared" si="14"/>
        <v>0</v>
      </c>
    </row>
    <row r="86" spans="1:13">
      <c r="A86" s="75">
        <f t="shared" si="15"/>
        <v>80</v>
      </c>
      <c r="B86" s="56" t="s">
        <v>82</v>
      </c>
      <c r="C86" s="56" t="s">
        <v>64</v>
      </c>
      <c r="D86" s="53" t="s">
        <v>83</v>
      </c>
      <c r="E86" s="84" t="s">
        <v>89</v>
      </c>
      <c r="F86" s="10">
        <v>57.5</v>
      </c>
      <c r="G86" s="10">
        <f t="shared" si="19"/>
        <v>57.5</v>
      </c>
      <c r="H86" s="10">
        <v>350</v>
      </c>
      <c r="I86" s="10">
        <f t="shared" si="20"/>
        <v>20</v>
      </c>
      <c r="J86" s="31">
        <f t="shared" si="16"/>
        <v>-4.5918367346906074E-4</v>
      </c>
      <c r="K86" s="35">
        <f t="shared" si="18"/>
        <v>-9.1836734693812143E-3</v>
      </c>
      <c r="L86" s="10">
        <v>0</v>
      </c>
      <c r="M86" s="135">
        <f t="shared" si="14"/>
        <v>0</v>
      </c>
    </row>
    <row r="87" spans="1:13">
      <c r="A87" s="75">
        <f t="shared" si="15"/>
        <v>81</v>
      </c>
      <c r="B87" s="56" t="s">
        <v>82</v>
      </c>
      <c r="C87" s="56" t="s">
        <v>64</v>
      </c>
      <c r="D87" s="53" t="s">
        <v>83</v>
      </c>
      <c r="E87" s="84" t="s">
        <v>90</v>
      </c>
      <c r="F87" s="10">
        <v>62.5</v>
      </c>
      <c r="G87" s="10">
        <f t="shared" si="19"/>
        <v>62.5</v>
      </c>
      <c r="H87" s="10">
        <v>350</v>
      </c>
      <c r="I87" s="10">
        <f t="shared" si="20"/>
        <v>22</v>
      </c>
      <c r="J87" s="31">
        <f t="shared" si="16"/>
        <v>-4.5918367346906074E-4</v>
      </c>
      <c r="K87" s="35">
        <f t="shared" si="18"/>
        <v>-1.0102040816319336E-2</v>
      </c>
      <c r="L87" s="10">
        <v>0</v>
      </c>
      <c r="M87" s="135">
        <f t="shared" si="14"/>
        <v>0</v>
      </c>
    </row>
    <row r="88" spans="1:13">
      <c r="A88" s="75">
        <f t="shared" si="15"/>
        <v>82</v>
      </c>
      <c r="B88" s="56" t="s">
        <v>82</v>
      </c>
      <c r="C88" s="56" t="s">
        <v>64</v>
      </c>
      <c r="D88" s="53" t="s">
        <v>83</v>
      </c>
      <c r="E88" s="84" t="s">
        <v>91</v>
      </c>
      <c r="F88" s="10">
        <v>67.5</v>
      </c>
      <c r="G88" s="10">
        <f t="shared" si="19"/>
        <v>67.5</v>
      </c>
      <c r="H88" s="10">
        <v>350</v>
      </c>
      <c r="I88" s="10">
        <f t="shared" si="20"/>
        <v>24</v>
      </c>
      <c r="J88" s="31">
        <f t="shared" si="16"/>
        <v>-4.5918367346906074E-4</v>
      </c>
      <c r="K88" s="35">
        <f t="shared" si="18"/>
        <v>-1.1020408163257459E-2</v>
      </c>
      <c r="L88" s="10">
        <v>16</v>
      </c>
      <c r="M88" s="135">
        <f t="shared" si="14"/>
        <v>-2.115918367345432</v>
      </c>
    </row>
    <row r="89" spans="1:13">
      <c r="A89" s="75">
        <f t="shared" si="15"/>
        <v>83</v>
      </c>
      <c r="B89" s="56" t="s">
        <v>82</v>
      </c>
      <c r="C89" s="56" t="s">
        <v>64</v>
      </c>
      <c r="D89" s="53" t="s">
        <v>83</v>
      </c>
      <c r="E89" s="84" t="s">
        <v>92</v>
      </c>
      <c r="F89" s="10">
        <v>72.5</v>
      </c>
      <c r="G89" s="10">
        <f t="shared" si="19"/>
        <v>72.5</v>
      </c>
      <c r="H89" s="10">
        <v>350</v>
      </c>
      <c r="I89" s="10">
        <f t="shared" si="20"/>
        <v>25</v>
      </c>
      <c r="J89" s="31">
        <f t="shared" si="16"/>
        <v>-4.5918367346906074E-4</v>
      </c>
      <c r="K89" s="35">
        <f t="shared" si="18"/>
        <v>-1.1479591836726519E-2</v>
      </c>
      <c r="L89" s="10">
        <v>0</v>
      </c>
      <c r="M89" s="135">
        <f t="shared" si="14"/>
        <v>0</v>
      </c>
    </row>
    <row r="90" spans="1:13">
      <c r="A90" s="75">
        <f t="shared" si="15"/>
        <v>84</v>
      </c>
      <c r="B90" s="56" t="s">
        <v>82</v>
      </c>
      <c r="C90" s="56" t="s">
        <v>64</v>
      </c>
      <c r="D90" s="53" t="s">
        <v>83</v>
      </c>
      <c r="E90" s="84" t="s">
        <v>93</v>
      </c>
      <c r="F90" s="10">
        <v>77.5</v>
      </c>
      <c r="G90" s="10">
        <f t="shared" si="19"/>
        <v>77.5</v>
      </c>
      <c r="H90" s="10">
        <v>350</v>
      </c>
      <c r="I90" s="10">
        <f t="shared" si="20"/>
        <v>27</v>
      </c>
      <c r="J90" s="31">
        <f t="shared" si="16"/>
        <v>-4.5918367346906074E-4</v>
      </c>
      <c r="K90" s="35">
        <f t="shared" si="18"/>
        <v>-1.2397959183664639E-2</v>
      </c>
      <c r="L90" s="10">
        <v>0</v>
      </c>
      <c r="M90" s="135">
        <f t="shared" si="14"/>
        <v>0</v>
      </c>
    </row>
    <row r="91" spans="1:13">
      <c r="A91" s="75">
        <f t="shared" si="15"/>
        <v>85</v>
      </c>
      <c r="B91" s="56" t="s">
        <v>82</v>
      </c>
      <c r="C91" s="56" t="s">
        <v>64</v>
      </c>
      <c r="D91" s="53" t="s">
        <v>83</v>
      </c>
      <c r="E91" s="84" t="s">
        <v>94</v>
      </c>
      <c r="F91" s="10">
        <v>82.5</v>
      </c>
      <c r="G91" s="10">
        <f t="shared" si="19"/>
        <v>82.5</v>
      </c>
      <c r="H91" s="10">
        <v>350</v>
      </c>
      <c r="I91" s="10">
        <f t="shared" si="20"/>
        <v>29</v>
      </c>
      <c r="J91" s="31">
        <f t="shared" si="16"/>
        <v>-4.5918367346906074E-4</v>
      </c>
      <c r="K91" s="35">
        <f t="shared" si="18"/>
        <v>-1.3316326530602761E-2</v>
      </c>
      <c r="L91" s="10">
        <v>0</v>
      </c>
      <c r="M91" s="135">
        <f t="shared" si="14"/>
        <v>0</v>
      </c>
    </row>
    <row r="92" spans="1:13">
      <c r="A92" s="75">
        <f t="shared" si="15"/>
        <v>86</v>
      </c>
      <c r="B92" s="56" t="s">
        <v>82</v>
      </c>
      <c r="C92" s="56" t="s">
        <v>64</v>
      </c>
      <c r="D92" s="53" t="s">
        <v>83</v>
      </c>
      <c r="E92" s="84" t="s">
        <v>95</v>
      </c>
      <c r="F92" s="10">
        <v>87.5</v>
      </c>
      <c r="G92" s="10">
        <f t="shared" si="19"/>
        <v>87.5</v>
      </c>
      <c r="H92" s="10">
        <v>350</v>
      </c>
      <c r="I92" s="10">
        <f t="shared" si="20"/>
        <v>31</v>
      </c>
      <c r="J92" s="31">
        <f t="shared" si="16"/>
        <v>-4.5918367346906074E-4</v>
      </c>
      <c r="K92" s="35">
        <f t="shared" si="18"/>
        <v>-1.4234693877540883E-2</v>
      </c>
      <c r="L92" s="10">
        <v>2</v>
      </c>
      <c r="M92" s="135">
        <f t="shared" si="14"/>
        <v>-0.34163265306098123</v>
      </c>
    </row>
    <row r="93" spans="1:13">
      <c r="A93" s="75">
        <f t="shared" si="15"/>
        <v>87</v>
      </c>
      <c r="B93" s="56" t="s">
        <v>82</v>
      </c>
      <c r="C93" s="56" t="s">
        <v>64</v>
      </c>
      <c r="D93" s="53" t="s">
        <v>83</v>
      </c>
      <c r="E93" s="84" t="s">
        <v>96</v>
      </c>
      <c r="F93" s="10">
        <v>92.5</v>
      </c>
      <c r="G93" s="10">
        <f t="shared" si="19"/>
        <v>92.5</v>
      </c>
      <c r="H93" s="10">
        <v>350</v>
      </c>
      <c r="I93" s="10">
        <f t="shared" si="20"/>
        <v>32</v>
      </c>
      <c r="J93" s="31">
        <f t="shared" si="16"/>
        <v>-4.5918367346906074E-4</v>
      </c>
      <c r="K93" s="35">
        <f t="shared" si="18"/>
        <v>-1.4693877551009944E-2</v>
      </c>
      <c r="L93" s="10">
        <v>0</v>
      </c>
      <c r="M93" s="135">
        <f t="shared" si="14"/>
        <v>0</v>
      </c>
    </row>
    <row r="94" spans="1:13">
      <c r="A94" s="75">
        <f t="shared" si="15"/>
        <v>88</v>
      </c>
      <c r="B94" s="56" t="s">
        <v>82</v>
      </c>
      <c r="C94" s="56" t="s">
        <v>64</v>
      </c>
      <c r="D94" s="53" t="s">
        <v>83</v>
      </c>
      <c r="E94" s="84" t="s">
        <v>97</v>
      </c>
      <c r="F94" s="10">
        <v>97.5</v>
      </c>
      <c r="G94" s="10">
        <f t="shared" si="19"/>
        <v>97.5</v>
      </c>
      <c r="H94" s="10">
        <v>350</v>
      </c>
      <c r="I94" s="10">
        <f t="shared" si="20"/>
        <v>34</v>
      </c>
      <c r="J94" s="31">
        <f t="shared" si="16"/>
        <v>-4.5918367346906074E-4</v>
      </c>
      <c r="K94" s="35">
        <f t="shared" si="18"/>
        <v>-1.5612244897948066E-2</v>
      </c>
      <c r="L94" s="10">
        <v>0</v>
      </c>
      <c r="M94" s="135">
        <f t="shared" si="14"/>
        <v>0</v>
      </c>
    </row>
    <row r="95" spans="1:13">
      <c r="A95" s="75">
        <f t="shared" si="15"/>
        <v>89</v>
      </c>
      <c r="B95" s="56" t="s">
        <v>82</v>
      </c>
      <c r="C95" s="56" t="s">
        <v>64</v>
      </c>
      <c r="D95" s="53" t="s">
        <v>83</v>
      </c>
      <c r="E95" s="84" t="s">
        <v>98</v>
      </c>
      <c r="F95" s="10">
        <v>102.5</v>
      </c>
      <c r="G95" s="10">
        <f t="shared" si="19"/>
        <v>102.5</v>
      </c>
      <c r="H95" s="10">
        <v>350</v>
      </c>
      <c r="I95" s="10">
        <f t="shared" si="20"/>
        <v>36</v>
      </c>
      <c r="J95" s="31">
        <f t="shared" si="16"/>
        <v>-4.5918367346906074E-4</v>
      </c>
      <c r="K95" s="35">
        <f t="shared" si="18"/>
        <v>-1.6530612244886188E-2</v>
      </c>
      <c r="L95" s="10">
        <v>0</v>
      </c>
      <c r="M95" s="135">
        <f t="shared" si="14"/>
        <v>0</v>
      </c>
    </row>
    <row r="96" spans="1:13">
      <c r="A96" s="75">
        <f t="shared" si="15"/>
        <v>90</v>
      </c>
      <c r="B96" s="56" t="s">
        <v>82</v>
      </c>
      <c r="C96" s="56" t="s">
        <v>64</v>
      </c>
      <c r="D96" s="53" t="s">
        <v>83</v>
      </c>
      <c r="E96" s="84" t="s">
        <v>99</v>
      </c>
      <c r="F96" s="10">
        <v>107.5</v>
      </c>
      <c r="G96" s="10">
        <f t="shared" si="19"/>
        <v>107.5</v>
      </c>
      <c r="H96" s="10">
        <v>350</v>
      </c>
      <c r="I96" s="10">
        <f t="shared" si="20"/>
        <v>38</v>
      </c>
      <c r="J96" s="31">
        <f t="shared" si="16"/>
        <v>-4.5918367346906074E-4</v>
      </c>
      <c r="K96" s="35">
        <f t="shared" si="18"/>
        <v>-1.7448979591824308E-2</v>
      </c>
      <c r="L96" s="10">
        <v>0</v>
      </c>
      <c r="M96" s="135">
        <f t="shared" si="14"/>
        <v>0</v>
      </c>
    </row>
    <row r="97" spans="1:13">
      <c r="A97" s="75">
        <f t="shared" si="15"/>
        <v>91</v>
      </c>
      <c r="B97" s="56" t="s">
        <v>82</v>
      </c>
      <c r="C97" s="56" t="s">
        <v>64</v>
      </c>
      <c r="D97" s="53" t="s">
        <v>83</v>
      </c>
      <c r="E97" s="84" t="s">
        <v>100</v>
      </c>
      <c r="F97" s="10">
        <v>112.5</v>
      </c>
      <c r="G97" s="10">
        <f t="shared" si="19"/>
        <v>112.5</v>
      </c>
      <c r="H97" s="10">
        <v>350</v>
      </c>
      <c r="I97" s="10">
        <f t="shared" si="20"/>
        <v>39</v>
      </c>
      <c r="J97" s="31">
        <f t="shared" si="16"/>
        <v>-4.5918367346906074E-4</v>
      </c>
      <c r="K97" s="35">
        <f t="shared" si="18"/>
        <v>-1.7908163265293368E-2</v>
      </c>
      <c r="L97" s="10">
        <v>0</v>
      </c>
      <c r="M97" s="135">
        <f t="shared" si="14"/>
        <v>0</v>
      </c>
    </row>
    <row r="98" spans="1:13">
      <c r="A98" s="75">
        <f t="shared" si="15"/>
        <v>92</v>
      </c>
      <c r="B98" s="56" t="s">
        <v>82</v>
      </c>
      <c r="C98" s="56" t="s">
        <v>64</v>
      </c>
      <c r="D98" s="53" t="s">
        <v>83</v>
      </c>
      <c r="E98" s="84" t="s">
        <v>101</v>
      </c>
      <c r="F98" s="10">
        <v>117.5</v>
      </c>
      <c r="G98" s="10">
        <f t="shared" si="19"/>
        <v>117.5</v>
      </c>
      <c r="H98" s="10">
        <v>350</v>
      </c>
      <c r="I98" s="10">
        <f t="shared" si="20"/>
        <v>41</v>
      </c>
      <c r="J98" s="31">
        <f t="shared" si="16"/>
        <v>-4.5918367346906074E-4</v>
      </c>
      <c r="K98" s="35">
        <f t="shared" si="18"/>
        <v>-1.8826530612231489E-2</v>
      </c>
      <c r="L98" s="10">
        <v>0</v>
      </c>
      <c r="M98" s="135">
        <f t="shared" si="14"/>
        <v>0</v>
      </c>
    </row>
    <row r="99" spans="1:13">
      <c r="A99" s="75">
        <f t="shared" si="15"/>
        <v>93</v>
      </c>
      <c r="B99" s="56" t="s">
        <v>82</v>
      </c>
      <c r="C99" s="56" t="s">
        <v>64</v>
      </c>
      <c r="D99" s="53" t="s">
        <v>83</v>
      </c>
      <c r="E99" s="84" t="s">
        <v>102</v>
      </c>
      <c r="F99" s="10">
        <v>122.5</v>
      </c>
      <c r="G99" s="10">
        <f t="shared" si="19"/>
        <v>122.5</v>
      </c>
      <c r="H99" s="10">
        <v>350</v>
      </c>
      <c r="I99" s="10">
        <f t="shared" si="20"/>
        <v>43</v>
      </c>
      <c r="J99" s="31">
        <f t="shared" si="16"/>
        <v>-4.5918367346906074E-4</v>
      </c>
      <c r="K99" s="35">
        <f t="shared" si="18"/>
        <v>-1.9744897959169613E-2</v>
      </c>
      <c r="L99" s="10">
        <v>0</v>
      </c>
      <c r="M99" s="135">
        <f t="shared" si="14"/>
        <v>0</v>
      </c>
    </row>
    <row r="100" spans="1:13">
      <c r="A100" s="75">
        <f t="shared" si="15"/>
        <v>94</v>
      </c>
      <c r="B100" s="56" t="s">
        <v>82</v>
      </c>
      <c r="C100" s="56" t="s">
        <v>64</v>
      </c>
      <c r="D100" s="53" t="s">
        <v>83</v>
      </c>
      <c r="E100" s="84" t="s">
        <v>103</v>
      </c>
      <c r="F100" s="10">
        <v>127.5</v>
      </c>
      <c r="G100" s="10">
        <f t="shared" si="19"/>
        <v>127.5</v>
      </c>
      <c r="H100" s="10">
        <v>350</v>
      </c>
      <c r="I100" s="10">
        <f t="shared" si="20"/>
        <v>45</v>
      </c>
      <c r="J100" s="31">
        <f t="shared" si="16"/>
        <v>-4.5918367346906074E-4</v>
      </c>
      <c r="K100" s="35">
        <f t="shared" si="18"/>
        <v>-2.0663265306107733E-2</v>
      </c>
      <c r="L100" s="10">
        <v>0</v>
      </c>
      <c r="M100" s="135">
        <f t="shared" si="14"/>
        <v>0</v>
      </c>
    </row>
    <row r="101" spans="1:13">
      <c r="A101" s="75">
        <f t="shared" si="15"/>
        <v>95</v>
      </c>
      <c r="B101" s="56" t="s">
        <v>82</v>
      </c>
      <c r="C101" s="56" t="s">
        <v>64</v>
      </c>
      <c r="D101" s="53" t="s">
        <v>83</v>
      </c>
      <c r="E101" s="84" t="s">
        <v>104</v>
      </c>
      <c r="F101" s="10">
        <v>132.5</v>
      </c>
      <c r="G101" s="10">
        <f t="shared" si="19"/>
        <v>132.5</v>
      </c>
      <c r="H101" s="10">
        <v>350</v>
      </c>
      <c r="I101" s="10">
        <f t="shared" si="20"/>
        <v>46</v>
      </c>
      <c r="J101" s="31">
        <f t="shared" si="16"/>
        <v>-4.5918367346906074E-4</v>
      </c>
      <c r="K101" s="35">
        <f t="shared" si="18"/>
        <v>-2.1122448979576793E-2</v>
      </c>
      <c r="L101" s="10">
        <v>0</v>
      </c>
      <c r="M101" s="135">
        <f t="shared" si="14"/>
        <v>0</v>
      </c>
    </row>
    <row r="102" spans="1:13">
      <c r="A102" s="75">
        <f t="shared" si="15"/>
        <v>96</v>
      </c>
      <c r="B102" s="56" t="s">
        <v>82</v>
      </c>
      <c r="C102" s="56" t="s">
        <v>64</v>
      </c>
      <c r="D102" s="53" t="s">
        <v>83</v>
      </c>
      <c r="E102" s="84" t="s">
        <v>105</v>
      </c>
      <c r="F102" s="10">
        <v>137.5</v>
      </c>
      <c r="G102" s="10">
        <f t="shared" si="19"/>
        <v>137.5</v>
      </c>
      <c r="H102" s="10">
        <v>350</v>
      </c>
      <c r="I102" s="10">
        <f t="shared" si="20"/>
        <v>48</v>
      </c>
      <c r="J102" s="31">
        <f t="shared" si="16"/>
        <v>-4.5918367346906074E-4</v>
      </c>
      <c r="K102" s="35">
        <f t="shared" si="18"/>
        <v>-2.2040816326514917E-2</v>
      </c>
      <c r="L102" s="10">
        <v>0</v>
      </c>
      <c r="M102" s="135">
        <f t="shared" si="14"/>
        <v>0</v>
      </c>
    </row>
    <row r="103" spans="1:13">
      <c r="A103" s="75">
        <f t="shared" si="15"/>
        <v>97</v>
      </c>
      <c r="B103" s="56" t="s">
        <v>82</v>
      </c>
      <c r="C103" s="56" t="s">
        <v>64</v>
      </c>
      <c r="D103" s="53" t="s">
        <v>83</v>
      </c>
      <c r="E103" s="84" t="s">
        <v>106</v>
      </c>
      <c r="F103" s="10">
        <v>142.5</v>
      </c>
      <c r="G103" s="10">
        <f t="shared" si="19"/>
        <v>142.5</v>
      </c>
      <c r="H103" s="10">
        <v>350</v>
      </c>
      <c r="I103" s="10">
        <f t="shared" si="20"/>
        <v>50</v>
      </c>
      <c r="J103" s="31">
        <f t="shared" si="16"/>
        <v>-4.5918367346906074E-4</v>
      </c>
      <c r="K103" s="35">
        <f t="shared" si="18"/>
        <v>-2.2959183673453037E-2</v>
      </c>
      <c r="L103" s="10">
        <v>0</v>
      </c>
      <c r="M103" s="135">
        <f t="shared" si="14"/>
        <v>0</v>
      </c>
    </row>
    <row r="104" spans="1:13">
      <c r="A104" s="75">
        <f t="shared" si="15"/>
        <v>98</v>
      </c>
      <c r="B104" s="56" t="s">
        <v>82</v>
      </c>
      <c r="C104" s="56" t="s">
        <v>64</v>
      </c>
      <c r="D104" s="53" t="s">
        <v>83</v>
      </c>
      <c r="E104" s="84" t="s">
        <v>107</v>
      </c>
      <c r="F104" s="10">
        <v>147.5</v>
      </c>
      <c r="G104" s="10">
        <f t="shared" si="19"/>
        <v>147.5</v>
      </c>
      <c r="H104" s="10">
        <v>350</v>
      </c>
      <c r="I104" s="10">
        <f t="shared" si="20"/>
        <v>52</v>
      </c>
      <c r="J104" s="31">
        <f t="shared" si="16"/>
        <v>-4.5918367346906074E-4</v>
      </c>
      <c r="K104" s="35">
        <f t="shared" si="18"/>
        <v>-2.3877551020391158E-2</v>
      </c>
      <c r="L104" s="10">
        <v>0</v>
      </c>
      <c r="M104" s="135">
        <f t="shared" si="14"/>
        <v>0</v>
      </c>
    </row>
    <row r="105" spans="1:13">
      <c r="A105" s="75">
        <f t="shared" si="15"/>
        <v>99</v>
      </c>
      <c r="B105" s="56" t="s">
        <v>82</v>
      </c>
      <c r="C105" s="56" t="s">
        <v>64</v>
      </c>
      <c r="D105" s="53" t="s">
        <v>83</v>
      </c>
      <c r="E105" s="84" t="s">
        <v>108</v>
      </c>
      <c r="F105" s="10">
        <v>152.5</v>
      </c>
      <c r="G105" s="10">
        <f t="shared" si="19"/>
        <v>152.5</v>
      </c>
      <c r="H105" s="10">
        <v>350</v>
      </c>
      <c r="I105" s="10">
        <f t="shared" si="20"/>
        <v>53</v>
      </c>
      <c r="J105" s="31">
        <f t="shared" si="16"/>
        <v>-4.5918367346906074E-4</v>
      </c>
      <c r="K105" s="35">
        <f t="shared" si="18"/>
        <v>-2.4336734693860218E-2</v>
      </c>
      <c r="L105" s="10">
        <v>0</v>
      </c>
      <c r="M105" s="135">
        <f t="shared" si="14"/>
        <v>0</v>
      </c>
    </row>
    <row r="106" spans="1:13">
      <c r="A106" s="75">
        <f t="shared" si="15"/>
        <v>100</v>
      </c>
      <c r="B106" s="56" t="s">
        <v>82</v>
      </c>
      <c r="C106" s="56" t="s">
        <v>64</v>
      </c>
      <c r="D106" s="53" t="s">
        <v>83</v>
      </c>
      <c r="E106" s="84" t="s">
        <v>109</v>
      </c>
      <c r="F106" s="10">
        <v>157.5</v>
      </c>
      <c r="G106" s="10">
        <f t="shared" si="19"/>
        <v>157.5</v>
      </c>
      <c r="H106" s="10">
        <v>350</v>
      </c>
      <c r="I106" s="10">
        <f t="shared" si="20"/>
        <v>55</v>
      </c>
      <c r="J106" s="31">
        <f t="shared" si="16"/>
        <v>-4.5918367346906074E-4</v>
      </c>
      <c r="K106" s="35">
        <f t="shared" si="18"/>
        <v>-2.5255102040798342E-2</v>
      </c>
      <c r="L106" s="10">
        <v>0</v>
      </c>
      <c r="M106" s="135">
        <f t="shared" si="14"/>
        <v>0</v>
      </c>
    </row>
    <row r="107" spans="1:13">
      <c r="A107" s="75">
        <f t="shared" si="15"/>
        <v>101</v>
      </c>
      <c r="B107" s="56" t="s">
        <v>82</v>
      </c>
      <c r="C107" s="56" t="s">
        <v>64</v>
      </c>
      <c r="D107" s="53" t="s">
        <v>83</v>
      </c>
      <c r="E107" s="84" t="s">
        <v>110</v>
      </c>
      <c r="F107" s="10">
        <v>162.5</v>
      </c>
      <c r="G107" s="10">
        <f t="shared" si="19"/>
        <v>162.5</v>
      </c>
      <c r="H107" s="10">
        <v>350</v>
      </c>
      <c r="I107" s="10">
        <f t="shared" si="20"/>
        <v>57</v>
      </c>
      <c r="J107" s="31">
        <f t="shared" si="16"/>
        <v>-4.5918367346906074E-4</v>
      </c>
      <c r="K107" s="35">
        <f t="shared" si="18"/>
        <v>-2.6173469387736462E-2</v>
      </c>
      <c r="L107" s="10">
        <v>0</v>
      </c>
      <c r="M107" s="135">
        <f t="shared" si="14"/>
        <v>0</v>
      </c>
    </row>
    <row r="108" spans="1:13">
      <c r="A108" s="75">
        <f t="shared" si="15"/>
        <v>102</v>
      </c>
      <c r="B108" s="56" t="s">
        <v>82</v>
      </c>
      <c r="C108" s="56" t="s">
        <v>64</v>
      </c>
      <c r="D108" s="53" t="s">
        <v>83</v>
      </c>
      <c r="E108" s="84" t="s">
        <v>111</v>
      </c>
      <c r="F108" s="10">
        <v>167.5</v>
      </c>
      <c r="G108" s="10">
        <f t="shared" si="19"/>
        <v>167.5</v>
      </c>
      <c r="H108" s="10">
        <v>350</v>
      </c>
      <c r="I108" s="10">
        <f t="shared" si="20"/>
        <v>59</v>
      </c>
      <c r="J108" s="31">
        <f t="shared" si="16"/>
        <v>-4.5918367346906074E-4</v>
      </c>
      <c r="K108" s="35">
        <f t="shared" si="18"/>
        <v>-2.7091836734674583E-2</v>
      </c>
      <c r="L108" s="10">
        <v>0</v>
      </c>
      <c r="M108" s="135">
        <f t="shared" si="14"/>
        <v>0</v>
      </c>
    </row>
    <row r="109" spans="1:13">
      <c r="A109" s="75">
        <f t="shared" si="15"/>
        <v>103</v>
      </c>
      <c r="B109" s="56" t="s">
        <v>82</v>
      </c>
      <c r="C109" s="56" t="s">
        <v>64</v>
      </c>
      <c r="D109" s="53" t="s">
        <v>83</v>
      </c>
      <c r="E109" s="84" t="s">
        <v>112</v>
      </c>
      <c r="F109" s="10">
        <v>172.5</v>
      </c>
      <c r="G109" s="10">
        <f t="shared" si="19"/>
        <v>172.5</v>
      </c>
      <c r="H109" s="10">
        <v>350</v>
      </c>
      <c r="I109" s="10">
        <f t="shared" si="20"/>
        <v>60</v>
      </c>
      <c r="J109" s="31">
        <f t="shared" si="16"/>
        <v>-4.5918367346906074E-4</v>
      </c>
      <c r="K109" s="35">
        <f t="shared" si="18"/>
        <v>-2.7551020408143643E-2</v>
      </c>
      <c r="L109" s="10">
        <v>0</v>
      </c>
      <c r="M109" s="135">
        <f t="shared" si="14"/>
        <v>0</v>
      </c>
    </row>
    <row r="110" spans="1:13">
      <c r="A110" s="75">
        <f t="shared" si="15"/>
        <v>104</v>
      </c>
      <c r="B110" s="56" t="s">
        <v>82</v>
      </c>
      <c r="C110" s="56" t="s">
        <v>64</v>
      </c>
      <c r="D110" s="53" t="s">
        <v>83</v>
      </c>
      <c r="E110" s="84" t="s">
        <v>113</v>
      </c>
      <c r="F110" s="10">
        <v>177.5</v>
      </c>
      <c r="G110" s="10">
        <f t="shared" si="19"/>
        <v>177.5</v>
      </c>
      <c r="H110" s="10">
        <v>350</v>
      </c>
      <c r="I110" s="10">
        <f t="shared" si="20"/>
        <v>62</v>
      </c>
      <c r="J110" s="31">
        <f t="shared" si="16"/>
        <v>-4.5918367346906074E-4</v>
      </c>
      <c r="K110" s="35">
        <f t="shared" si="18"/>
        <v>-2.8469387755081767E-2</v>
      </c>
      <c r="L110" s="10">
        <v>23</v>
      </c>
      <c r="M110" s="135">
        <f t="shared" si="14"/>
        <v>-7.8575510204025676</v>
      </c>
    </row>
    <row r="111" spans="1:13">
      <c r="A111" s="75">
        <f t="shared" si="15"/>
        <v>105</v>
      </c>
      <c r="B111" s="56" t="s">
        <v>82</v>
      </c>
      <c r="C111" s="56" t="s">
        <v>64</v>
      </c>
      <c r="D111" s="53" t="s">
        <v>83</v>
      </c>
      <c r="E111" s="84" t="s">
        <v>114</v>
      </c>
      <c r="F111" s="10">
        <v>182.5</v>
      </c>
      <c r="G111" s="10">
        <f t="shared" si="19"/>
        <v>182.5</v>
      </c>
      <c r="H111" s="10">
        <v>350</v>
      </c>
      <c r="I111" s="10">
        <f t="shared" si="20"/>
        <v>64</v>
      </c>
      <c r="J111" s="31">
        <f t="shared" si="16"/>
        <v>-4.5918367346906074E-4</v>
      </c>
      <c r="K111" s="35">
        <f t="shared" si="18"/>
        <v>-2.9387755102019887E-2</v>
      </c>
      <c r="L111" s="10">
        <v>0</v>
      </c>
      <c r="M111" s="135">
        <f t="shared" si="14"/>
        <v>0</v>
      </c>
    </row>
    <row r="112" spans="1:13">
      <c r="A112" s="75">
        <f t="shared" si="15"/>
        <v>106</v>
      </c>
      <c r="B112" s="56" t="s">
        <v>82</v>
      </c>
      <c r="C112" s="56" t="s">
        <v>64</v>
      </c>
      <c r="D112" s="53" t="s">
        <v>83</v>
      </c>
      <c r="E112" s="84" t="s">
        <v>115</v>
      </c>
      <c r="F112" s="10">
        <v>187.5</v>
      </c>
      <c r="G112" s="10">
        <f t="shared" si="19"/>
        <v>187.5</v>
      </c>
      <c r="H112" s="10">
        <v>350</v>
      </c>
      <c r="I112" s="10">
        <f t="shared" si="20"/>
        <v>66</v>
      </c>
      <c r="J112" s="31">
        <f t="shared" si="16"/>
        <v>-4.5918367346906074E-4</v>
      </c>
      <c r="K112" s="35">
        <f t="shared" si="18"/>
        <v>-3.0306122448958007E-2</v>
      </c>
      <c r="L112" s="10">
        <v>0</v>
      </c>
      <c r="M112" s="135">
        <f t="shared" si="14"/>
        <v>0</v>
      </c>
    </row>
    <row r="113" spans="1:13">
      <c r="A113" s="75">
        <f t="shared" si="15"/>
        <v>107</v>
      </c>
      <c r="B113" s="56" t="s">
        <v>82</v>
      </c>
      <c r="C113" s="56" t="s">
        <v>64</v>
      </c>
      <c r="D113" s="53" t="s">
        <v>83</v>
      </c>
      <c r="E113" s="84" t="s">
        <v>116</v>
      </c>
      <c r="F113" s="10">
        <v>192.5</v>
      </c>
      <c r="G113" s="10">
        <f t="shared" si="19"/>
        <v>192.5</v>
      </c>
      <c r="H113" s="10">
        <v>350</v>
      </c>
      <c r="I113" s="10">
        <f t="shared" si="20"/>
        <v>67</v>
      </c>
      <c r="J113" s="31">
        <f t="shared" si="16"/>
        <v>-4.5918367346906074E-4</v>
      </c>
      <c r="K113" s="35">
        <f t="shared" si="18"/>
        <v>-3.0765306122427068E-2</v>
      </c>
      <c r="L113" s="10">
        <v>0</v>
      </c>
      <c r="M113" s="135">
        <f t="shared" si="14"/>
        <v>0</v>
      </c>
    </row>
    <row r="114" spans="1:13">
      <c r="A114" s="75">
        <f t="shared" si="15"/>
        <v>108</v>
      </c>
      <c r="B114" s="56" t="s">
        <v>82</v>
      </c>
      <c r="C114" s="56" t="s">
        <v>64</v>
      </c>
      <c r="D114" s="53" t="s">
        <v>83</v>
      </c>
      <c r="E114" s="84" t="s">
        <v>117</v>
      </c>
      <c r="F114" s="10">
        <v>197.5</v>
      </c>
      <c r="G114" s="10">
        <f t="shared" si="19"/>
        <v>197.5</v>
      </c>
      <c r="H114" s="10">
        <v>350</v>
      </c>
      <c r="I114" s="10">
        <f t="shared" si="20"/>
        <v>69</v>
      </c>
      <c r="J114" s="31">
        <f t="shared" si="16"/>
        <v>-4.5918367346906074E-4</v>
      </c>
      <c r="K114" s="35">
        <f t="shared" si="18"/>
        <v>-3.1683673469365188E-2</v>
      </c>
      <c r="L114" s="10">
        <v>0</v>
      </c>
      <c r="M114" s="135">
        <f t="shared" si="14"/>
        <v>0</v>
      </c>
    </row>
    <row r="115" spans="1:13">
      <c r="A115" s="75">
        <f t="shared" si="15"/>
        <v>109</v>
      </c>
      <c r="B115" s="56" t="s">
        <v>82</v>
      </c>
      <c r="C115" s="56" t="s">
        <v>64</v>
      </c>
      <c r="D115" s="53" t="s">
        <v>83</v>
      </c>
      <c r="E115" s="84" t="s">
        <v>118</v>
      </c>
      <c r="F115" s="10">
        <v>202.5</v>
      </c>
      <c r="G115" s="10">
        <f t="shared" si="19"/>
        <v>202.5</v>
      </c>
      <c r="H115" s="10">
        <v>350</v>
      </c>
      <c r="I115" s="10">
        <f t="shared" si="20"/>
        <v>71</v>
      </c>
      <c r="J115" s="31">
        <f t="shared" si="16"/>
        <v>-4.5918367346906074E-4</v>
      </c>
      <c r="K115" s="35">
        <f t="shared" si="18"/>
        <v>-3.2602040816303315E-2</v>
      </c>
      <c r="L115" s="10">
        <v>0</v>
      </c>
      <c r="M115" s="135">
        <f t="shared" si="14"/>
        <v>0</v>
      </c>
    </row>
    <row r="116" spans="1:13">
      <c r="A116" s="75">
        <f t="shared" si="15"/>
        <v>110</v>
      </c>
      <c r="B116" s="56" t="s">
        <v>82</v>
      </c>
      <c r="C116" s="56" t="s">
        <v>64</v>
      </c>
      <c r="D116" s="53" t="s">
        <v>83</v>
      </c>
      <c r="E116" s="84" t="s">
        <v>119</v>
      </c>
      <c r="F116" s="10">
        <v>207.5</v>
      </c>
      <c r="G116" s="10">
        <f t="shared" si="19"/>
        <v>207.5</v>
      </c>
      <c r="H116" s="10">
        <v>350</v>
      </c>
      <c r="I116" s="10">
        <f t="shared" si="20"/>
        <v>73</v>
      </c>
      <c r="J116" s="31">
        <f t="shared" si="16"/>
        <v>-4.5918367346906074E-4</v>
      </c>
      <c r="K116" s="35">
        <f t="shared" si="18"/>
        <v>-3.3520408163241436E-2</v>
      </c>
      <c r="L116" s="10">
        <v>0</v>
      </c>
      <c r="M116" s="135">
        <f t="shared" si="14"/>
        <v>0</v>
      </c>
    </row>
    <row r="117" spans="1:13">
      <c r="A117" s="75">
        <f t="shared" si="15"/>
        <v>111</v>
      </c>
      <c r="B117" s="56" t="s">
        <v>82</v>
      </c>
      <c r="C117" s="56" t="s">
        <v>64</v>
      </c>
      <c r="D117" s="53" t="s">
        <v>83</v>
      </c>
      <c r="E117" s="84" t="s">
        <v>120</v>
      </c>
      <c r="F117" s="10">
        <v>212.5</v>
      </c>
      <c r="G117" s="10">
        <f t="shared" si="19"/>
        <v>212.5</v>
      </c>
      <c r="H117" s="10">
        <v>350</v>
      </c>
      <c r="I117" s="10">
        <f t="shared" si="20"/>
        <v>74</v>
      </c>
      <c r="J117" s="31">
        <f t="shared" si="16"/>
        <v>-4.5918367346906074E-4</v>
      </c>
      <c r="K117" s="35">
        <f t="shared" si="18"/>
        <v>-3.3979591836710496E-2</v>
      </c>
      <c r="L117" s="10">
        <v>0</v>
      </c>
      <c r="M117" s="135">
        <f t="shared" si="14"/>
        <v>0</v>
      </c>
    </row>
    <row r="118" spans="1:13">
      <c r="A118" s="75">
        <f t="shared" si="15"/>
        <v>112</v>
      </c>
      <c r="B118" s="56" t="s">
        <v>82</v>
      </c>
      <c r="C118" s="56" t="s">
        <v>64</v>
      </c>
      <c r="D118" s="53" t="s">
        <v>83</v>
      </c>
      <c r="E118" s="84" t="s">
        <v>121</v>
      </c>
      <c r="F118" s="10">
        <v>217.5</v>
      </c>
      <c r="G118" s="10">
        <f t="shared" si="19"/>
        <v>217.5</v>
      </c>
      <c r="H118" s="10">
        <v>350</v>
      </c>
      <c r="I118" s="10">
        <f t="shared" si="20"/>
        <v>76</v>
      </c>
      <c r="J118" s="31">
        <f t="shared" si="16"/>
        <v>-4.5918367346906074E-4</v>
      </c>
      <c r="K118" s="35">
        <f t="shared" si="18"/>
        <v>-3.4897959183648616E-2</v>
      </c>
      <c r="L118" s="10">
        <v>0</v>
      </c>
      <c r="M118" s="135">
        <f t="shared" si="14"/>
        <v>0</v>
      </c>
    </row>
    <row r="119" spans="1:13">
      <c r="A119" s="75">
        <f t="shared" si="15"/>
        <v>113</v>
      </c>
      <c r="B119" s="56" t="s">
        <v>82</v>
      </c>
      <c r="C119" s="56" t="s">
        <v>64</v>
      </c>
      <c r="D119" s="53" t="s">
        <v>83</v>
      </c>
      <c r="E119" s="84" t="s">
        <v>122</v>
      </c>
      <c r="F119" s="10">
        <v>222.5</v>
      </c>
      <c r="G119" s="10">
        <f t="shared" si="19"/>
        <v>222.5</v>
      </c>
      <c r="H119" s="10">
        <v>350</v>
      </c>
      <c r="I119" s="10">
        <f t="shared" si="20"/>
        <v>78</v>
      </c>
      <c r="J119" s="31">
        <f t="shared" si="16"/>
        <v>-4.5918367346906074E-4</v>
      </c>
      <c r="K119" s="35">
        <f t="shared" si="18"/>
        <v>-3.5816326530586737E-2</v>
      </c>
      <c r="L119" s="10">
        <v>0</v>
      </c>
      <c r="M119" s="135">
        <f t="shared" si="14"/>
        <v>0</v>
      </c>
    </row>
    <row r="120" spans="1:13">
      <c r="A120" s="75">
        <f t="shared" si="15"/>
        <v>114</v>
      </c>
      <c r="B120" s="56" t="s">
        <v>82</v>
      </c>
      <c r="C120" s="56" t="s">
        <v>64</v>
      </c>
      <c r="D120" s="53" t="s">
        <v>83</v>
      </c>
      <c r="E120" s="84" t="s">
        <v>123</v>
      </c>
      <c r="F120" s="10">
        <v>227.5</v>
      </c>
      <c r="G120" s="10">
        <f t="shared" si="19"/>
        <v>227.5</v>
      </c>
      <c r="H120" s="10">
        <v>350</v>
      </c>
      <c r="I120" s="10">
        <f t="shared" si="20"/>
        <v>80</v>
      </c>
      <c r="J120" s="31">
        <f t="shared" si="16"/>
        <v>-4.5918367346906074E-4</v>
      </c>
      <c r="K120" s="35">
        <f t="shared" si="18"/>
        <v>-3.6734693877524857E-2</v>
      </c>
      <c r="L120" s="10">
        <v>0</v>
      </c>
      <c r="M120" s="135">
        <f t="shared" si="14"/>
        <v>0</v>
      </c>
    </row>
    <row r="121" spans="1:13">
      <c r="A121" s="75">
        <f t="shared" si="15"/>
        <v>115</v>
      </c>
      <c r="B121" s="56" t="s">
        <v>82</v>
      </c>
      <c r="C121" s="56" t="s">
        <v>64</v>
      </c>
      <c r="D121" s="53" t="s">
        <v>83</v>
      </c>
      <c r="E121" s="84" t="s">
        <v>124</v>
      </c>
      <c r="F121" s="10">
        <v>232.5</v>
      </c>
      <c r="G121" s="10">
        <f t="shared" si="19"/>
        <v>232.5</v>
      </c>
      <c r="H121" s="10">
        <v>350</v>
      </c>
      <c r="I121" s="10">
        <f t="shared" si="20"/>
        <v>81</v>
      </c>
      <c r="J121" s="31">
        <f t="shared" si="16"/>
        <v>-4.5918367346906074E-4</v>
      </c>
      <c r="K121" s="35">
        <f t="shared" si="18"/>
        <v>-3.7193877550993917E-2</v>
      </c>
      <c r="L121" s="10">
        <v>0</v>
      </c>
      <c r="M121" s="135">
        <f t="shared" si="14"/>
        <v>0</v>
      </c>
    </row>
    <row r="122" spans="1:13">
      <c r="A122" s="75">
        <f t="shared" si="15"/>
        <v>116</v>
      </c>
      <c r="B122" s="56" t="s">
        <v>82</v>
      </c>
      <c r="C122" s="56" t="s">
        <v>64</v>
      </c>
      <c r="D122" s="53" t="s">
        <v>83</v>
      </c>
      <c r="E122" s="84" t="s">
        <v>125</v>
      </c>
      <c r="F122" s="10">
        <v>237.5</v>
      </c>
      <c r="G122" s="10">
        <f t="shared" si="19"/>
        <v>237.5</v>
      </c>
      <c r="H122" s="10">
        <v>350</v>
      </c>
      <c r="I122" s="10">
        <f t="shared" si="20"/>
        <v>83</v>
      </c>
      <c r="J122" s="31">
        <f t="shared" si="16"/>
        <v>-4.5918367346906074E-4</v>
      </c>
      <c r="K122" s="35">
        <f t="shared" si="18"/>
        <v>-3.8112244897932038E-2</v>
      </c>
      <c r="L122" s="10">
        <v>0</v>
      </c>
      <c r="M122" s="135">
        <f t="shared" si="14"/>
        <v>0</v>
      </c>
    </row>
    <row r="123" spans="1:13">
      <c r="A123" s="75">
        <f t="shared" si="15"/>
        <v>117</v>
      </c>
      <c r="B123" s="56" t="s">
        <v>82</v>
      </c>
      <c r="C123" s="56" t="s">
        <v>64</v>
      </c>
      <c r="D123" s="53" t="s">
        <v>83</v>
      </c>
      <c r="E123" s="84" t="s">
        <v>126</v>
      </c>
      <c r="F123" s="10">
        <v>242.5</v>
      </c>
      <c r="G123" s="10">
        <f t="shared" si="19"/>
        <v>242.5</v>
      </c>
      <c r="H123" s="10">
        <v>350</v>
      </c>
      <c r="I123" s="10">
        <f t="shared" si="20"/>
        <v>85</v>
      </c>
      <c r="J123" s="31">
        <f t="shared" si="16"/>
        <v>-4.5918367346906074E-4</v>
      </c>
      <c r="K123" s="35">
        <f t="shared" si="18"/>
        <v>-3.9030612244870165E-2</v>
      </c>
      <c r="L123" s="10">
        <v>0</v>
      </c>
      <c r="M123" s="135">
        <f t="shared" si="14"/>
        <v>0</v>
      </c>
    </row>
    <row r="124" spans="1:13">
      <c r="A124" s="75">
        <f t="shared" si="15"/>
        <v>118</v>
      </c>
      <c r="B124" s="56" t="s">
        <v>82</v>
      </c>
      <c r="C124" s="56" t="s">
        <v>64</v>
      </c>
      <c r="D124" s="53" t="s">
        <v>83</v>
      </c>
      <c r="E124" s="84" t="s">
        <v>127</v>
      </c>
      <c r="F124" s="10">
        <v>247.5</v>
      </c>
      <c r="G124" s="10">
        <f t="shared" si="19"/>
        <v>247.5</v>
      </c>
      <c r="H124" s="10">
        <v>350</v>
      </c>
      <c r="I124" s="10">
        <f t="shared" si="20"/>
        <v>87</v>
      </c>
      <c r="J124" s="31">
        <f t="shared" si="16"/>
        <v>-4.5918367346906074E-4</v>
      </c>
      <c r="K124" s="35">
        <f t="shared" si="18"/>
        <v>-3.9948979591808285E-2</v>
      </c>
      <c r="L124" s="10">
        <v>0</v>
      </c>
      <c r="M124" s="135">
        <f t="shared" si="14"/>
        <v>0</v>
      </c>
    </row>
    <row r="125" spans="1:13">
      <c r="A125" s="75">
        <f t="shared" si="15"/>
        <v>119</v>
      </c>
      <c r="B125" s="56" t="s">
        <v>82</v>
      </c>
      <c r="C125" s="56" t="s">
        <v>64</v>
      </c>
      <c r="D125" s="53" t="s">
        <v>83</v>
      </c>
      <c r="E125" s="84" t="s">
        <v>128</v>
      </c>
      <c r="F125" s="10">
        <v>252.5</v>
      </c>
      <c r="G125" s="10">
        <f t="shared" si="19"/>
        <v>252.5</v>
      </c>
      <c r="H125" s="10">
        <v>350</v>
      </c>
      <c r="I125" s="10">
        <f t="shared" si="20"/>
        <v>88</v>
      </c>
      <c r="J125" s="31">
        <f t="shared" si="16"/>
        <v>-4.5918367346906074E-4</v>
      </c>
      <c r="K125" s="35">
        <f t="shared" si="18"/>
        <v>-4.0408163265277346E-2</v>
      </c>
      <c r="L125" s="10">
        <v>0</v>
      </c>
      <c r="M125" s="135">
        <f t="shared" si="14"/>
        <v>0</v>
      </c>
    </row>
    <row r="126" spans="1:13">
      <c r="A126" s="75">
        <f t="shared" si="15"/>
        <v>120</v>
      </c>
      <c r="B126" s="56" t="s">
        <v>82</v>
      </c>
      <c r="C126" s="56" t="s">
        <v>64</v>
      </c>
      <c r="D126" s="53" t="s">
        <v>83</v>
      </c>
      <c r="E126" s="84" t="s">
        <v>129</v>
      </c>
      <c r="F126" s="10">
        <v>257.5</v>
      </c>
      <c r="G126" s="10">
        <f t="shared" si="19"/>
        <v>257.5</v>
      </c>
      <c r="H126" s="10">
        <v>350</v>
      </c>
      <c r="I126" s="10">
        <f t="shared" si="20"/>
        <v>90</v>
      </c>
      <c r="J126" s="31">
        <f t="shared" si="16"/>
        <v>-4.5918367346906074E-4</v>
      </c>
      <c r="K126" s="35">
        <f t="shared" si="18"/>
        <v>-4.1326530612215466E-2</v>
      </c>
      <c r="L126" s="10">
        <v>0</v>
      </c>
      <c r="M126" s="135">
        <f t="shared" si="14"/>
        <v>0</v>
      </c>
    </row>
    <row r="127" spans="1:13">
      <c r="A127" s="75">
        <f t="shared" si="15"/>
        <v>121</v>
      </c>
      <c r="B127" s="56" t="s">
        <v>82</v>
      </c>
      <c r="C127" s="56" t="s">
        <v>64</v>
      </c>
      <c r="D127" s="53" t="s">
        <v>83</v>
      </c>
      <c r="E127" s="84" t="s">
        <v>130</v>
      </c>
      <c r="F127" s="10">
        <v>262.5</v>
      </c>
      <c r="G127" s="10">
        <f t="shared" si="19"/>
        <v>262.5</v>
      </c>
      <c r="H127" s="10">
        <v>350</v>
      </c>
      <c r="I127" s="10">
        <f t="shared" si="20"/>
        <v>92</v>
      </c>
      <c r="J127" s="31">
        <f t="shared" si="16"/>
        <v>-4.5918367346906074E-4</v>
      </c>
      <c r="K127" s="35">
        <f t="shared" si="18"/>
        <v>-4.2244897959153586E-2</v>
      </c>
      <c r="L127" s="10">
        <v>0</v>
      </c>
      <c r="M127" s="135">
        <f t="shared" si="14"/>
        <v>0</v>
      </c>
    </row>
    <row r="128" spans="1:13">
      <c r="A128" s="75">
        <f t="shared" si="15"/>
        <v>122</v>
      </c>
      <c r="B128" s="56" t="s">
        <v>82</v>
      </c>
      <c r="C128" s="56" t="s">
        <v>64</v>
      </c>
      <c r="D128" s="53" t="s">
        <v>83</v>
      </c>
      <c r="E128" s="84" t="s">
        <v>131</v>
      </c>
      <c r="F128" s="10">
        <v>267.5</v>
      </c>
      <c r="G128" s="10">
        <f t="shared" si="19"/>
        <v>267.5</v>
      </c>
      <c r="H128" s="10">
        <v>350</v>
      </c>
      <c r="I128" s="10">
        <f t="shared" si="20"/>
        <v>94</v>
      </c>
      <c r="J128" s="31">
        <f t="shared" si="16"/>
        <v>-4.5918367346906074E-4</v>
      </c>
      <c r="K128" s="35">
        <f t="shared" si="18"/>
        <v>-4.3163265306091707E-2</v>
      </c>
      <c r="L128" s="10">
        <v>0</v>
      </c>
      <c r="M128" s="135">
        <f t="shared" ref="M128:M134" si="21">+L128*K128*12</f>
        <v>0</v>
      </c>
    </row>
    <row r="129" spans="1:13">
      <c r="A129" s="75">
        <f t="shared" si="15"/>
        <v>123</v>
      </c>
      <c r="B129" s="56" t="s">
        <v>82</v>
      </c>
      <c r="C129" s="56" t="s">
        <v>64</v>
      </c>
      <c r="D129" s="53" t="s">
        <v>83</v>
      </c>
      <c r="E129" s="84" t="s">
        <v>132</v>
      </c>
      <c r="F129" s="10">
        <v>272.5</v>
      </c>
      <c r="G129" s="10">
        <f t="shared" si="19"/>
        <v>272.5</v>
      </c>
      <c r="H129" s="10">
        <v>350</v>
      </c>
      <c r="I129" s="10">
        <f t="shared" si="20"/>
        <v>95</v>
      </c>
      <c r="J129" s="31">
        <f t="shared" si="16"/>
        <v>-4.5918367346906074E-4</v>
      </c>
      <c r="K129" s="35">
        <f t="shared" si="18"/>
        <v>-4.3622448979560767E-2</v>
      </c>
      <c r="L129" s="10">
        <v>0</v>
      </c>
      <c r="M129" s="135">
        <f t="shared" si="21"/>
        <v>0</v>
      </c>
    </row>
    <row r="130" spans="1:13">
      <c r="A130" s="75">
        <f t="shared" si="15"/>
        <v>124</v>
      </c>
      <c r="B130" s="56" t="s">
        <v>82</v>
      </c>
      <c r="C130" s="56" t="s">
        <v>64</v>
      </c>
      <c r="D130" s="53" t="s">
        <v>83</v>
      </c>
      <c r="E130" s="84" t="s">
        <v>133</v>
      </c>
      <c r="F130" s="10">
        <v>277.5</v>
      </c>
      <c r="G130" s="10">
        <f t="shared" si="19"/>
        <v>277.5</v>
      </c>
      <c r="H130" s="10">
        <v>350</v>
      </c>
      <c r="I130" s="10">
        <f t="shared" si="20"/>
        <v>97</v>
      </c>
      <c r="J130" s="31">
        <f t="shared" si="16"/>
        <v>-4.5918367346906074E-4</v>
      </c>
      <c r="K130" s="35">
        <f t="shared" si="18"/>
        <v>-4.4540816326498894E-2</v>
      </c>
      <c r="L130" s="10">
        <v>0</v>
      </c>
      <c r="M130" s="135">
        <f t="shared" si="21"/>
        <v>0</v>
      </c>
    </row>
    <row r="131" spans="1:13">
      <c r="A131" s="75">
        <f t="shared" si="15"/>
        <v>125</v>
      </c>
      <c r="B131" s="56" t="s">
        <v>82</v>
      </c>
      <c r="C131" s="56" t="s">
        <v>64</v>
      </c>
      <c r="D131" s="53" t="s">
        <v>83</v>
      </c>
      <c r="E131" s="84" t="s">
        <v>134</v>
      </c>
      <c r="F131" s="10">
        <v>282.5</v>
      </c>
      <c r="G131" s="10">
        <f t="shared" si="19"/>
        <v>282.5</v>
      </c>
      <c r="H131" s="10">
        <v>350</v>
      </c>
      <c r="I131" s="10">
        <f t="shared" si="20"/>
        <v>99</v>
      </c>
      <c r="J131" s="31">
        <f t="shared" si="16"/>
        <v>-4.5918367346906074E-4</v>
      </c>
      <c r="K131" s="35">
        <f t="shared" si="18"/>
        <v>-4.5459183673437015E-2</v>
      </c>
      <c r="L131" s="10">
        <v>0</v>
      </c>
      <c r="M131" s="135">
        <f t="shared" si="21"/>
        <v>0</v>
      </c>
    </row>
    <row r="132" spans="1:13">
      <c r="A132" s="75">
        <f t="shared" si="15"/>
        <v>126</v>
      </c>
      <c r="B132" s="56" t="s">
        <v>82</v>
      </c>
      <c r="C132" s="56" t="s">
        <v>64</v>
      </c>
      <c r="D132" s="53" t="s">
        <v>83</v>
      </c>
      <c r="E132" s="84" t="s">
        <v>135</v>
      </c>
      <c r="F132" s="10">
        <v>287.5</v>
      </c>
      <c r="G132" s="10">
        <f t="shared" si="19"/>
        <v>287.5</v>
      </c>
      <c r="H132" s="10">
        <v>350</v>
      </c>
      <c r="I132" s="10">
        <f t="shared" si="20"/>
        <v>101</v>
      </c>
      <c r="J132" s="31">
        <f t="shared" si="16"/>
        <v>-4.5918367346906074E-4</v>
      </c>
      <c r="K132" s="35">
        <f t="shared" si="18"/>
        <v>-4.6377551020375135E-2</v>
      </c>
      <c r="L132" s="10">
        <v>0</v>
      </c>
      <c r="M132" s="135">
        <f t="shared" si="21"/>
        <v>0</v>
      </c>
    </row>
    <row r="133" spans="1:13">
      <c r="A133" s="75">
        <f t="shared" si="15"/>
        <v>127</v>
      </c>
      <c r="B133" s="56" t="s">
        <v>82</v>
      </c>
      <c r="C133" s="56" t="s">
        <v>64</v>
      </c>
      <c r="D133" s="53" t="s">
        <v>83</v>
      </c>
      <c r="E133" s="84" t="s">
        <v>136</v>
      </c>
      <c r="F133" s="10">
        <v>292.5</v>
      </c>
      <c r="G133" s="10">
        <f t="shared" si="19"/>
        <v>292.5</v>
      </c>
      <c r="H133" s="10">
        <v>350</v>
      </c>
      <c r="I133" s="10">
        <f t="shared" si="20"/>
        <v>102</v>
      </c>
      <c r="J133" s="31">
        <f t="shared" si="16"/>
        <v>-4.5918367346906074E-4</v>
      </c>
      <c r="K133" s="35">
        <f t="shared" si="18"/>
        <v>-4.6836734693844195E-2</v>
      </c>
      <c r="L133" s="10">
        <v>0</v>
      </c>
      <c r="M133" s="135">
        <f t="shared" si="21"/>
        <v>0</v>
      </c>
    </row>
    <row r="134" spans="1:13" ht="13.5" thickBot="1">
      <c r="A134" s="75">
        <f t="shared" si="15"/>
        <v>128</v>
      </c>
      <c r="B134" s="56" t="s">
        <v>82</v>
      </c>
      <c r="C134" s="56" t="s">
        <v>64</v>
      </c>
      <c r="D134" s="53" t="s">
        <v>83</v>
      </c>
      <c r="E134" s="84" t="s">
        <v>137</v>
      </c>
      <c r="F134" s="10">
        <v>297.5</v>
      </c>
      <c r="G134" s="10">
        <f t="shared" si="19"/>
        <v>297.5</v>
      </c>
      <c r="H134" s="10">
        <v>350</v>
      </c>
      <c r="I134" s="10">
        <f t="shared" si="20"/>
        <v>104</v>
      </c>
      <c r="J134" s="31">
        <f t="shared" si="16"/>
        <v>-4.5918367346906074E-4</v>
      </c>
      <c r="K134" s="100">
        <f t="shared" si="18"/>
        <v>-4.7755102040782316E-2</v>
      </c>
      <c r="L134" s="10">
        <v>0</v>
      </c>
      <c r="M134" s="135">
        <f t="shared" si="21"/>
        <v>0</v>
      </c>
    </row>
    <row r="135" spans="1:13">
      <c r="A135" s="75">
        <f t="shared" si="15"/>
        <v>129</v>
      </c>
      <c r="B135" s="68"/>
      <c r="C135" s="68"/>
      <c r="D135" s="68"/>
      <c r="E135" s="69"/>
      <c r="F135" s="68"/>
      <c r="G135" s="68"/>
      <c r="H135" s="68"/>
      <c r="I135" s="68"/>
      <c r="J135" s="68"/>
      <c r="K135" s="68"/>
      <c r="L135" s="82"/>
      <c r="M135" s="70"/>
    </row>
    <row r="136" spans="1:13">
      <c r="A136" s="75">
        <f t="shared" si="15"/>
        <v>130</v>
      </c>
      <c r="B136" s="68"/>
      <c r="C136" s="68"/>
      <c r="D136" s="68"/>
      <c r="E136" s="69"/>
      <c r="F136" s="68"/>
      <c r="G136" s="68"/>
      <c r="H136" s="68"/>
      <c r="I136" s="68"/>
      <c r="J136" s="68"/>
      <c r="K136" s="68"/>
      <c r="L136" s="88">
        <f>SUM(L10:L134)</f>
        <v>111915</v>
      </c>
      <c r="M136" s="136">
        <f>SUM(M10:M135)</f>
        <v>-38734.279027685705</v>
      </c>
    </row>
    <row r="137" spans="1:13">
      <c r="A137" s="75">
        <f t="shared" si="15"/>
        <v>131</v>
      </c>
      <c r="B137" s="68"/>
      <c r="C137" s="68"/>
      <c r="D137" s="68"/>
      <c r="E137" s="69"/>
      <c r="F137" s="68"/>
      <c r="G137" s="68"/>
      <c r="H137" s="68"/>
      <c r="I137" s="68"/>
      <c r="J137" s="68"/>
      <c r="K137" s="68"/>
      <c r="L137" s="88"/>
      <c r="M137" s="70"/>
    </row>
    <row r="138" spans="1:13">
      <c r="A138" s="75">
        <f t="shared" si="15"/>
        <v>132</v>
      </c>
      <c r="B138" s="68"/>
      <c r="C138" s="68"/>
      <c r="D138" s="68"/>
      <c r="E138" s="69"/>
      <c r="F138" s="68"/>
      <c r="G138" s="68"/>
      <c r="H138" s="68"/>
      <c r="I138" s="68"/>
      <c r="J138" s="68"/>
      <c r="K138" s="68"/>
      <c r="L138" s="88"/>
      <c r="M138" s="136">
        <f>+'Settlement p15 Rate Spread'!J26</f>
        <v>-39120.237712769063</v>
      </c>
    </row>
    <row r="139" spans="1:13">
      <c r="A139" s="75">
        <f t="shared" si="15"/>
        <v>133</v>
      </c>
      <c r="B139" s="68"/>
      <c r="C139" s="68"/>
      <c r="D139" s="68"/>
      <c r="E139" s="69"/>
      <c r="F139" s="68"/>
      <c r="G139" s="68"/>
      <c r="H139" s="68"/>
      <c r="I139" s="68"/>
      <c r="J139" s="68"/>
      <c r="K139" s="68"/>
      <c r="L139" s="68"/>
      <c r="M139" s="137"/>
    </row>
    <row r="140" spans="1:13">
      <c r="A140" s="75">
        <f t="shared" ref="A140:A141" si="22">ROW(A134)</f>
        <v>134</v>
      </c>
      <c r="B140" s="68"/>
      <c r="C140" s="68"/>
      <c r="D140" s="68"/>
      <c r="E140" s="69"/>
      <c r="F140" s="68"/>
      <c r="G140" s="68"/>
      <c r="H140" s="68"/>
      <c r="I140" s="68"/>
      <c r="J140" s="68"/>
      <c r="K140" s="68"/>
      <c r="L140" s="89"/>
      <c r="M140" s="138">
        <f>+M138-M136</f>
        <v>-385.95868508335843</v>
      </c>
    </row>
    <row r="141" spans="1:13" ht="13.5" thickBot="1">
      <c r="A141" s="85">
        <f t="shared" si="22"/>
        <v>135</v>
      </c>
      <c r="B141" s="86"/>
      <c r="C141" s="86"/>
      <c r="D141" s="86"/>
      <c r="E141" s="87"/>
      <c r="F141" s="86"/>
      <c r="G141" s="86"/>
      <c r="H141" s="86"/>
      <c r="I141" s="86"/>
      <c r="J141" s="86"/>
      <c r="K141" s="86"/>
      <c r="L141" s="86"/>
      <c r="M141" s="139">
        <f>+M140/M138</f>
        <v>9.86595960681955E-3</v>
      </c>
    </row>
  </sheetData>
  <mergeCells count="2">
    <mergeCell ref="A4:M4"/>
    <mergeCell ref="A5:M5"/>
  </mergeCells>
  <printOptions horizontalCentered="1"/>
  <pageMargins left="0.5" right="0.5" top="0.5" bottom="0.5" header="0.5" footer="0.25"/>
  <pageSetup scale="71" firstPageNumber="17" fitToHeight="3" orientation="landscape" cellComments="asDisplayed" useFirstPageNumber="1" r:id="rId1"/>
  <headerFooter alignWithMargins="0">
    <oddFooter>&amp;LPage &amp;P of 28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J20" sqref="J20"/>
    </sheetView>
  </sheetViews>
  <sheetFormatPr defaultRowHeight="12.75"/>
  <cols>
    <col min="1" max="1" width="27.7109375" style="27" customWidth="1"/>
    <col min="2" max="2" width="9.140625" style="27"/>
    <col min="3" max="4" width="10.28515625" style="27" bestFit="1" customWidth="1"/>
    <col min="5" max="5" width="10.85546875" style="27" customWidth="1"/>
    <col min="6" max="16384" width="9.140625" style="27"/>
  </cols>
  <sheetData>
    <row r="1" spans="1:6">
      <c r="F1" s="130" t="s">
        <v>207</v>
      </c>
    </row>
    <row r="2" spans="1:6">
      <c r="F2" s="129" t="s">
        <v>212</v>
      </c>
    </row>
    <row r="3" spans="1:6">
      <c r="F3" s="145" t="s">
        <v>208</v>
      </c>
    </row>
    <row r="4" spans="1:6">
      <c r="A4" s="101" t="s">
        <v>0</v>
      </c>
      <c r="B4" s="101"/>
      <c r="C4" s="101"/>
      <c r="D4" s="101"/>
      <c r="E4" s="101"/>
      <c r="F4" s="101"/>
    </row>
    <row r="5" spans="1:6">
      <c r="A5" s="101" t="s">
        <v>138</v>
      </c>
      <c r="B5" s="101"/>
      <c r="C5" s="101"/>
      <c r="D5" s="101"/>
      <c r="E5" s="101"/>
      <c r="F5" s="101"/>
    </row>
    <row r="6" spans="1:6">
      <c r="A6" s="101"/>
      <c r="B6" s="101"/>
      <c r="C6" s="101"/>
      <c r="D6" s="101"/>
      <c r="E6" s="101"/>
      <c r="F6" s="101"/>
    </row>
    <row r="7" spans="1:6">
      <c r="A7"/>
      <c r="B7"/>
      <c r="C7"/>
      <c r="D7"/>
      <c r="E7"/>
      <c r="F7"/>
    </row>
    <row r="8" spans="1:6">
      <c r="A8"/>
      <c r="B8"/>
      <c r="C8" s="102" t="s">
        <v>139</v>
      </c>
      <c r="D8" s="102"/>
      <c r="E8"/>
      <c r="F8"/>
    </row>
    <row r="9" spans="1:6" s="28" customFormat="1" ht="25.5">
      <c r="A9" s="103" t="s">
        <v>140</v>
      </c>
      <c r="B9" s="103" t="s">
        <v>141</v>
      </c>
      <c r="C9" s="104" t="s">
        <v>142</v>
      </c>
      <c r="D9" s="104" t="s">
        <v>143</v>
      </c>
      <c r="E9" s="103" t="s">
        <v>144</v>
      </c>
      <c r="F9" s="103" t="s">
        <v>145</v>
      </c>
    </row>
    <row r="10" spans="1:6">
      <c r="A10" t="s">
        <v>146</v>
      </c>
      <c r="B10" s="105">
        <v>1000</v>
      </c>
      <c r="C10" s="34">
        <f>ROUND(+D$31,2)+ROUND(+D$43,2)+ROUND(IF($B10&gt;600,600*D$33/100+($B10-600)*D$34/100,$B10*D$33/100),2)+ROUND($B10*SUM(D$35)/100,2)+ROUND($B10*SUM(D$36)/100,2)+ROUND($B10*SUM(D$37)/100,2)+ROUND($B10*SUM(D$38)/100,2)+ROUND($B10*SUM(D$39)/100,2)+ROUND($B10*SUM(D$40)/100,2)+ROUND($B10*SUM(D$41)/100,2)+ROUND($B10*SUM(D$42)/100,2)+ROUND(600*SUM(D$44)/100,2)+ROUND(400*SUM(D$45)/100,2)+ROUND($B10*SUM(D$46)/100,2)+ROUND($B10*SUM(D$47)/100,2)</f>
        <v>100.57000000000001</v>
      </c>
      <c r="D10" s="34">
        <f>ROUND(+E$31,2)+ROUND(+E$43,2)+ROUND(IF($B10&gt;600,600*E$33/100+($B10-600)*E$34/100,$B10*E$33/100),2)+ROUND($B10*SUM(E$35)/100,2)+ROUND($B10*SUM(E$36)/100,2)+ROUND($B10*SUM(E$37)/100,2)+ROUND($B10*SUM(E$38)/100,2)+ROUND($B10*SUM(E$39)/100,2)+ROUND($B10*SUM(E$40)/100,2)+ROUND($B10*SUM(E$41)/100,2)+ROUND($B10*SUM(E$42)/100,2)+ROUND(600*SUM(E$44)/100,2)+ROUND(400*SUM(E$45)/100,2)+ROUND($B10*SUM(E$46)/100,2)+ROUND($B10*SUM(E$47)/100,2)</f>
        <v>100.04</v>
      </c>
      <c r="E10" s="106">
        <f t="shared" ref="E10:E21" si="0">+D10-C10</f>
        <v>-0.53000000000000114</v>
      </c>
      <c r="F10" s="107">
        <f t="shared" ref="F10:F21" si="1">+E10/C10</f>
        <v>-5.2699612210400822E-3</v>
      </c>
    </row>
    <row r="11" spans="1:6">
      <c r="A11" t="s">
        <v>147</v>
      </c>
      <c r="B11" s="105">
        <f>+B10</f>
        <v>1000</v>
      </c>
      <c r="C11" s="34">
        <f t="shared" ref="C11:D21" si="2">ROUND(+D$31,2)+ROUND(+D$43,2)+ROUND(IF($B11&gt;600,600*D$33/100+($B11-600)*D$34/100,$B11*D$33/100),2)+ROUND($B11*SUM(D$35)/100,2)+ROUND($B11*SUM(D$36)/100,2)+ROUND($B11*SUM(D$37)/100,2)+ROUND($B11*SUM(D$38)/100,2)+ROUND($B11*SUM(D$39)/100,2)+ROUND($B11*SUM(D$40)/100,2)+ROUND($B11*SUM(D$41)/100,2)+ROUND($B11*SUM(D$42)/100,2)+ROUND(600*SUM(D$44)/100,2)+ROUND(400*SUM(D$45)/100,2)+ROUND($B11*SUM(D$46)/100,2)+ROUND($B11*SUM(D$47)/100,2)</f>
        <v>100.57000000000001</v>
      </c>
      <c r="D11" s="34">
        <f t="shared" si="2"/>
        <v>100.04</v>
      </c>
      <c r="E11" s="106">
        <f t="shared" si="0"/>
        <v>-0.53000000000000114</v>
      </c>
      <c r="F11" s="107">
        <f t="shared" si="1"/>
        <v>-5.2699612210400822E-3</v>
      </c>
    </row>
    <row r="12" spans="1:6">
      <c r="A12" t="s">
        <v>148</v>
      </c>
      <c r="B12" s="105">
        <f t="shared" ref="B12:B21" si="3">+B11</f>
        <v>1000</v>
      </c>
      <c r="C12" s="34">
        <f t="shared" si="2"/>
        <v>100.57000000000001</v>
      </c>
      <c r="D12" s="34">
        <f t="shared" si="2"/>
        <v>100.04</v>
      </c>
      <c r="E12" s="106">
        <f t="shared" si="0"/>
        <v>-0.53000000000000114</v>
      </c>
      <c r="F12" s="107">
        <f t="shared" si="1"/>
        <v>-5.2699612210400822E-3</v>
      </c>
    </row>
    <row r="13" spans="1:6">
      <c r="A13" t="s">
        <v>149</v>
      </c>
      <c r="B13" s="105">
        <f t="shared" si="3"/>
        <v>1000</v>
      </c>
      <c r="C13" s="34">
        <f t="shared" si="2"/>
        <v>100.57000000000001</v>
      </c>
      <c r="D13" s="34">
        <f t="shared" si="2"/>
        <v>100.04</v>
      </c>
      <c r="E13" s="106">
        <f t="shared" si="0"/>
        <v>-0.53000000000000114</v>
      </c>
      <c r="F13" s="107">
        <f t="shared" si="1"/>
        <v>-5.2699612210400822E-3</v>
      </c>
    </row>
    <row r="14" spans="1:6">
      <c r="A14" t="s">
        <v>150</v>
      </c>
      <c r="B14" s="105">
        <f t="shared" si="3"/>
        <v>1000</v>
      </c>
      <c r="C14" s="34">
        <f t="shared" si="2"/>
        <v>100.57000000000001</v>
      </c>
      <c r="D14" s="34">
        <f t="shared" si="2"/>
        <v>100.04</v>
      </c>
      <c r="E14" s="106">
        <f t="shared" si="0"/>
        <v>-0.53000000000000114</v>
      </c>
      <c r="F14" s="107">
        <f t="shared" si="1"/>
        <v>-5.2699612210400822E-3</v>
      </c>
    </row>
    <row r="15" spans="1:6">
      <c r="A15" t="s">
        <v>151</v>
      </c>
      <c r="B15" s="105">
        <f t="shared" si="3"/>
        <v>1000</v>
      </c>
      <c r="C15" s="34">
        <f t="shared" si="2"/>
        <v>100.57000000000001</v>
      </c>
      <c r="D15" s="34">
        <f t="shared" si="2"/>
        <v>100.04</v>
      </c>
      <c r="E15" s="106">
        <f t="shared" si="0"/>
        <v>-0.53000000000000114</v>
      </c>
      <c r="F15" s="107">
        <f t="shared" si="1"/>
        <v>-5.2699612210400822E-3</v>
      </c>
    </row>
    <row r="16" spans="1:6">
      <c r="A16" t="s">
        <v>152</v>
      </c>
      <c r="B16" s="105">
        <f t="shared" si="3"/>
        <v>1000</v>
      </c>
      <c r="C16" s="34">
        <f t="shared" si="2"/>
        <v>100.57000000000001</v>
      </c>
      <c r="D16" s="34">
        <f t="shared" si="2"/>
        <v>100.04</v>
      </c>
      <c r="E16" s="106">
        <f t="shared" si="0"/>
        <v>-0.53000000000000114</v>
      </c>
      <c r="F16" s="107">
        <f t="shared" si="1"/>
        <v>-5.2699612210400822E-3</v>
      </c>
    </row>
    <row r="17" spans="1:6">
      <c r="A17" t="s">
        <v>153</v>
      </c>
      <c r="B17" s="105">
        <f t="shared" si="3"/>
        <v>1000</v>
      </c>
      <c r="C17" s="34">
        <f t="shared" si="2"/>
        <v>100.57000000000001</v>
      </c>
      <c r="D17" s="34">
        <f t="shared" si="2"/>
        <v>100.04</v>
      </c>
      <c r="E17" s="106">
        <f t="shared" si="0"/>
        <v>-0.53000000000000114</v>
      </c>
      <c r="F17" s="107">
        <f t="shared" si="1"/>
        <v>-5.2699612210400822E-3</v>
      </c>
    </row>
    <row r="18" spans="1:6">
      <c r="A18" t="s">
        <v>154</v>
      </c>
      <c r="B18" s="105">
        <f t="shared" si="3"/>
        <v>1000</v>
      </c>
      <c r="C18" s="34">
        <f t="shared" si="2"/>
        <v>100.57000000000001</v>
      </c>
      <c r="D18" s="34">
        <f t="shared" si="2"/>
        <v>100.04</v>
      </c>
      <c r="E18" s="106">
        <f t="shared" si="0"/>
        <v>-0.53000000000000114</v>
      </c>
      <c r="F18" s="107">
        <f t="shared" si="1"/>
        <v>-5.2699612210400822E-3</v>
      </c>
    </row>
    <row r="19" spans="1:6">
      <c r="A19" t="s">
        <v>155</v>
      </c>
      <c r="B19" s="105">
        <f t="shared" si="3"/>
        <v>1000</v>
      </c>
      <c r="C19" s="34">
        <f t="shared" si="2"/>
        <v>100.57000000000001</v>
      </c>
      <c r="D19" s="34">
        <f t="shared" si="2"/>
        <v>100.04</v>
      </c>
      <c r="E19" s="106">
        <f t="shared" si="0"/>
        <v>-0.53000000000000114</v>
      </c>
      <c r="F19" s="107">
        <f t="shared" si="1"/>
        <v>-5.2699612210400822E-3</v>
      </c>
    </row>
    <row r="20" spans="1:6">
      <c r="A20" t="s">
        <v>156</v>
      </c>
      <c r="B20" s="105">
        <f t="shared" si="3"/>
        <v>1000</v>
      </c>
      <c r="C20" s="34">
        <f t="shared" si="2"/>
        <v>100.57000000000001</v>
      </c>
      <c r="D20" s="34">
        <f t="shared" si="2"/>
        <v>100.04</v>
      </c>
      <c r="E20" s="106">
        <f t="shared" si="0"/>
        <v>-0.53000000000000114</v>
      </c>
      <c r="F20" s="107">
        <f t="shared" si="1"/>
        <v>-5.2699612210400822E-3</v>
      </c>
    </row>
    <row r="21" spans="1:6">
      <c r="A21" t="s">
        <v>157</v>
      </c>
      <c r="B21" s="105">
        <f t="shared" si="3"/>
        <v>1000</v>
      </c>
      <c r="C21" s="34">
        <f t="shared" si="2"/>
        <v>100.57000000000001</v>
      </c>
      <c r="D21" s="34">
        <f t="shared" si="2"/>
        <v>100.04</v>
      </c>
      <c r="E21" s="106">
        <f t="shared" si="0"/>
        <v>-0.53000000000000114</v>
      </c>
      <c r="F21" s="107">
        <f t="shared" si="1"/>
        <v>-5.2699612210400822E-3</v>
      </c>
    </row>
    <row r="22" spans="1:6">
      <c r="A22"/>
      <c r="B22"/>
      <c r="C22" s="106"/>
      <c r="D22" s="106"/>
      <c r="E22" s="106"/>
      <c r="F22" s="107"/>
    </row>
    <row r="23" spans="1:6" ht="13.5" thickBot="1">
      <c r="A23" s="108" t="s">
        <v>158</v>
      </c>
      <c r="B23" s="109">
        <f>SUM(B10:B22)</f>
        <v>12000</v>
      </c>
      <c r="C23" s="110">
        <f>SUM(C10:C22)</f>
        <v>1206.8400000000001</v>
      </c>
      <c r="D23" s="110">
        <f>SUM(D10:D22)</f>
        <v>1200.4799999999998</v>
      </c>
      <c r="E23" s="110">
        <f>SUM(E10:E22)</f>
        <v>-6.3600000000000136</v>
      </c>
      <c r="F23" s="111">
        <f>+E23/C23</f>
        <v>-5.2699612210400822E-3</v>
      </c>
    </row>
    <row r="24" spans="1:6" ht="13.5" thickTop="1">
      <c r="A24" s="108"/>
      <c r="B24"/>
      <c r="C24"/>
      <c r="D24"/>
      <c r="E24"/>
      <c r="F24" s="107"/>
    </row>
    <row r="25" spans="1:6" ht="13.5" thickBot="1">
      <c r="A25" s="140" t="s">
        <v>159</v>
      </c>
      <c r="B25" s="141">
        <f>+B23/12</f>
        <v>1000</v>
      </c>
      <c r="C25" s="142">
        <f>+C23/12</f>
        <v>100.57000000000001</v>
      </c>
      <c r="D25" s="142">
        <f>+D23/12</f>
        <v>100.03999999999998</v>
      </c>
      <c r="E25" s="142">
        <f>+E23/12</f>
        <v>-0.53000000000000114</v>
      </c>
      <c r="F25" s="143">
        <f>+E25/C25</f>
        <v>-5.2699612210400822E-3</v>
      </c>
    </row>
    <row r="26" spans="1:6" ht="13.5" thickTop="1">
      <c r="A26"/>
      <c r="B26"/>
      <c r="C26"/>
      <c r="D26"/>
      <c r="E26"/>
      <c r="F26"/>
    </row>
    <row r="27" spans="1:6">
      <c r="A27" s="27" t="s">
        <v>160</v>
      </c>
      <c r="C27" s="38">
        <f>+C23/B23*100</f>
        <v>10.057</v>
      </c>
      <c r="D27" s="38">
        <f>+D23/B23*100</f>
        <v>10.003999999999998</v>
      </c>
      <c r="E27"/>
      <c r="F27"/>
    </row>
    <row r="28" spans="1:6">
      <c r="A28"/>
      <c r="B28"/>
      <c r="C28"/>
      <c r="D28"/>
      <c r="E28"/>
      <c r="F28"/>
    </row>
    <row r="29" spans="1:6">
      <c r="A29"/>
      <c r="B29"/>
      <c r="C29"/>
      <c r="D29"/>
      <c r="E29"/>
      <c r="F29"/>
    </row>
    <row r="30" spans="1:6" ht="63.75">
      <c r="A30" s="112" t="s">
        <v>161</v>
      </c>
      <c r="B30" s="113"/>
      <c r="C30" s="114"/>
      <c r="D30" s="115" t="s">
        <v>204</v>
      </c>
      <c r="E30" s="115" t="s">
        <v>205</v>
      </c>
      <c r="F30"/>
    </row>
    <row r="31" spans="1:6">
      <c r="A31" s="108" t="s">
        <v>162</v>
      </c>
      <c r="B31"/>
      <c r="C31"/>
      <c r="D31" s="116">
        <v>7.49</v>
      </c>
      <c r="E31" s="125">
        <f>+D31</f>
        <v>7.49</v>
      </c>
      <c r="F31" t="s">
        <v>163</v>
      </c>
    </row>
    <row r="32" spans="1:6">
      <c r="A32" t="s">
        <v>164</v>
      </c>
      <c r="B32"/>
      <c r="C32"/>
      <c r="D32" s="117"/>
      <c r="E32" s="117"/>
      <c r="F32"/>
    </row>
    <row r="33" spans="1:6">
      <c r="A33" s="118" t="s">
        <v>165</v>
      </c>
      <c r="B33"/>
      <c r="C33"/>
      <c r="D33" s="119">
        <v>8.5578000000000003</v>
      </c>
      <c r="E33" s="119">
        <f t="shared" ref="E33:E47" si="4">+D33</f>
        <v>8.5578000000000003</v>
      </c>
      <c r="F33" t="s">
        <v>166</v>
      </c>
    </row>
    <row r="34" spans="1:6">
      <c r="A34" s="118" t="s">
        <v>167</v>
      </c>
      <c r="B34"/>
      <c r="C34"/>
      <c r="D34" s="119">
        <v>10.415699999999999</v>
      </c>
      <c r="E34" s="119">
        <f t="shared" si="4"/>
        <v>10.415699999999999</v>
      </c>
      <c r="F34" t="s">
        <v>166</v>
      </c>
    </row>
    <row r="35" spans="1:6">
      <c r="A35" s="118" t="s">
        <v>168</v>
      </c>
      <c r="B35"/>
      <c r="C35"/>
      <c r="D35" s="119">
        <v>0</v>
      </c>
      <c r="E35" s="144">
        <f>ROUND(+'Settlement p15 Rate Spread'!L10,4)</f>
        <v>-5.28E-2</v>
      </c>
      <c r="F35" t="s">
        <v>166</v>
      </c>
    </row>
    <row r="36" spans="1:6">
      <c r="A36" s="118" t="s">
        <v>195</v>
      </c>
      <c r="B36"/>
      <c r="C36"/>
      <c r="D36" s="119">
        <v>-0.33229999999999998</v>
      </c>
      <c r="E36" s="119">
        <f t="shared" si="4"/>
        <v>-0.33229999999999998</v>
      </c>
      <c r="F36" t="s">
        <v>166</v>
      </c>
    </row>
    <row r="37" spans="1:6">
      <c r="A37" s="118" t="s">
        <v>169</v>
      </c>
      <c r="B37"/>
      <c r="C37"/>
      <c r="D37" s="119">
        <v>0.4632</v>
      </c>
      <c r="E37" s="119">
        <f t="shared" si="4"/>
        <v>0.4632</v>
      </c>
      <c r="F37" t="s">
        <v>166</v>
      </c>
    </row>
    <row r="38" spans="1:6">
      <c r="A38" s="118" t="s">
        <v>170</v>
      </c>
      <c r="B38"/>
      <c r="C38"/>
      <c r="D38" s="119">
        <v>7.7700000000000005E-2</v>
      </c>
      <c r="E38" s="119">
        <f t="shared" si="4"/>
        <v>7.7700000000000005E-2</v>
      </c>
      <c r="F38" t="s">
        <v>166</v>
      </c>
    </row>
    <row r="39" spans="1:6">
      <c r="A39" s="118" t="s">
        <v>196</v>
      </c>
      <c r="B39"/>
      <c r="C39"/>
      <c r="D39" s="120">
        <v>-3.3500000000000002E-2</v>
      </c>
      <c r="E39" s="120">
        <f t="shared" si="4"/>
        <v>-3.3500000000000002E-2</v>
      </c>
      <c r="F39" t="s">
        <v>166</v>
      </c>
    </row>
    <row r="40" spans="1:6">
      <c r="A40" s="118" t="s">
        <v>197</v>
      </c>
      <c r="B40"/>
      <c r="C40"/>
      <c r="D40" s="120">
        <v>0</v>
      </c>
      <c r="E40" s="120">
        <f t="shared" si="4"/>
        <v>0</v>
      </c>
      <c r="F40" s="27" t="s">
        <v>166</v>
      </c>
    </row>
    <row r="41" spans="1:6">
      <c r="A41" s="168" t="s">
        <v>198</v>
      </c>
      <c r="B41" s="168"/>
      <c r="C41" s="168"/>
      <c r="D41" s="120">
        <v>-3.4799999999999998E-2</v>
      </c>
      <c r="E41" s="120">
        <f t="shared" si="4"/>
        <v>-3.4799999999999998E-2</v>
      </c>
      <c r="F41" s="27" t="s">
        <v>166</v>
      </c>
    </row>
    <row r="42" spans="1:6">
      <c r="A42" s="40" t="s">
        <v>199</v>
      </c>
      <c r="B42" s="121"/>
      <c r="C42" s="121"/>
      <c r="D42" s="120">
        <v>0.2238</v>
      </c>
      <c r="E42" s="120">
        <f t="shared" si="4"/>
        <v>0.2238</v>
      </c>
      <c r="F42" s="27" t="s">
        <v>166</v>
      </c>
    </row>
    <row r="43" spans="1:6">
      <c r="A43" s="39" t="s">
        <v>200</v>
      </c>
      <c r="B43" s="121"/>
      <c r="C43" s="121"/>
      <c r="D43" s="122">
        <v>0.37999999999999989</v>
      </c>
      <c r="E43" s="122">
        <f t="shared" si="4"/>
        <v>0.37999999999999989</v>
      </c>
      <c r="F43" t="s">
        <v>163</v>
      </c>
    </row>
    <row r="44" spans="1:6">
      <c r="A44" s="39" t="s">
        <v>201</v>
      </c>
      <c r="B44" s="121"/>
      <c r="C44" s="121"/>
      <c r="D44" s="120">
        <v>0.11140000000000039</v>
      </c>
      <c r="E44" s="120">
        <f t="shared" si="4"/>
        <v>0.11140000000000039</v>
      </c>
      <c r="F44" s="27" t="s">
        <v>166</v>
      </c>
    </row>
    <row r="45" spans="1:6">
      <c r="A45" s="39" t="s">
        <v>202</v>
      </c>
      <c r="B45" s="121"/>
      <c r="C45" s="121"/>
      <c r="D45" s="120">
        <v>0.13569999999999971</v>
      </c>
      <c r="E45" s="120">
        <f t="shared" si="4"/>
        <v>0.13569999999999971</v>
      </c>
      <c r="F45" s="27" t="s">
        <v>166</v>
      </c>
    </row>
    <row r="46" spans="1:6">
      <c r="A46" s="39" t="s">
        <v>203</v>
      </c>
      <c r="B46" s="121"/>
      <c r="C46" s="121"/>
      <c r="D46" s="120">
        <v>0.16280000000000011</v>
      </c>
      <c r="E46" s="120">
        <f t="shared" si="4"/>
        <v>0.16280000000000011</v>
      </c>
      <c r="F46" s="27" t="s">
        <v>166</v>
      </c>
    </row>
    <row r="47" spans="1:6">
      <c r="A47" s="123" t="s">
        <v>171</v>
      </c>
      <c r="B47"/>
      <c r="C47"/>
      <c r="D47" s="124">
        <v>-0.67849999999999999</v>
      </c>
      <c r="E47" s="126">
        <f t="shared" si="4"/>
        <v>-0.67849999999999999</v>
      </c>
      <c r="F47" s="27" t="s">
        <v>166</v>
      </c>
    </row>
  </sheetData>
  <mergeCells count="1">
    <mergeCell ref="A41:C41"/>
  </mergeCells>
  <printOptions horizontalCentered="1"/>
  <pageMargins left="0.5" right="0.5" top="0.75" bottom="0.75" header="0.5" footer="0.5"/>
  <pageSetup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2013-04-25T07:00:00+00:00</OpenedDate>
    <Date1 xmlns="dc463f71-b30c-4ab2-9473-d307f9d35888">2013-09-16T07:00:00+00:00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130617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C83C83ECB19D4DB5F4F888CFD68042" ma:contentTypeVersion="135" ma:contentTypeDescription="" ma:contentTypeScope="" ma:versionID="f9a628cbf326db48f4ee322a25a2e0e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1AD057C-2BD1-48F7-BA58-CA4E425679E7}"/>
</file>

<file path=customXml/itemProps2.xml><?xml version="1.0" encoding="utf-8"?>
<ds:datastoreItem xmlns:ds="http://schemas.openxmlformats.org/officeDocument/2006/customXml" ds:itemID="{8388FB43-EDB5-429A-AF6A-6E5C34B81F59}"/>
</file>

<file path=customXml/itemProps3.xml><?xml version="1.0" encoding="utf-8"?>
<ds:datastoreItem xmlns:ds="http://schemas.openxmlformats.org/officeDocument/2006/customXml" ds:itemID="{13AF8588-901B-4954-82C7-E0457F324B7B}"/>
</file>

<file path=customXml/itemProps4.xml><?xml version="1.0" encoding="utf-8"?>
<ds:datastoreItem xmlns:ds="http://schemas.openxmlformats.org/officeDocument/2006/customXml" ds:itemID="{4FC70697-D74B-4E66-8DC1-BDF7AC35FF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Settlement p15 Rate Spread</vt:lpstr>
      <vt:lpstr>Settlement p16 Prfrma Proposed</vt:lpstr>
      <vt:lpstr>Settle p17-19 Street Lght Rates</vt:lpstr>
      <vt:lpstr>Settlement p. 20 Typical Res</vt:lpstr>
      <vt:lpstr>'Settle p17-19 Street Lght Rates'!Print_Area</vt:lpstr>
      <vt:lpstr>'Settlement p. 20 Typical Res'!Print_Area</vt:lpstr>
      <vt:lpstr>'Settlement p15 Rate Spread'!Print_Area</vt:lpstr>
      <vt:lpstr>'Settlement p16 Prfrma Proposed'!Print_Area</vt:lpstr>
      <vt:lpstr>'Settle p17-19 Street Lght Rates'!Print_Titles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No Name</cp:lastModifiedBy>
  <cp:lastPrinted>2013-09-11T21:20:43Z</cp:lastPrinted>
  <dcterms:created xsi:type="dcterms:W3CDTF">2013-04-10T18:21:17Z</dcterms:created>
  <dcterms:modified xsi:type="dcterms:W3CDTF">2013-09-16T18:05:32Z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0x0101006E56B4D1795A2E4DB2F0B01679ED314A0007C83C83ECB19D4DB5F4F888CFD68042</vt:lpwstr>
  </property>
  <property fmtid="{D5CDD505-2E9C-101B-9397-08002B2CF9AE}" pid="3" name="_docset_NoMedatataSyncRequired">
    <vt:lpwstr>False</vt:lpwstr>
  </property>
</Properties>
</file>