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his Week\4. Friday\TG-170268 Rabanco\"/>
    </mc:Choice>
  </mc:AlternateContent>
  <bookViews>
    <workbookView xWindow="0" yWindow="45" windowWidth="12285" windowHeight="12120" tabRatio="1000"/>
  </bookViews>
  <sheets>
    <sheet name="Title Page" sheetId="19" r:id="rId1"/>
    <sheet name="Check Sheet" sheetId="5" r:id="rId2"/>
    <sheet name="Item 5" sheetId="32" r:id="rId3"/>
    <sheet name="Item 51,52" sheetId="33" r:id="rId4"/>
    <sheet name="Item 55,60" sheetId="34" r:id="rId5"/>
    <sheet name="Item 70" sheetId="35" r:id="rId6"/>
    <sheet name="Item 80 " sheetId="36" r:id="rId7"/>
    <sheet name="Item 100, page 1" sheetId="2" r:id="rId8"/>
    <sheet name="Item 100, page 2" sheetId="3" r:id="rId9"/>
    <sheet name="Item 100, page 3" sheetId="21" r:id="rId10"/>
    <sheet name="Item 100, page 4" sheetId="38" r:id="rId11"/>
    <sheet name="Item 100, page 5" sheetId="22" r:id="rId12"/>
    <sheet name="Item 105, page 1" sheetId="4" r:id="rId13"/>
    <sheet name="Item 105 Page 2" sheetId="15" r:id="rId14"/>
    <sheet name="Item 105 Page 3 " sheetId="16" r:id="rId15"/>
    <sheet name="Item 120,130,150" sheetId="39" r:id="rId16"/>
    <sheet name="Item 106, page 1 " sheetId="14" r:id="rId17"/>
    <sheet name="Item 200 " sheetId="42" r:id="rId18"/>
    <sheet name="Item 205 " sheetId="40" r:id="rId19"/>
    <sheet name="Item 230" sheetId="41" r:id="rId20"/>
    <sheet name="Item 240" sheetId="10" r:id="rId21"/>
    <sheet name="Item 245" sheetId="11" r:id="rId22"/>
    <sheet name="Item 255 Page 1" sheetId="12" r:id="rId23"/>
    <sheet name="Item 255 Page 2 " sheetId="13" r:id="rId24"/>
    <sheet name="Item 260" sheetId="17" r:id="rId25"/>
    <sheet name="Item 275" sheetId="18" r:id="rId26"/>
  </sheets>
  <definedNames>
    <definedName name="_xlnm.Print_Area" localSheetId="1">'Check Sheet'!$A$1:$J$58</definedName>
    <definedName name="_xlnm.Print_Area" localSheetId="7">'Item 100, page 1'!$A$1:$K$60</definedName>
    <definedName name="_xlnm.Print_Area" localSheetId="9">'Item 100, page 3'!$A$1:$J$53</definedName>
    <definedName name="_xlnm.Print_Area" localSheetId="11">'Item 100, page 5'!$A$1:$J$53</definedName>
    <definedName name="_xlnm.Print_Area" localSheetId="12">'Item 105, page 1'!$A$1:$L$63</definedName>
  </definedNames>
  <calcPr calcId="152511"/>
</workbook>
</file>

<file path=xl/calcChain.xml><?xml version="1.0" encoding="utf-8"?>
<calcChain xmlns="http://schemas.openxmlformats.org/spreadsheetml/2006/main">
  <c r="B28" i="15" l="1"/>
  <c r="I34" i="2" l="1"/>
  <c r="I35" i="3" s="1"/>
  <c r="I33" i="2"/>
  <c r="I34" i="3" s="1"/>
  <c r="I32" i="2"/>
  <c r="I33" i="3" s="1"/>
  <c r="I31" i="2"/>
  <c r="I32" i="3" s="1"/>
  <c r="B27" i="4" l="1"/>
  <c r="L20" i="15"/>
  <c r="F19" i="4" l="1"/>
  <c r="G19" i="4" s="1"/>
  <c r="H19" i="4" s="1"/>
  <c r="I19" i="4" s="1"/>
  <c r="D5" i="21"/>
  <c r="D4" i="38"/>
  <c r="C33" i="3"/>
  <c r="C34" i="3"/>
  <c r="C35" i="3"/>
  <c r="D35" i="2"/>
  <c r="D36" i="3" s="1"/>
  <c r="F21" i="4" l="1"/>
  <c r="G21" i="4" s="1"/>
  <c r="H21" i="4" s="1"/>
  <c r="I21" i="4" s="1"/>
  <c r="J21" i="4" s="1"/>
  <c r="K21" i="4" s="1"/>
  <c r="L21" i="4" s="1"/>
  <c r="B30" i="16" l="1"/>
  <c r="B41" i="15"/>
  <c r="E15" i="18"/>
  <c r="F15" i="18" s="1"/>
  <c r="G15" i="18" s="1"/>
  <c r="H15" i="18" s="1"/>
  <c r="I15" i="18" s="1"/>
  <c r="J15" i="18" s="1"/>
  <c r="K15" i="18" s="1"/>
  <c r="L15" i="18" s="1"/>
  <c r="M15" i="18" s="1"/>
  <c r="N15" i="18" s="1"/>
  <c r="E21" i="17"/>
  <c r="F21" i="17" s="1"/>
  <c r="G21" i="17" s="1"/>
  <c r="H21" i="17" s="1"/>
  <c r="I21" i="17" s="1"/>
  <c r="J21" i="17" s="1"/>
  <c r="K21" i="17" s="1"/>
  <c r="L21" i="17" s="1"/>
  <c r="M21" i="17" s="1"/>
  <c r="N21" i="17" s="1"/>
  <c r="E16" i="17"/>
  <c r="F16" i="17" s="1"/>
  <c r="G16" i="17" s="1"/>
  <c r="H16" i="17" s="1"/>
  <c r="I16" i="17" s="1"/>
  <c r="J16" i="17" s="1"/>
  <c r="K16" i="17" s="1"/>
  <c r="L16" i="17" s="1"/>
  <c r="M16" i="17" s="1"/>
  <c r="N16" i="17" s="1"/>
  <c r="H22" i="10"/>
  <c r="I22" i="10" s="1"/>
  <c r="J22" i="10" s="1"/>
  <c r="K22" i="10" s="1"/>
  <c r="L22" i="10" s="1"/>
  <c r="M22" i="10" s="1"/>
  <c r="N22" i="10" s="1"/>
  <c r="H20" i="10"/>
  <c r="I20" i="10" s="1"/>
  <c r="J20" i="10" s="1"/>
  <c r="K20" i="10" s="1"/>
  <c r="F16" i="5" l="1"/>
  <c r="F23" i="5"/>
  <c r="B23" i="16"/>
  <c r="C14" i="4"/>
  <c r="D14" i="4"/>
  <c r="E14" i="4"/>
  <c r="F14" i="4"/>
  <c r="G14" i="4"/>
  <c r="H14" i="4"/>
  <c r="I14" i="4"/>
  <c r="J14" i="4"/>
  <c r="K14" i="4"/>
  <c r="L14" i="4"/>
  <c r="E23" i="21"/>
  <c r="E24" i="21" s="1"/>
  <c r="E25" i="21" s="1"/>
  <c r="E26" i="21" s="1"/>
  <c r="E27" i="21" s="1"/>
  <c r="B58" i="3"/>
  <c r="B49" i="21" s="1"/>
  <c r="B56" i="2"/>
  <c r="K56" i="2"/>
  <c r="K58" i="3" s="1"/>
  <c r="J49" i="21" s="1"/>
  <c r="I24" i="2"/>
  <c r="I24" i="3" s="1"/>
  <c r="I25" i="2"/>
  <c r="I25" i="3" s="1"/>
  <c r="I26" i="2"/>
  <c r="I26" i="3" s="1"/>
  <c r="I27" i="2"/>
  <c r="I27" i="3" s="1"/>
  <c r="I30" i="3" s="1"/>
  <c r="I28" i="2"/>
  <c r="I29" i="2"/>
  <c r="I30" i="2"/>
  <c r="I31" i="3" s="1"/>
  <c r="A23" i="22"/>
  <c r="I23" i="2"/>
  <c r="I23" i="3" s="1"/>
  <c r="E24" i="2"/>
  <c r="E25" i="2" s="1"/>
  <c r="E26" i="2" s="1"/>
  <c r="E27" i="2" s="1"/>
  <c r="E28" i="2" s="1"/>
  <c r="E29" i="2" s="1"/>
  <c r="E30" i="2" s="1"/>
  <c r="E31" i="2" s="1"/>
  <c r="E32" i="2" s="1"/>
  <c r="E33" i="2" s="1"/>
  <c r="E34" i="2" s="1"/>
  <c r="D23" i="2"/>
  <c r="D23" i="3" s="1"/>
  <c r="D24" i="3" s="1"/>
  <c r="D25" i="3" s="1"/>
  <c r="D26" i="3" s="1"/>
  <c r="D27" i="3" s="1"/>
  <c r="D28" i="3" s="1"/>
  <c r="D29" i="3" s="1"/>
  <c r="D30" i="3" s="1"/>
  <c r="D31" i="3" s="1"/>
  <c r="D32" i="3" s="1"/>
  <c r="D33" i="3" s="1"/>
  <c r="D34" i="3" s="1"/>
  <c r="D35" i="3" s="1"/>
  <c r="C24" i="2"/>
  <c r="C24" i="3" s="1"/>
  <c r="C25" i="2"/>
  <c r="C25" i="3" s="1"/>
  <c r="C26" i="2"/>
  <c r="C26" i="3" s="1"/>
  <c r="C27" i="2"/>
  <c r="C27" i="3" s="1"/>
  <c r="C28" i="2"/>
  <c r="C29" i="2"/>
  <c r="C31" i="3"/>
  <c r="C32" i="3"/>
  <c r="C23" i="2"/>
  <c r="C23" i="3" s="1"/>
  <c r="J51" i="2"/>
  <c r="J53" i="3" s="1"/>
  <c r="A43" i="2"/>
  <c r="A45" i="3" s="1"/>
  <c r="B31" i="4"/>
  <c r="B39" i="15" s="1"/>
  <c r="O49" i="4"/>
  <c r="O48" i="4"/>
  <c r="B28" i="16" s="1"/>
  <c r="B31" i="14" s="1"/>
  <c r="O42" i="4"/>
  <c r="O43" i="4"/>
  <c r="K16" i="18"/>
  <c r="G16" i="18"/>
  <c r="E16" i="18"/>
  <c r="M17" i="17"/>
  <c r="E17" i="17"/>
  <c r="G16" i="13"/>
  <c r="G16" i="12"/>
  <c r="N17" i="10"/>
  <c r="L17" i="10"/>
  <c r="J17" i="10"/>
  <c r="H17" i="10"/>
  <c r="D42" i="10"/>
  <c r="D40" i="10"/>
  <c r="H19" i="14"/>
  <c r="H20" i="14" s="1"/>
  <c r="F19" i="14"/>
  <c r="F20" i="14" s="1"/>
  <c r="L16" i="16"/>
  <c r="J16" i="16"/>
  <c r="H16" i="16"/>
  <c r="F16" i="16"/>
  <c r="D16" i="16"/>
  <c r="M17" i="15"/>
  <c r="K17" i="15"/>
  <c r="I17" i="15"/>
  <c r="G17" i="15"/>
  <c r="N15" i="17"/>
  <c r="L15" i="17"/>
  <c r="J15" i="17"/>
  <c r="F15" i="17"/>
  <c r="D15" i="17"/>
  <c r="I41" i="4"/>
  <c r="D43" i="4"/>
  <c r="D41" i="4"/>
  <c r="B14" i="4"/>
  <c r="F15" i="5"/>
  <c r="J49" i="22"/>
  <c r="B49" i="22"/>
  <c r="B47" i="22"/>
  <c r="D5" i="22"/>
  <c r="D4" i="22"/>
  <c r="C39" i="5"/>
  <c r="B47" i="21"/>
  <c r="D4" i="21"/>
  <c r="C38" i="5"/>
  <c r="C37" i="5"/>
  <c r="C16" i="5"/>
  <c r="N49" i="18"/>
  <c r="N54" i="17"/>
  <c r="J49" i="13"/>
  <c r="J49" i="12"/>
  <c r="J50" i="11"/>
  <c r="N57" i="10"/>
  <c r="J56" i="14"/>
  <c r="N51" i="16"/>
  <c r="N54" i="15"/>
  <c r="L59" i="4"/>
  <c r="B49" i="18"/>
  <c r="B47" i="18"/>
  <c r="B54" i="17"/>
  <c r="B52" i="17"/>
  <c r="B49" i="13"/>
  <c r="B47" i="13"/>
  <c r="B49" i="12"/>
  <c r="B47" i="12"/>
  <c r="B50" i="11"/>
  <c r="B48" i="11"/>
  <c r="B57" i="10"/>
  <c r="B55" i="10"/>
  <c r="B56" i="14"/>
  <c r="B54" i="14"/>
  <c r="B51" i="16"/>
  <c r="B49" i="16"/>
  <c r="B54" i="15"/>
  <c r="B52" i="15"/>
  <c r="B59" i="4"/>
  <c r="B57" i="4"/>
  <c r="B56" i="3"/>
  <c r="B54" i="2"/>
  <c r="B52" i="5"/>
  <c r="D5" i="18"/>
  <c r="D4" i="18"/>
  <c r="D5" i="17"/>
  <c r="D4" i="17"/>
  <c r="D5" i="13"/>
  <c r="D4" i="13"/>
  <c r="D5" i="12"/>
  <c r="D4" i="12"/>
  <c r="D5" i="11"/>
  <c r="D4" i="11"/>
  <c r="D5" i="10"/>
  <c r="D4" i="10"/>
  <c r="D5" i="14"/>
  <c r="D4" i="14"/>
  <c r="D5" i="16"/>
  <c r="D4" i="16"/>
  <c r="D5" i="15"/>
  <c r="D4" i="15"/>
  <c r="D5" i="4"/>
  <c r="D4" i="4"/>
  <c r="D5" i="3"/>
  <c r="D4" i="3"/>
  <c r="D5" i="2"/>
  <c r="D4" i="2"/>
  <c r="D5" i="5"/>
  <c r="D4" i="5"/>
  <c r="C15" i="5"/>
  <c r="D17" i="11"/>
  <c r="E17" i="11"/>
  <c r="F17" i="11"/>
  <c r="I41" i="10"/>
  <c r="F16" i="12"/>
  <c r="I16" i="16"/>
  <c r="F16" i="13"/>
  <c r="J16" i="18"/>
  <c r="M16" i="16"/>
  <c r="I17" i="17"/>
  <c r="D44" i="4"/>
  <c r="M16" i="18"/>
  <c r="E19" i="14"/>
  <c r="E20" i="14" s="1"/>
  <c r="G16" i="16"/>
  <c r="L16" i="18"/>
  <c r="H17" i="17"/>
  <c r="F17" i="17"/>
  <c r="E17" i="15"/>
  <c r="H16" i="12"/>
  <c r="I16" i="13"/>
  <c r="K15" i="17"/>
  <c r="F17" i="15"/>
  <c r="H16" i="18"/>
  <c r="I16" i="12"/>
  <c r="N16" i="18"/>
  <c r="N16" i="16"/>
  <c r="H16" i="13"/>
  <c r="I16" i="18"/>
  <c r="L17" i="15"/>
  <c r="G17" i="17"/>
  <c r="D17" i="17"/>
  <c r="K16" i="16"/>
  <c r="E15" i="17"/>
  <c r="H17" i="15"/>
  <c r="N17" i="17"/>
  <c r="D40" i="4"/>
  <c r="H15" i="17"/>
  <c r="I17" i="10"/>
  <c r="G15" i="17"/>
  <c r="F16" i="18"/>
  <c r="J17" i="15"/>
  <c r="D16" i="18"/>
  <c r="K17" i="17"/>
  <c r="G19" i="14"/>
  <c r="G20" i="14" s="1"/>
  <c r="I42" i="4"/>
  <c r="I15" i="17"/>
  <c r="M15" i="17"/>
  <c r="E16" i="16"/>
  <c r="D17" i="15"/>
  <c r="J17" i="17"/>
  <c r="L17" i="17"/>
  <c r="N17" i="15"/>
  <c r="F17" i="10"/>
  <c r="M17" i="10"/>
  <c r="I43" i="10"/>
  <c r="I40" i="10"/>
  <c r="D43" i="10"/>
  <c r="G17" i="10"/>
  <c r="D42" i="4"/>
  <c r="E16" i="11"/>
  <c r="E17" i="10"/>
  <c r="D41" i="10"/>
  <c r="I44" i="10"/>
  <c r="K17" i="10"/>
  <c r="I40" i="4"/>
  <c r="D45" i="10"/>
  <c r="B27" i="14"/>
  <c r="D44" i="10"/>
  <c r="D39" i="4"/>
  <c r="I42" i="10"/>
  <c r="D20" i="17"/>
  <c r="E20" i="15"/>
  <c r="E20" i="17" s="1"/>
  <c r="D22" i="17"/>
  <c r="E22" i="15"/>
  <c r="E22" i="17" s="1"/>
  <c r="D17" i="10"/>
  <c r="D16" i="11"/>
  <c r="F16" i="11"/>
  <c r="I43" i="4"/>
  <c r="I39" i="4"/>
  <c r="F20" i="15"/>
  <c r="G20" i="15" s="1"/>
  <c r="F22" i="15" l="1"/>
  <c r="G20" i="17"/>
  <c r="H20" i="15"/>
  <c r="F20" i="17"/>
  <c r="D24" i="2"/>
  <c r="D25" i="2" s="1"/>
  <c r="D26" i="2" s="1"/>
  <c r="D27" i="2" s="1"/>
  <c r="D28" i="2" s="1"/>
  <c r="D29" i="2" s="1"/>
  <c r="D30" i="2" s="1"/>
  <c r="D31" i="2" s="1"/>
  <c r="D32" i="2" s="1"/>
  <c r="D33" i="2" s="1"/>
  <c r="D34" i="2" s="1"/>
  <c r="E24" i="3"/>
  <c r="E25" i="3" s="1"/>
  <c r="E26" i="3" s="1"/>
  <c r="E27" i="3" s="1"/>
  <c r="E28" i="3" s="1"/>
  <c r="E29" i="3" s="1"/>
  <c r="E30" i="3" s="1"/>
  <c r="E31" i="3" s="1"/>
  <c r="E32" i="3" s="1"/>
  <c r="E33" i="3" s="1"/>
  <c r="E34" i="3" s="1"/>
  <c r="E35" i="3" s="1"/>
  <c r="F22" i="17" l="1"/>
  <c r="G22" i="15"/>
  <c r="H20" i="17"/>
  <c r="I20" i="15"/>
  <c r="G22" i="17" l="1"/>
  <c r="H22" i="15"/>
  <c r="J20" i="15"/>
  <c r="I20" i="17"/>
  <c r="H22" i="17" l="1"/>
  <c r="I22" i="15"/>
  <c r="J20" i="17"/>
  <c r="K20" i="15"/>
  <c r="J22" i="15" l="1"/>
  <c r="I22" i="17"/>
  <c r="K20" i="17"/>
  <c r="J22" i="17" l="1"/>
  <c r="K22" i="15"/>
  <c r="L20" i="17"/>
  <c r="M20" i="15"/>
  <c r="L22" i="15" l="1"/>
  <c r="K22" i="17"/>
  <c r="M20" i="17"/>
  <c r="N20" i="15"/>
  <c r="N20" i="17" s="1"/>
  <c r="L22" i="17" l="1"/>
  <c r="M22" i="15"/>
  <c r="N22" i="15" l="1"/>
  <c r="N22" i="17" s="1"/>
  <c r="M22" i="17"/>
</calcChain>
</file>

<file path=xl/sharedStrings.xml><?xml version="1.0" encoding="utf-8"?>
<sst xmlns="http://schemas.openxmlformats.org/spreadsheetml/2006/main" count="1380" uniqueCount="648">
  <si>
    <t>Tariff No.</t>
  </si>
  <si>
    <t>Company Name/Permit Number:</t>
  </si>
  <si>
    <t>Registered Trade Name(s)</t>
  </si>
  <si>
    <t xml:space="preserve"> </t>
  </si>
  <si>
    <t>(For Official Use Only)</t>
  </si>
  <si>
    <t>Docket No. TG-_________________________  Date: _______________________  By: ___________________</t>
  </si>
  <si>
    <t>Item 100 -- Residential Service -- Monthly Rates (continued on next page)</t>
  </si>
  <si>
    <t>Rates in this item apply:</t>
  </si>
  <si>
    <t>(1) To solid waste collection, curbside recycling (where noted) and yardwaste services (where noted) for</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</si>
  <si>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</si>
  <si>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</si>
  <si>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</si>
  <si>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</si>
  <si>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condominiums, and apartment buildings of less than 4 residential units, where service is billed</t>
  </si>
  <si>
    <t>to the property owner or manager.</t>
  </si>
  <si>
    <t>Number of</t>
  </si>
  <si>
    <t>Frequency</t>
  </si>
  <si>
    <t>Garbage</t>
  </si>
  <si>
    <t>Recycle</t>
  </si>
  <si>
    <t>Yardwaste</t>
  </si>
  <si>
    <t>Optional</t>
  </si>
  <si>
    <t>Units or Type</t>
  </si>
  <si>
    <t>of</t>
  </si>
  <si>
    <t>Service</t>
  </si>
  <si>
    <t>Container</t>
  </si>
  <si>
    <t>of Containers</t>
  </si>
  <si>
    <t>Rate</t>
  </si>
  <si>
    <t>WG/EOWR</t>
  </si>
  <si>
    <t>1 Can</t>
  </si>
  <si>
    <t>2 Can</t>
  </si>
  <si>
    <t>3 Can</t>
  </si>
  <si>
    <t>4 Can</t>
  </si>
  <si>
    <t>5 Can</t>
  </si>
  <si>
    <t>6 Can</t>
  </si>
  <si>
    <t>Recycle Only</t>
  </si>
  <si>
    <t>Yardwaste Only</t>
  </si>
  <si>
    <t>Frequency of Service Codes: WG=Weekly Garbage; EOWG-Every Other Week Garbage; MG=Monthly Garbage; WR=Weekly Recycling</t>
  </si>
  <si>
    <t>EOWR=Every Other Week Recycling; MR=Monthly Recycling; List others used by company:</t>
  </si>
  <si>
    <t>Note 1:  Description/rules related to recycling program are shown on page 23.</t>
  </si>
  <si>
    <t>Note 2:  Description/rules related to yardwaste program are shown on page 24.</t>
  </si>
  <si>
    <t>(Notes for this Item are continued on next page)</t>
  </si>
  <si>
    <r>
      <t xml:space="preserve">Rates below apply in the following service area:  </t>
    </r>
    <r>
      <rPr>
        <b/>
        <sz val="10"/>
        <rFont val="Arial"/>
        <family val="2"/>
      </rPr>
      <t>See appendix A</t>
    </r>
  </si>
  <si>
    <t>EOWG/EOWR</t>
  </si>
  <si>
    <t>MG/EOWR</t>
  </si>
  <si>
    <r>
      <t xml:space="preserve">Rates below apply in the following service area:  </t>
    </r>
    <r>
      <rPr>
        <b/>
        <sz val="10"/>
        <rFont val="Arial"/>
        <family val="2"/>
      </rPr>
      <t>See appendix B</t>
    </r>
  </si>
  <si>
    <t>Item 105 -- Multi-family Service - Rates per Container</t>
  </si>
  <si>
    <t>Service Area:</t>
  </si>
  <si>
    <t>See Appendix A and Appendix B</t>
  </si>
  <si>
    <t>32 Gallon</t>
  </si>
  <si>
    <t>64 Gallon</t>
  </si>
  <si>
    <t>96 Gallon</t>
  </si>
  <si>
    <t>1 Yard</t>
  </si>
  <si>
    <t>1.25 Yard</t>
  </si>
  <si>
    <t>1.5 Yard</t>
  </si>
  <si>
    <t>2 Yard</t>
  </si>
  <si>
    <t>3 Yard</t>
  </si>
  <si>
    <t>4 Yard</t>
  </si>
  <si>
    <t>6 Yard</t>
  </si>
  <si>
    <t>8 Yard</t>
  </si>
  <si>
    <t>Permanent Accts</t>
  </si>
  <si>
    <t>First Pick-up</t>
  </si>
  <si>
    <t>Each Add'l Pick-up</t>
  </si>
  <si>
    <t>Special Pick-ups</t>
  </si>
  <si>
    <t>Monthly Rent</t>
  </si>
  <si>
    <t>Temporary Account</t>
  </si>
  <si>
    <t>Initial Delivery</t>
  </si>
  <si>
    <t>Pickup Rate</t>
  </si>
  <si>
    <t>Rent Per Day</t>
  </si>
  <si>
    <t>Rent Per Month</t>
  </si>
  <si>
    <t>Note 1:</t>
  </si>
  <si>
    <t>Note 2:</t>
  </si>
  <si>
    <t>Note 3:</t>
  </si>
  <si>
    <t>Note 4:</t>
  </si>
  <si>
    <t xml:space="preserve">Customers will be charged for service requested even if fewer units are picked up on a </t>
  </si>
  <si>
    <t>particular trip.  No credit will be given for partially filled cans.  No credits will be given if customer</t>
  </si>
  <si>
    <t>fails to set receptacles out for collection.</t>
  </si>
  <si>
    <t>Note 5:</t>
  </si>
  <si>
    <t>The charge for an occasional extra can, unit, toter, mini-can, or micro-mini-can on a</t>
  </si>
  <si>
    <t>regular pickup is:</t>
  </si>
  <si>
    <t>Rate per receptacle</t>
  </si>
  <si>
    <t>Type of receptacle</t>
  </si>
  <si>
    <t>Per pickup</t>
  </si>
  <si>
    <t>32-gallon can or unit</t>
  </si>
  <si>
    <t>2 Yd</t>
  </si>
  <si>
    <t>64 gallon cart</t>
  </si>
  <si>
    <t>3 Yd</t>
  </si>
  <si>
    <t>96 gallon cart</t>
  </si>
  <si>
    <t>4 YD</t>
  </si>
  <si>
    <t>1 Yd</t>
  </si>
  <si>
    <t>6 Yd</t>
  </si>
  <si>
    <t>1.25 Yd</t>
  </si>
  <si>
    <t>8 Yd</t>
  </si>
  <si>
    <t>1.5 Yd</t>
  </si>
  <si>
    <t>Note 6:</t>
  </si>
  <si>
    <t>Customers may request no more than one pickup per month, on an "on call" basis, at</t>
  </si>
  <si>
    <t>area in which the customer resides.  Note:  If customer requires service to be provided on other</t>
  </si>
  <si>
    <t>than normal scheduled pickup day, rates for special pickups will apply.</t>
  </si>
  <si>
    <t>Accessorial charges assessed (lids, unlocking, unlatching, etc.)</t>
  </si>
  <si>
    <r>
      <t>The charge included in this rate for yardwaste is $</t>
    </r>
    <r>
      <rPr>
        <u/>
        <sz val="10"/>
        <rFont val="Arial"/>
        <family val="2"/>
      </rPr>
      <t xml:space="preserve"> n/a </t>
    </r>
    <r>
      <rPr>
        <sz val="10"/>
        <rFont val="Arial"/>
        <family val="2"/>
      </rPr>
      <t xml:space="preserve">.  Description/rules related to </t>
    </r>
  </si>
  <si>
    <r>
      <t xml:space="preserve">yardwaste program are shown on page </t>
    </r>
    <r>
      <rPr>
        <u/>
        <sz val="10"/>
        <rFont val="Arial"/>
        <family val="2"/>
      </rPr>
      <t>n/a</t>
    </r>
    <r>
      <rPr>
        <sz val="10"/>
        <rFont val="Arial"/>
        <family val="2"/>
      </rPr>
      <t>.</t>
    </r>
  </si>
  <si>
    <r>
      <t>$</t>
    </r>
    <r>
      <rPr>
        <u/>
        <sz val="10"/>
        <rFont val="Arial"/>
        <family val="2"/>
      </rPr>
      <t xml:space="preserve"> n/a </t>
    </r>
    <r>
      <rPr>
        <sz val="10"/>
        <rFont val="Arial"/>
        <family val="2"/>
      </rPr>
      <t xml:space="preserve"> per can/unit.  Service will be rendered on the normal scheduled pickup day for the</t>
    </r>
  </si>
  <si>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</si>
  <si>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</si>
  <si>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</si>
  <si>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</si>
  <si>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</si>
  <si>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</si>
  <si>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</si>
  <si>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</si>
  <si>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</si>
  <si>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Title Page</t>
  </si>
  <si>
    <t>Check Sheet</t>
  </si>
  <si>
    <t>Item Index</t>
  </si>
  <si>
    <t>Subject Index</t>
  </si>
  <si>
    <t>21A</t>
  </si>
  <si>
    <t>Issued by:</t>
  </si>
  <si>
    <t>Item 240 -- Container Service -- Dumped in Company's Vehicle</t>
  </si>
  <si>
    <t>Non-compacted Material (Company-owned container)</t>
  </si>
  <si>
    <t>Rates stated per container, per pickup</t>
  </si>
  <si>
    <t>Service Area:  As defined in Appendix A &amp; B</t>
  </si>
  <si>
    <t>Size or Type of Container</t>
  </si>
  <si>
    <t>Permanent Service</t>
  </si>
  <si>
    <t>32 Gal</t>
  </si>
  <si>
    <t>64 Gal</t>
  </si>
  <si>
    <t>96 Gal</t>
  </si>
  <si>
    <t>Monthly Rent (if applicable)</t>
  </si>
  <si>
    <t>First Pickup</t>
  </si>
  <si>
    <t>Each Additional Pickup</t>
  </si>
  <si>
    <t>Special Pickups</t>
  </si>
  <si>
    <t>Temporary Service</t>
  </si>
  <si>
    <t>Rent Per Calendar Day</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</si>
  <si>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</si>
  <si>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</si>
  <si>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</si>
  <si>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</si>
  <si>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</si>
  <si>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Service:  If rent is shown, the rate for the first pickup and each additional pickup must</t>
  </si>
  <si>
    <t>be the same.  If rent is not shown, it is to be included in the rate for the first pickup.</t>
  </si>
  <si>
    <t>pro-rata basis) will be assessed if containers are filled past their visible full limit, container</t>
  </si>
  <si>
    <t>lids will not close due to overfilling, or additional materials are placed on or near containers.</t>
  </si>
  <si>
    <t>Item 245 -- Container Service -- Dumped in Company's Vehicle</t>
  </si>
  <si>
    <t>Non-compacted Material (Customer-owned container)</t>
  </si>
  <si>
    <t>Includes Commercial Can Service</t>
  </si>
  <si>
    <t>Service Area: As defined in Appendix A &amp; Appendix B</t>
  </si>
  <si>
    <t>32 gal can</t>
  </si>
  <si>
    <t xml:space="preserve"> 64 gal. Toter</t>
  </si>
  <si>
    <t>96 gal. Toter</t>
  </si>
  <si>
    <t>____ Yard</t>
  </si>
  <si>
    <t>Each Scheduled Pickup</t>
  </si>
  <si>
    <t>$</t>
  </si>
  <si>
    <t>Item 255 -- Container Service -- Dumped in Company's Vehicle</t>
  </si>
  <si>
    <t>Compacted Material (Customer-owned container)</t>
  </si>
  <si>
    <t>Note:  The rates on this page apply to compactors with compaction ratios between 0 to 3.5.</t>
  </si>
  <si>
    <t>___ gal. Toter</t>
  </si>
  <si>
    <t xml:space="preserve"> 3 Yard </t>
  </si>
  <si>
    <t>Service Area: AS defined in Appendix A &amp; Appendix B</t>
  </si>
  <si>
    <t>Note:  The rates on this page apply to compactors with compaction ratios between 3.5 to 5.</t>
  </si>
  <si>
    <t>O</t>
  </si>
  <si>
    <t>Issue Date:</t>
  </si>
  <si>
    <t>Item 106 -- Container Service -- Dumped in Company's Vehicle</t>
  </si>
  <si>
    <t>Compacted Material (Customer-owned container) - MULTI-FAMILY</t>
  </si>
  <si>
    <t>NOTE:  The rates on this page apply to compactors with compaction ratios of up to 3.5 to 1.</t>
  </si>
  <si>
    <t>Item 105 -- Drop Box Service -- To Disposal Site and Return</t>
  </si>
  <si>
    <t>Non-Compacted Material (Company-owned container) - Multi-Family Customers</t>
  </si>
  <si>
    <t>Rates stated per drop box, per pickup</t>
  </si>
  <si>
    <t>Service Area:  As defined in Appendix A and Appendix B</t>
  </si>
  <si>
    <t>10 Yard</t>
  </si>
  <si>
    <t>12 Yard</t>
  </si>
  <si>
    <t>15 Yard</t>
  </si>
  <si>
    <t>18 Yard</t>
  </si>
  <si>
    <t>20 Yard</t>
  </si>
  <si>
    <t>25 Yard</t>
  </si>
  <si>
    <t>30 Yard</t>
  </si>
  <si>
    <t>35 Yard</t>
  </si>
  <si>
    <t>40 Yard</t>
  </si>
  <si>
    <t>45 Yard</t>
  </si>
  <si>
    <t>50 Yard</t>
  </si>
  <si>
    <t>Rates in this item are subject to disposal fees named in Item 230.</t>
  </si>
  <si>
    <t xml:space="preserve">Note 2:  </t>
  </si>
  <si>
    <t>Rates named in this item apply for all hauls not exceeding 10 miles from the point of pickup</t>
  </si>
  <si>
    <t>mile.  Mileage charge is in addition to all regular charges.</t>
  </si>
  <si>
    <t>Permanent Service:</t>
  </si>
  <si>
    <t>(1) Service is defined as no less than scheduled, once a month pickup, unless local government</t>
  </si>
  <si>
    <t>requires more frequent service, or unless putrescibles are involved.</t>
  </si>
  <si>
    <t xml:space="preserve">(2)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</si>
  <si>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</si>
  <si>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</si>
  <si>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 xml:space="preserve">(3) If rent is shown, the rate for the first pickup and each additional pickup must be the same. </t>
  </si>
  <si>
    <t>If rent is not shown, it is to be included in the rate for the first pickup.</t>
  </si>
  <si>
    <t xml:space="preserve">Note 5: </t>
  </si>
  <si>
    <t>Compacted Material (Customer-owned container) - Multi-Family Customers</t>
  </si>
  <si>
    <t>mile.  Mileage harge is in addition to all regular charges.</t>
  </si>
  <si>
    <t xml:space="preserve">Note 3:  </t>
  </si>
  <si>
    <t xml:space="preserve">Permanent Service is defined as no less than scheduled, once a month pickup, unless local </t>
  </si>
  <si>
    <t>government ordinances require more frequent service or unless putrescibles are involved.</t>
  </si>
  <si>
    <t>Item 260 -- Drop Box Service -- To Disposal Site and Return</t>
  </si>
  <si>
    <t>Non-Compacted Material (Company-owned container)</t>
  </si>
  <si>
    <t>Service Area:  As defined in Appendix A, Appendix B and Appendix C</t>
  </si>
  <si>
    <t>Item 275 -- Drop Box Service -- To Disposal Site and Return</t>
  </si>
  <si>
    <t>25a</t>
  </si>
  <si>
    <t>25b</t>
  </si>
  <si>
    <t xml:space="preserve">Effective Date: </t>
  </si>
  <si>
    <t>Recycling service rates on this page expire on:</t>
  </si>
  <si>
    <t>(Name/Certificate Number of Solid Waste Collection Company)</t>
  </si>
  <si>
    <t>(Registered trade name of Solid Waste Collection Company)</t>
  </si>
  <si>
    <t>NAMING RATES FOR THE COLLECTION, TRANSPORTATION, AND DIPOSAL OF</t>
  </si>
  <si>
    <t>SOLID WASTE, AND, IF NOTED, RECYCLING AND YARDWASTE</t>
  </si>
  <si>
    <t>IN THE FOLLOWING DESCRIBED TERRITORY:</t>
  </si>
  <si>
    <t>(Note: if this tariff applies in only a portion of a company's</t>
  </si>
  <si>
    <t>certificate authority, a map depicting the area</t>
  </si>
  <si>
    <t>in which the tariff applies must be attached to this tariff.)</t>
  </si>
  <si>
    <t>See attached appendix A</t>
  </si>
  <si>
    <t>Name of person issuing tariff:</t>
  </si>
  <si>
    <t>Official UTC requests for information</t>
  </si>
  <si>
    <t>regarding consumer questions and/or</t>
  </si>
  <si>
    <t>Mailing address of issuer:</t>
  </si>
  <si>
    <t>1600 127th Ave NE</t>
  </si>
  <si>
    <t>complaints should be referred to the</t>
  </si>
  <si>
    <t>following company representative:</t>
  </si>
  <si>
    <t>City, State/Zip Code</t>
  </si>
  <si>
    <t>Bellevue, WA 98005</t>
  </si>
  <si>
    <t>Name:</t>
  </si>
  <si>
    <r>
      <t xml:space="preserve">Telephone Number </t>
    </r>
    <r>
      <rPr>
        <sz val="8"/>
        <rFont val="Arial"/>
        <family val="2"/>
      </rPr>
      <t>(including area code):</t>
    </r>
  </si>
  <si>
    <t>Title:</t>
  </si>
  <si>
    <t>Phone:</t>
  </si>
  <si>
    <t>Fax number, if any:</t>
  </si>
  <si>
    <t>425-646-2440</t>
  </si>
  <si>
    <t>E-mail:</t>
  </si>
  <si>
    <t>Fax:</t>
  </si>
  <si>
    <t>E-mail address, if any:</t>
  </si>
  <si>
    <t xml:space="preserve">Effective Date:  </t>
  </si>
  <si>
    <t>Issued By:</t>
  </si>
  <si>
    <t>13a</t>
  </si>
  <si>
    <t>Mini-can</t>
  </si>
  <si>
    <t>Micro-minican</t>
  </si>
  <si>
    <t>60-gallon toter</t>
  </si>
  <si>
    <t>Bag</t>
  </si>
  <si>
    <t xml:space="preserve">Note 4: </t>
  </si>
  <si>
    <t>Customers will be charged for service requested even if fewer units are picked up on a particular trip. No credit will be given for partially filled cans. No credit will be given if customer fails to set receptacles out for collection.</t>
  </si>
  <si>
    <t xml:space="preserve">Note 6: </t>
  </si>
  <si>
    <t>The charge for an occasional extra residential bag, can, unit, toter, mini-can, or micro-mini-can on a regular pickup is:</t>
  </si>
  <si>
    <t>Rate per receptacle
per pickup</t>
  </si>
  <si>
    <t xml:space="preserve">Note 7: </t>
  </si>
  <si>
    <r>
      <t xml:space="preserve">Customers may request no more than one pickup per month, on an "on call" basis, at $  </t>
    </r>
    <r>
      <rPr>
        <u/>
        <sz val="10"/>
        <rFont val="Arial"/>
        <family val="2"/>
      </rPr>
      <t xml:space="preserve">n/a </t>
    </r>
    <r>
      <rPr>
        <sz val="10"/>
        <rFont val="Arial"/>
        <family val="2"/>
      </rPr>
      <t xml:space="preserve"> per can/unit. Service will be rendered on the normal scheduled pickup day for the area in which the customer resides. Note: If customer requires service to be provided on other  than normal scheduled pickup day, rates for special pickups will apply.</t>
    </r>
  </si>
  <si>
    <r>
      <t xml:space="preserve">For customers on automated service routes: The company will assess roll-out charges where, due to circumstances outside the control of the driver, the driver is required to move an automated cart or toter more than feet in order to reach the truck. The charge for this roll-out service is: $ </t>
    </r>
    <r>
      <rPr>
        <u/>
        <sz val="10"/>
        <rFont val="Arial"/>
        <family val="2"/>
      </rPr>
      <t xml:space="preserve"> n/a</t>
    </r>
    <r>
      <rPr>
        <sz val="10"/>
        <rFont val="Arial"/>
        <family val="2"/>
      </rPr>
      <t xml:space="preserve">  per cart or toter, per pickup.</t>
    </r>
  </si>
  <si>
    <t>Item 100 -- Residential Service -- Monthly Rates (continued)</t>
  </si>
  <si>
    <t xml:space="preserve">Description of Yardwaste Program </t>
  </si>
  <si>
    <t>See Appendix A</t>
  </si>
  <si>
    <t>See Appendix B</t>
  </si>
  <si>
    <t>Special rules related tor yardwaste program:</t>
  </si>
  <si>
    <t>Yardwaste may not be in plastic bags. Pick-up will be refused if container contains any trash or other contaminants. Customers may obtain a current listing of accetable yard debris upon request.</t>
  </si>
  <si>
    <t>Rabanco LTD / G-12</t>
  </si>
  <si>
    <t>Tariff No. 4</t>
  </si>
  <si>
    <t>Lynnwood Disposal, Republic Services</t>
  </si>
  <si>
    <t xml:space="preserve"> starting</t>
  </si>
  <si>
    <t>Expring</t>
  </si>
  <si>
    <t>Single Family Commodity Credit</t>
  </si>
  <si>
    <t>3.5x Compaction</t>
  </si>
  <si>
    <t>5x Compaction</t>
  </si>
  <si>
    <t>MultiFamily Commodity Credit</t>
  </si>
  <si>
    <t>(A)/(R )</t>
  </si>
  <si>
    <t>(A)</t>
  </si>
  <si>
    <t>Diane Cramer, Assistant Division Controller</t>
  </si>
  <si>
    <t>26th Revised Page No. 21</t>
  </si>
  <si>
    <t>27th Revised Page No. 21A</t>
  </si>
  <si>
    <t>4th Revised Page No. 22</t>
  </si>
  <si>
    <t>3rd Revised Page No. 24</t>
  </si>
  <si>
    <t>22th Revised Page No. 25</t>
  </si>
  <si>
    <t>$1.67(A)</t>
  </si>
  <si>
    <t>$1.15(A)</t>
  </si>
  <si>
    <t>14th Revised Page No. 25a</t>
  </si>
  <si>
    <t>13th Revised Page No. 25b</t>
  </si>
  <si>
    <t>13th Revised Page No. 30</t>
  </si>
  <si>
    <t>6th Revised Page No.35</t>
  </si>
  <si>
    <t>6th Revised Page No. 36</t>
  </si>
  <si>
    <t>5th Revised Page No. 37</t>
  </si>
  <si>
    <t>5th Revised Page No. 38</t>
  </si>
  <si>
    <t>6th Revised Page No. 39</t>
  </si>
  <si>
    <t>6th Revised Page No. 40</t>
  </si>
  <si>
    <t>Gate charge $1.46(A)</t>
  </si>
  <si>
    <t>37th Revised Page No. 1</t>
  </si>
  <si>
    <t>4th Revised Title Page</t>
  </si>
  <si>
    <t xml:space="preserve">In addition to all other applicable charges, a charge of $15.67 (A) per yard (assessed on a </t>
  </si>
  <si>
    <t>Rabanco LTD G-12</t>
  </si>
  <si>
    <t>Item 5 -- Application of Rates -- Taxes</t>
  </si>
  <si>
    <t>Entity imposing tax:</t>
  </si>
  <si>
    <t>Ordinance number:</t>
  </si>
  <si>
    <t>Amount of tax:</t>
  </si>
  <si>
    <t>Application (Commodities and territory)</t>
  </si>
  <si>
    <t>Town of Woodway</t>
  </si>
  <si>
    <t>98-340</t>
  </si>
  <si>
    <t>On Solid waste, yard waste &amp; recycle</t>
  </si>
  <si>
    <t>City of Edmonds</t>
  </si>
  <si>
    <t>City of Lynnwood</t>
  </si>
  <si>
    <t>$.25 per month</t>
  </si>
  <si>
    <t>On Solid waste residential base July 15th</t>
  </si>
  <si>
    <t>$8.33 per month</t>
  </si>
  <si>
    <t>On Solid waste industrial base July 15th</t>
  </si>
  <si>
    <t>$1.50(R)</t>
  </si>
  <si>
    <t>$8.97(A)</t>
  </si>
  <si>
    <t>$10.12(A)</t>
  </si>
  <si>
    <t>$11.16(A)</t>
  </si>
  <si>
    <t>$13.45(A)</t>
  </si>
  <si>
    <t>$14.50(A)</t>
  </si>
  <si>
    <t>$42.76(A)</t>
  </si>
  <si>
    <t>Item 52 -- Redelivery Fees</t>
  </si>
  <si>
    <t>Item 55 -- Over-sized or Over-weight Cans or Units</t>
  </si>
  <si>
    <t>Item 60 -- Overtime Periods</t>
  </si>
  <si>
    <t>Item 70 -- Return Trips</t>
  </si>
  <si>
    <t>Item 80 -- Carry-out Service, Drive-Ins</t>
  </si>
  <si>
    <t>Charge for Carry-outs</t>
  </si>
  <si>
    <t>must be assessed instead.</t>
  </si>
  <si>
    <t>Charge for Drive-ins (per pickup)</t>
  </si>
  <si>
    <t>NOTE:</t>
  </si>
  <si>
    <t xml:space="preserve">For the purpose of assessing drive-in fees, a driveway is defined as providing </t>
  </si>
  <si>
    <t>residences or accounts, no drive-in fees will be assessed.</t>
  </si>
  <si>
    <t>Issued By: Diane Cramer, Assistant Division Controller</t>
  </si>
  <si>
    <t>Customers may set out additional recycables in approved containers.</t>
  </si>
  <si>
    <t>The charge for recycle service is mandatory.</t>
  </si>
  <si>
    <t>Special rules related tor recycling program:</t>
  </si>
  <si>
    <t xml:space="preserve">Pick-up will be refused if cart contains trash, yard debris, or other non acceptable conntaminants. </t>
  </si>
  <si>
    <t>Effective Date: June 1, 2017</t>
  </si>
  <si>
    <t>Issue Date: April 14, 2017</t>
  </si>
  <si>
    <t>Item 150 -- Loose and Bulky Material</t>
  </si>
  <si>
    <t>Bulky Materials</t>
  </si>
  <si>
    <t>$11.36(A)</t>
  </si>
  <si>
    <t>Item 205 -- Roll-Out Charges -- Containers, Automated Carts, and Toters</t>
  </si>
  <si>
    <t>Item 230 -- Disposal Fees</t>
  </si>
  <si>
    <t>Charges in this item apply when other items in the tariff specifically refer to this item.</t>
  </si>
  <si>
    <t>Disposal site (name or location)</t>
  </si>
  <si>
    <t>Type of Material</t>
  </si>
  <si>
    <t>Fee for Disposal</t>
  </si>
  <si>
    <t>Snohomish County Sites</t>
  </si>
  <si>
    <t>(C ) Diane Cramer</t>
  </si>
  <si>
    <t>(C )425-646-2423</t>
  </si>
  <si>
    <t>(C ) dcramer@republicservices.com</t>
  </si>
  <si>
    <t>(C ) Rick Waldren</t>
  </si>
  <si>
    <t>(C ) Division Controller</t>
  </si>
  <si>
    <t>(C )rwaldren@republicservices.com</t>
  </si>
  <si>
    <t xml:space="preserve">Revised Page No. </t>
  </si>
  <si>
    <t>(C )Lynnwood Disposal, Republic Services</t>
  </si>
  <si>
    <t>Item 51 -- Restart Fees</t>
  </si>
  <si>
    <t>Companies assessing restart fees must describe when the fees apply, and must</t>
  </si>
  <si>
    <t>state the amount of the fees in this item.</t>
  </si>
  <si>
    <t>Companies assessing redelivery fees must describe when the fees apply, and must</t>
  </si>
  <si>
    <t>1st</t>
  </si>
  <si>
    <t>A redelivery fee of $12.15 (A) will be assessed to customers whose cart or company</t>
  </si>
  <si>
    <t>owned can was picked up because service was discontinued for non-payment or customer</t>
  </si>
  <si>
    <t>who request re-delivery or exchange of container sizes.</t>
  </si>
  <si>
    <t>Pickup and redelivery charges assessed to customer who request their containers be</t>
  </si>
  <si>
    <t>washed, steam cleaned or sanitized per Item 210.</t>
  </si>
  <si>
    <t xml:space="preserve">Containers up to 8 yards:    </t>
  </si>
  <si>
    <t>Container over 8 yards:</t>
  </si>
  <si>
    <t xml:space="preserve">The company reserves the right to reject pickup of any residential receptacle (can, unit, bag, mini-can, or </t>
  </si>
  <si>
    <t>or micro-mini-can) which, upon reasonable inspection exceeds the size and weight limits shown in Item 20.</t>
  </si>
  <si>
    <t>If the receptacle exceeds the size and/or limits stated in Item 20, is overfilled,</t>
  </si>
  <si>
    <t>or the top is unable to be closed, but the company transports the materials,</t>
  </si>
  <si>
    <t>the following additional charges will apply.</t>
  </si>
  <si>
    <t>NOTE: For charges applying on overweight toters, carts, containers, or drop boxes see item 207.</t>
  </si>
  <si>
    <t>Companies will assess additional charges when providing services, at customer request, during overtime</t>
  </si>
  <si>
    <t>periods.  Overtime periods include Saturdays, Sundays, and the following holidays:</t>
  </si>
  <si>
    <t>Time is to be recorded to the nearest increment of 15 minutes from the time the company's vehicle leaves</t>
  </si>
  <si>
    <t>the terminal until the time it returns to the terminal.</t>
  </si>
  <si>
    <t>company's convenience.</t>
  </si>
  <si>
    <t>Charge per hour:</t>
  </si>
  <si>
    <t>Minimum charge:</t>
  </si>
  <si>
    <t>Rabanco LTD. G-12</t>
  </si>
  <si>
    <t>$ 1.10(A) per pickup.</t>
  </si>
  <si>
    <t>New Years Day (Jan 1)</t>
  </si>
  <si>
    <t>Washington's Birthday</t>
  </si>
  <si>
    <t>Vetern's Day</t>
  </si>
  <si>
    <t>Memorial Day</t>
  </si>
  <si>
    <t>Independence Day (July 4)</t>
  </si>
  <si>
    <t>Labor Day</t>
  </si>
  <si>
    <t>Martin Luther King Day</t>
  </si>
  <si>
    <t>Thanksgiving</t>
  </si>
  <si>
    <t>Christmas Day (Dec 25)</t>
  </si>
  <si>
    <t>$ 42.00 (A)</t>
  </si>
  <si>
    <t>When a company is required to make a return trip, that does not require the special dispatch of a truck,</t>
  </si>
  <si>
    <t>to pick up material that was unavailable for collection for reasons under the control of the customer, the</t>
  </si>
  <si>
    <t>following additional charges, per pickup, will apply:</t>
  </si>
  <si>
    <t>Rate for Return Trip</t>
  </si>
  <si>
    <t>Can, unit, mini-can, or micro-mini-can</t>
  </si>
  <si>
    <t>………….</t>
  </si>
  <si>
    <t>Drum</t>
  </si>
  <si>
    <t>Bale</t>
  </si>
  <si>
    <t>Litter Receptacle</t>
  </si>
  <si>
    <t>Drop Box</t>
  </si>
  <si>
    <t>Recycling containers</t>
  </si>
  <si>
    <t>Other</t>
  </si>
  <si>
    <t>NOTE: Return trips requiring the special dispatch of a truck are considered special pickups and are charged</t>
  </si>
  <si>
    <t>for under the provisions of Item 160 (Time Rates).</t>
  </si>
  <si>
    <t>$6.05 (A)</t>
  </si>
  <si>
    <t>Toter, 32 gallons</t>
  </si>
  <si>
    <t>Toter,64 gallons</t>
  </si>
  <si>
    <t>Toter,96 gallons</t>
  </si>
  <si>
    <t>Issued By: Diane Cramer, Assistant Controller</t>
  </si>
  <si>
    <t>Companies will assess the following additional charges when customers request that company personnel provide carry-out service of cans/units not placed at the curb, the alley, or other point where the company's vehicle can be driven to within five feet of the cans/units using improved access roads commonly available for public use.  Driveways are not considered improved access roads commonly available for public use.</t>
  </si>
  <si>
    <t>Residential</t>
  </si>
  <si>
    <t>Commercial</t>
  </si>
  <si>
    <t>Per Unit, Per Pickup</t>
  </si>
  <si>
    <t>Cans, units, mini-cans, or micro-mini cans</t>
  </si>
  <si>
    <t>that must be carried out over 5 feet, but</t>
  </si>
  <si>
    <t>not over 25 feet.</t>
  </si>
  <si>
    <t>For each additional 25 feet, or fraction of</t>
  </si>
  <si>
    <t>25 feet, add</t>
  </si>
  <si>
    <t>The company may elect to drive in at the rates shown above, except the</t>
  </si>
  <si>
    <t>charge will be limited to one can, unit, mini-can, or micro-mini can.  If cans,</t>
  </si>
  <si>
    <t>units, mini-cans, or micro-mini-cans are carried over 125 feet, but are safely</t>
  </si>
  <si>
    <t>accessible to the company's vehicle, the drive-in charges shown below</t>
  </si>
  <si>
    <t>Drive-in on driveways of over 125 feet,</t>
  </si>
  <si>
    <t>but less than 250 feet</t>
  </si>
  <si>
    <t>access to a single residence.  If a driveway provides access to multiple</t>
  </si>
  <si>
    <t>$0.99(A)</t>
  </si>
  <si>
    <t>$0.21(A)</t>
  </si>
  <si>
    <t>$4.69(A)</t>
  </si>
  <si>
    <t>$6.71 (A)</t>
  </si>
  <si>
    <t>$7.98(R)</t>
  </si>
  <si>
    <t>(C )</t>
  </si>
  <si>
    <t>$11.97 (A)</t>
  </si>
  <si>
    <t>$20.63 (A)</t>
  </si>
  <si>
    <t>$34.00 (A)</t>
  </si>
  <si>
    <t>$47.93 (A)</t>
  </si>
  <si>
    <t>$62.24 (A)</t>
  </si>
  <si>
    <t>$76.73 (A)</t>
  </si>
  <si>
    <t>$32.04 (A)</t>
  </si>
  <si>
    <t>(C ) 20 Gal Can</t>
  </si>
  <si>
    <t>$9.06 (A)</t>
  </si>
  <si>
    <t>$13.35 (A)</t>
  </si>
  <si>
    <t>$21.29 (A)</t>
  </si>
  <si>
    <t>$33.74 (A)</t>
  </si>
  <si>
    <t>$8.98(R)</t>
  </si>
  <si>
    <t>$10.87(A)</t>
  </si>
  <si>
    <t>$14.68(A)</t>
  </si>
  <si>
    <t>$23.62(A)</t>
  </si>
  <si>
    <t xml:space="preserve">Curbside collection every other week of collector furnished 96 gallon cart for comingled recycables with glass </t>
  </si>
  <si>
    <r>
      <t>Curbside recycling</t>
    </r>
    <r>
      <rPr>
        <sz val="10"/>
        <rFont val="Arial"/>
        <family val="2"/>
      </rPr>
      <t xml:space="preserve"> provisions shown on this page apply only in the following service area:</t>
    </r>
  </si>
  <si>
    <t>2nd</t>
  </si>
  <si>
    <t>request.</t>
  </si>
  <si>
    <t xml:space="preserve">Customers may obtain a current listing of acceptable recycables and non- acceptable items upon </t>
  </si>
  <si>
    <t>(C ) Appendix A &amp; Appendix B</t>
  </si>
  <si>
    <t>Issued By: Diane Cramer</t>
  </si>
  <si>
    <t>$3.44(A)</t>
  </si>
  <si>
    <t>$5.43(A)</t>
  </si>
  <si>
    <t>$8.24(A)</t>
  </si>
  <si>
    <t>$16.38(A)</t>
  </si>
  <si>
    <t>$19.82(A)</t>
  </si>
  <si>
    <t>$23.69(A)</t>
  </si>
  <si>
    <t>$31.30(A)</t>
  </si>
  <si>
    <t>$45.07(A)</t>
  </si>
  <si>
    <t>$60.20(A)</t>
  </si>
  <si>
    <t>$89.32(A)</t>
  </si>
  <si>
    <t>$117.90(A)</t>
  </si>
  <si>
    <t>$5.34(A)</t>
  </si>
  <si>
    <t>$7.04(A)</t>
  </si>
  <si>
    <t>$9.37(A)</t>
  </si>
  <si>
    <t>$19.72(A)</t>
  </si>
  <si>
    <t>$24.83(A)</t>
  </si>
  <si>
    <t>$32.55(A)</t>
  </si>
  <si>
    <t>$36.21(A)</t>
  </si>
  <si>
    <t>$50.08(A)</t>
  </si>
  <si>
    <t>$65.21(A)</t>
  </si>
  <si>
    <t>$94.32(A)</t>
  </si>
  <si>
    <t>$122.91(A)</t>
  </si>
  <si>
    <t>$6.68(A)</t>
  </si>
  <si>
    <t>$13.46(A)</t>
  </si>
  <si>
    <t>$18.99(A)</t>
  </si>
  <si>
    <t>$22.33(A)</t>
  </si>
  <si>
    <t>$28.98(A)</t>
  </si>
  <si>
    <t>$31.67(A)</t>
  </si>
  <si>
    <t>$34.36(A)</t>
  </si>
  <si>
    <t>$42.43(A)</t>
  </si>
  <si>
    <t>$25.25(A)</t>
  </si>
  <si>
    <t>$27.49(A)</t>
  </si>
  <si>
    <t>$29.67(A)</t>
  </si>
  <si>
    <t>$33.92(A)</t>
  </si>
  <si>
    <t>$51.27(A)</t>
  </si>
  <si>
    <t>$68.50(A)</t>
  </si>
  <si>
    <t>$42.95(A)</t>
  </si>
  <si>
    <t>$45.12(A)</t>
  </si>
  <si>
    <t>$45.12 (A)</t>
  </si>
  <si>
    <t>$47.35(A)</t>
  </si>
  <si>
    <t>$49.57(A)</t>
  </si>
  <si>
    <t>$51.75(A)</t>
  </si>
  <si>
    <t>$57.28(A)</t>
  </si>
  <si>
    <t>$123.98(A)</t>
  </si>
  <si>
    <t>$151.25(A)</t>
  </si>
  <si>
    <t>$157.20(A)</t>
  </si>
  <si>
    <t>$165.48(A)</t>
  </si>
  <si>
    <t>$173.81(A)</t>
  </si>
  <si>
    <t>$179.30(A)</t>
  </si>
  <si>
    <t>$193.17(A)</t>
  </si>
  <si>
    <t>$206.98(A)</t>
  </si>
  <si>
    <t>$220.85(A)</t>
  </si>
  <si>
    <t>$234.67(A)</t>
  </si>
  <si>
    <t>$248.53(A)</t>
  </si>
  <si>
    <t>$262.35(A)</t>
  </si>
  <si>
    <t>$77.10(A)</t>
  </si>
  <si>
    <t>$162.74(A)</t>
  </si>
  <si>
    <t>$168.28(A)</t>
  </si>
  <si>
    <t>$176.56(A)</t>
  </si>
  <si>
    <t>$184.89(A)</t>
  </si>
  <si>
    <t>$190.37(A)</t>
  </si>
  <si>
    <t>204.24(A)</t>
  </si>
  <si>
    <t>$218.06(A)</t>
  </si>
  <si>
    <t>$231.92(A)</t>
  </si>
  <si>
    <t>$245.74(A)</t>
  </si>
  <si>
    <t>$273.42(A)</t>
  </si>
  <si>
    <t>$4.40(A)</t>
  </si>
  <si>
    <t>$241.17(A)</t>
  </si>
  <si>
    <t>$261.14(A)</t>
  </si>
  <si>
    <t>$291.01(A)</t>
  </si>
  <si>
    <t>$320.94(A)</t>
  </si>
  <si>
    <t>$340.85(A)</t>
  </si>
  <si>
    <t>$390.70(A)</t>
  </si>
  <si>
    <t>$440.54(A)</t>
  </si>
  <si>
    <t>$490.38(A)</t>
  </si>
  <si>
    <t>$540.22 (A)</t>
  </si>
  <si>
    <t>$590.06(A)</t>
  </si>
  <si>
    <t>$109.35(A)</t>
  </si>
  <si>
    <t>$157.87(A)</t>
  </si>
  <si>
    <t>$210.66(A)</t>
  </si>
  <si>
    <t>$312.71(A)</t>
  </si>
  <si>
    <t>Type of Service</t>
  </si>
  <si>
    <t>Rate Per Drum, Per Pickup</t>
  </si>
  <si>
    <t>Regular Route Service</t>
  </si>
  <si>
    <t>Special Pickup</t>
  </si>
  <si>
    <t>Customer-owned Receptacle</t>
  </si>
  <si>
    <t>Rate Per Receptacle, Per Pickup</t>
  </si>
  <si>
    <t>Size or Type:</t>
  </si>
  <si>
    <t>Company-owned Receptacle:</t>
  </si>
  <si>
    <t>Special Trips:  Time rates in Item 160 apply.</t>
  </si>
  <si>
    <t>Regular Route:  The following rates apply:</t>
  </si>
  <si>
    <t>Additional cubic</t>
  </si>
  <si>
    <t>Carry Charge</t>
  </si>
  <si>
    <t>1 to 4 cubic yards</t>
  </si>
  <si>
    <t>yards</t>
  </si>
  <si>
    <t>Minimum Charge</t>
  </si>
  <si>
    <t>Per each 5 ft. over</t>
  </si>
  <si>
    <t>Rate per yard</t>
  </si>
  <si>
    <t>Per Pickup</t>
  </si>
  <si>
    <t>8 feet</t>
  </si>
  <si>
    <t>Loose material</t>
  </si>
  <si>
    <t>(customer load)</t>
  </si>
  <si>
    <t>(company load)</t>
  </si>
  <si>
    <t>the control of the driver, the driver is required to move a container more than five feet, but less than 25 feet,</t>
  </si>
  <si>
    <t>in order to reach the truck.  The charge for this roll-out service is:</t>
  </si>
  <si>
    <t>Charges for automated carts or toters.</t>
  </si>
  <si>
    <t xml:space="preserve">The company will assess roll-out charges where, </t>
  </si>
  <si>
    <t>due to circumstances outside the control of the driver, the driver is required to move an automated cart</t>
  </si>
  <si>
    <r>
      <t xml:space="preserve">Charges for containers.  </t>
    </r>
    <r>
      <rPr>
        <sz val="10"/>
        <rFont val="Arial"/>
        <family val="2"/>
      </rPr>
      <t>The company will assess roll-out charges where, due to circumstances outside</t>
    </r>
  </si>
  <si>
    <t>$2.17(A) per container, per pickup</t>
  </si>
  <si>
    <t>or toter more than 25 feet in order to reach the truck.  The charge for this roll-out service is:</t>
  </si>
  <si>
    <t>$ 2.17(A) per cart or toter, per pickup.</t>
  </si>
  <si>
    <t>State whether fees are per yard, per ton, etc.  Include charges assessed for special commodities (tires,</t>
  </si>
  <si>
    <t xml:space="preserve">appliances, asbestos, etc.) or special conditions at each specific disposal site.  Attach additional </t>
  </si>
  <si>
    <t>sheets as necessary.</t>
  </si>
  <si>
    <t>$105.00 per ton</t>
  </si>
  <si>
    <t>$1.14(A)</t>
  </si>
  <si>
    <t>$1.66(A)</t>
  </si>
  <si>
    <t>$6.62(A)</t>
  </si>
  <si>
    <t>$8.90(A)</t>
  </si>
  <si>
    <t>$10.04(A)</t>
  </si>
  <si>
    <t>$11.07(A)</t>
  </si>
  <si>
    <t>$13.35(A)</t>
  </si>
  <si>
    <t>$14.39(A)</t>
  </si>
  <si>
    <t>$18.84(A)</t>
  </si>
  <si>
    <t>$22.15(A)</t>
  </si>
  <si>
    <t>$2.98(A)</t>
  </si>
  <si>
    <t>$4.55(A)</t>
  </si>
  <si>
    <t>$6.93(A)</t>
  </si>
  <si>
    <t>$16.14(A)</t>
  </si>
  <si>
    <t>$19.25(A)</t>
  </si>
  <si>
    <t>$25.46(A)</t>
  </si>
  <si>
    <t>$36.33(A)</t>
  </si>
  <si>
    <t>$48.54(A)</t>
  </si>
  <si>
    <t>$71.82(A)</t>
  </si>
  <si>
    <t>$94.59(A)</t>
  </si>
  <si>
    <t>$4.87(A)</t>
  </si>
  <si>
    <t>$6.13(A)</t>
  </si>
  <si>
    <t>$8.03(A)</t>
  </si>
  <si>
    <t>$18.42(A)</t>
  </si>
  <si>
    <t>$21.11(A)</t>
  </si>
  <si>
    <t>$28.05(A)</t>
  </si>
  <si>
    <t>$30.32(A)</t>
  </si>
  <si>
    <t>$41.29(A)</t>
  </si>
  <si>
    <t>$53.50(A)</t>
  </si>
  <si>
    <t>$76.79(A)</t>
  </si>
  <si>
    <t>$99.56(A)</t>
  </si>
  <si>
    <t>$86.06(A)</t>
  </si>
  <si>
    <t>$89.00(A)</t>
  </si>
  <si>
    <t>$127.29(A)</t>
  </si>
  <si>
    <t>$169.93(A)</t>
  </si>
  <si>
    <t>$251.59(A)</t>
  </si>
  <si>
    <t>$121.29(A)</t>
  </si>
  <si>
    <t>$173.55(A)</t>
  </si>
  <si>
    <t>$231.72(A)</t>
  </si>
  <si>
    <t>$342.97(A)</t>
  </si>
  <si>
    <t>135.06(A)</t>
  </si>
  <si>
    <t>$137.54(A)</t>
  </si>
  <si>
    <t>$0.89(A)</t>
  </si>
  <si>
    <t>$6.95(A)</t>
  </si>
  <si>
    <t>No additional charge will be assessed to customers for overtime or holiday work performed solely for the</t>
  </si>
  <si>
    <t>$28.98(N)</t>
  </si>
  <si>
    <t>$28.33(N)</t>
  </si>
  <si>
    <t>$31.34(N)</t>
  </si>
  <si>
    <t>$34.29(N)</t>
  </si>
  <si>
    <t>$40.08(N)</t>
  </si>
  <si>
    <t>$52.00(N)</t>
  </si>
  <si>
    <t>Gate charge $1.45(A)</t>
  </si>
  <si>
    <t>Gate charge $1.45 (A)</t>
  </si>
  <si>
    <t>$639.85(A)</t>
  </si>
  <si>
    <t>Item 120 -- Drums (N)</t>
  </si>
  <si>
    <t>Item 130 -- Litter Receptacles and Litter Toters (N)</t>
  </si>
  <si>
    <t>City of Lynnwood (N)</t>
  </si>
  <si>
    <t>2473 (N)</t>
  </si>
  <si>
    <t>6.38% (N)</t>
  </si>
  <si>
    <t>$3.76(A)</t>
  </si>
  <si>
    <t>(N) 20 Gal Toter*</t>
  </si>
  <si>
    <t>32 Gal Toter*</t>
  </si>
  <si>
    <t>64 Gal Toter*</t>
  </si>
  <si>
    <t>96 Gal Toter*</t>
  </si>
  <si>
    <t>$31.67(N)</t>
  </si>
  <si>
    <t>$34.36(N)</t>
  </si>
  <si>
    <t>$42.43(N)</t>
  </si>
  <si>
    <t>$63.59(N)</t>
  </si>
  <si>
    <t>$86.98(N)</t>
  </si>
  <si>
    <t>$110.70(N)</t>
  </si>
  <si>
    <t>30a</t>
  </si>
  <si>
    <t>Item 200 -- Containers and/or Drop Boxes -- General Rules</t>
  </si>
  <si>
    <t xml:space="preserve">Yardwaste provisions shown on this page apply only in the following service area: </t>
  </si>
  <si>
    <t xml:space="preserve">Note 4: *Service Rate includes toter rental 20G-$0.45 32G-$1.38 64G-$1.71 96G-$1.70  </t>
  </si>
  <si>
    <t>1.58 (R )</t>
  </si>
  <si>
    <t>$8.98 (R )</t>
  </si>
  <si>
    <t>$7.98 (R )</t>
  </si>
  <si>
    <t>$1.58 (R )</t>
  </si>
  <si>
    <t>$7.98 (R)</t>
  </si>
  <si>
    <t>Curbside Collection of yardwaste available every-other week January through December. Collector furnished 96 gallon cart is available at an extra charge of $1.58( R) per month.</t>
  </si>
  <si>
    <t>On Solid waste, yard waste &amp; recycle (N)</t>
  </si>
  <si>
    <t>$7.15 (A)*</t>
  </si>
  <si>
    <t>$13.35 (A)*</t>
  </si>
  <si>
    <t>$21.29(A)*</t>
  </si>
  <si>
    <t>$33.74(A)*</t>
  </si>
  <si>
    <t>Rental (C )</t>
  </si>
  <si>
    <t>Rental ( C)</t>
  </si>
  <si>
    <t>$1.14(N)</t>
  </si>
  <si>
    <t>to the disposal site.  Excess miles will be charged for at $1.55 (A) per mile or fraction of a</t>
  </si>
  <si>
    <t>Docket No. TG-_________________________  Date: _______________________  By: 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</si>
</sst>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quot;$&quot;#,##0.00_);\(&quot;$&quot;#,##0.00\)"/>
    <numFmt numFmtId="8" formatCode="&quot;$&quot;#,##0.00_);[Red]\(&quot;$&quot;#,##0.00\)"/>
    <numFmt numFmtId="44" formatCode="_(&quot;$&quot;* #,##0.00_);_(&quot;$&quot;* \(#,##0.00\);_(&quot;$&quot;* &quot;-&quot;??_);_(@_)"/>
    <numFmt numFmtId="164" formatCode="&quot;$&quot;#,##0.00"/>
    <numFmt numFmtId="165" formatCode="mmmm\ d\,\ yyyy"/>
    <numFmt numFmtId="166" formatCode="&quot;$&quot;#,##0.00\(\N\)"/>
    <numFmt numFmtId="167" formatCode="[$-409]mmmm\ d\,\ yyyy;@"/>
    <numFmt numFmtId="168" formatCode="_(&quot;$&quot;* #,##0.0000_);_(&quot;$&quot;* \(#,##0.0000\);_(&quot;$&quot;* &quot;-&quot;??_);_(@_)"/>
  </numFmts>
  <fonts count="33" x14ac:knownFonts="1">
    <font>
      <sz val="10"/>
      <name val="Arial"/>
    </font>
    <font>
      <sz val="10"/>
      <name val="Arial"/>
    </font>
    <font>
      <u/>
      <sz val="10"/>
      <color indexed="12"/>
      <name val="Arial"/>
      <family val="2"/>
    </font>
    <font>
      <sz val="10"/>
      <name val="Arial"/>
      <family val="2"/>
    </font>
    <font>
      <u/>
      <sz val="10"/>
      <name val="Arial"/>
      <family val="2"/>
    </font>
    <font>
      <i/>
      <sz val="10"/>
      <name val="Arial"/>
      <family val="2"/>
    </font>
    <font>
      <b/>
      <sz val="10"/>
      <name val="Arial"/>
      <family val="2"/>
    </font>
    <font>
      <sz val="8"/>
      <name val="Arial"/>
      <family val="2"/>
    </font>
    <font>
      <b/>
      <i/>
      <sz val="10"/>
      <name val="Arial"/>
      <family val="2"/>
    </font>
    <font>
      <u/>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10"/>
      <name val="Arial"/>
      <family val="2"/>
    </font>
    <font>
      <sz val="9"/>
      <name val="Arial"/>
      <family val="2"/>
    </font>
    <font>
      <i/>
      <sz val="9"/>
      <name val="Arial"/>
      <family val="2"/>
    </font>
    <font>
      <u/>
      <sz val="10"/>
      <color indexed="12"/>
      <name val="Arial"/>
      <family val="2"/>
    </font>
    <font>
      <sz val="9.5"/>
      <name val="Arial"/>
      <family val="2"/>
    </font>
    <font>
      <u/>
      <sz val="9.5"/>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8">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44" fontId="1"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3" fillId="0" borderId="0"/>
    <xf numFmtId="0" fontId="1" fillId="23" borderId="7" applyNumberFormat="0" applyFont="0" applyAlignment="0" applyProtection="0"/>
    <xf numFmtId="0" fontId="23" fillId="20" borderId="8" applyNumberFormat="0" applyAlignment="0" applyProtection="0"/>
    <xf numFmtId="9" fontId="3" fillId="0" borderId="0" applyFon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9" fontId="1" fillId="0" borderId="0" applyFont="0" applyFill="0" applyBorder="0" applyAlignment="0" applyProtection="0"/>
  </cellStyleXfs>
  <cellXfs count="417">
    <xf numFmtId="0" fontId="0" fillId="0" borderId="0" xfId="0"/>
    <xf numFmtId="0" fontId="3" fillId="0" borderId="0" xfId="0" applyFont="1" applyFill="1" applyBorder="1" applyAlignment="1">
      <alignment horizontal="center"/>
    </xf>
    <xf numFmtId="0" fontId="3" fillId="0" borderId="10" xfId="0" applyFont="1" applyFill="1" applyBorder="1" applyAlignment="1">
      <alignment horizontal="center"/>
    </xf>
    <xf numFmtId="0" fontId="3" fillId="0" borderId="0" xfId="0" applyFont="1" applyFill="1" applyBorder="1"/>
    <xf numFmtId="0" fontId="4" fillId="0" borderId="0" xfId="0" applyFont="1" applyFill="1" applyBorder="1" applyAlignment="1">
      <alignment horizontal="center"/>
    </xf>
    <xf numFmtId="0" fontId="3" fillId="0" borderId="11" xfId="0" applyFont="1" applyFill="1" applyBorder="1"/>
    <xf numFmtId="0" fontId="3" fillId="0" borderId="12" xfId="0" applyFont="1" applyFill="1" applyBorder="1"/>
    <xf numFmtId="0" fontId="3" fillId="0" borderId="13" xfId="0" applyFont="1" applyFill="1" applyBorder="1"/>
    <xf numFmtId="0" fontId="5" fillId="0" borderId="0" xfId="0" applyFont="1" applyFill="1" applyBorder="1" applyAlignment="1">
      <alignment horizontal="center"/>
    </xf>
    <xf numFmtId="0" fontId="3" fillId="0" borderId="14" xfId="0" applyFont="1" applyFill="1" applyBorder="1"/>
    <xf numFmtId="0" fontId="3" fillId="0" borderId="15" xfId="0" applyFont="1" applyFill="1" applyBorder="1"/>
    <xf numFmtId="0" fontId="3" fillId="0" borderId="16" xfId="0" applyFont="1" applyFill="1" applyBorder="1"/>
    <xf numFmtId="0" fontId="3" fillId="0" borderId="0" xfId="0" applyFont="1" applyFill="1"/>
    <xf numFmtId="0" fontId="3" fillId="0" borderId="13" xfId="0" applyFont="1" applyFill="1" applyBorder="1" applyAlignment="1">
      <alignment horizontal="center"/>
    </xf>
    <xf numFmtId="0" fontId="3" fillId="0" borderId="17" xfId="0" applyFont="1" applyFill="1" applyBorder="1" applyAlignment="1">
      <alignment horizontal="right"/>
    </xf>
    <xf numFmtId="0" fontId="3" fillId="0" borderId="17" xfId="0" applyFont="1" applyFill="1" applyBorder="1"/>
    <xf numFmtId="0" fontId="3" fillId="0" borderId="18" xfId="0" applyFont="1" applyFill="1" applyBorder="1"/>
    <xf numFmtId="0" fontId="3" fillId="0" borderId="11" xfId="0" applyFont="1" applyFill="1" applyBorder="1" applyAlignment="1">
      <alignment horizontal="left"/>
    </xf>
    <xf numFmtId="0" fontId="4" fillId="0" borderId="17" xfId="0" applyFont="1" applyFill="1" applyBorder="1" applyAlignment="1">
      <alignment horizontal="center"/>
    </xf>
    <xf numFmtId="0" fontId="3" fillId="0" borderId="11" xfId="0" applyFont="1" applyFill="1" applyBorder="1" applyAlignment="1">
      <alignment horizontal="left" indent="2"/>
    </xf>
    <xf numFmtId="0" fontId="3" fillId="0" borderId="11" xfId="0" quotePrefix="1" applyFont="1" applyFill="1" applyBorder="1" applyAlignment="1">
      <alignment horizontal="left"/>
    </xf>
    <xf numFmtId="0" fontId="3" fillId="0" borderId="11" xfId="0" quotePrefix="1" applyFont="1" applyFill="1" applyBorder="1" applyAlignment="1">
      <alignment horizontal="left" indent="2"/>
    </xf>
    <xf numFmtId="0" fontId="3" fillId="0" borderId="11" xfId="0" applyFont="1" applyFill="1" applyBorder="1" applyAlignment="1">
      <alignment horizontal="center"/>
    </xf>
    <xf numFmtId="0" fontId="7" fillId="0" borderId="19" xfId="0" applyFont="1" applyFill="1" applyBorder="1" applyAlignment="1">
      <alignment horizontal="center"/>
    </xf>
    <xf numFmtId="0" fontId="7" fillId="0" borderId="0" xfId="0"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center"/>
    </xf>
    <xf numFmtId="164" fontId="3" fillId="0" borderId="10" xfId="28" applyNumberFormat="1" applyFont="1" applyFill="1" applyBorder="1" applyAlignment="1">
      <alignment horizontal="right"/>
    </xf>
    <xf numFmtId="44" fontId="3" fillId="0" borderId="10" xfId="28" applyFont="1" applyFill="1" applyBorder="1"/>
    <xf numFmtId="7" fontId="3" fillId="0" borderId="10" xfId="28" applyNumberFormat="1" applyFont="1" applyFill="1" applyBorder="1"/>
    <xf numFmtId="0" fontId="3" fillId="0" borderId="10" xfId="0" applyFont="1" applyFill="1" applyBorder="1"/>
    <xf numFmtId="7" fontId="3" fillId="0" borderId="10" xfId="28" applyNumberFormat="1" applyFont="1" applyFill="1" applyBorder="1" applyAlignment="1">
      <alignment horizontal="right"/>
    </xf>
    <xf numFmtId="164" fontId="3" fillId="0" borderId="10" xfId="28" applyNumberFormat="1" applyFont="1" applyFill="1" applyBorder="1"/>
    <xf numFmtId="164" fontId="3" fillId="0" borderId="10" xfId="0" applyNumberFormat="1" applyFont="1" applyFill="1" applyBorder="1"/>
    <xf numFmtId="164" fontId="3" fillId="0" borderId="10" xfId="0" applyNumberFormat="1" applyFont="1" applyFill="1" applyBorder="1" applyAlignment="1">
      <alignment horizontal="right"/>
    </xf>
    <xf numFmtId="0" fontId="7" fillId="0" borderId="11" xfId="0" applyFont="1" applyFill="1" applyBorder="1"/>
    <xf numFmtId="0" fontId="7" fillId="0" borderId="0" xfId="0" applyFont="1" applyFill="1" applyBorder="1"/>
    <xf numFmtId="164" fontId="8" fillId="0" borderId="10" xfId="0" applyNumberFormat="1" applyFont="1" applyFill="1" applyBorder="1" applyAlignment="1">
      <alignment horizontal="right"/>
    </xf>
    <xf numFmtId="0" fontId="6" fillId="0" borderId="0" xfId="0" applyFont="1" applyFill="1" applyBorder="1"/>
    <xf numFmtId="0" fontId="7" fillId="0" borderId="10" xfId="0" applyFont="1" applyFill="1" applyBorder="1" applyAlignment="1">
      <alignment horizontal="center"/>
    </xf>
    <xf numFmtId="0" fontId="9" fillId="0" borderId="19" xfId="0" applyFont="1" applyFill="1" applyBorder="1"/>
    <xf numFmtId="0" fontId="3" fillId="0" borderId="19" xfId="0" applyFont="1" applyFill="1" applyBorder="1"/>
    <xf numFmtId="0" fontId="7" fillId="0" borderId="21" xfId="0" applyFont="1" applyFill="1" applyBorder="1"/>
    <xf numFmtId="0" fontId="7" fillId="0" borderId="19" xfId="0" applyFont="1" applyFill="1" applyBorder="1"/>
    <xf numFmtId="44" fontId="3" fillId="0" borderId="21" xfId="28" applyFont="1" applyFill="1" applyBorder="1"/>
    <xf numFmtId="44" fontId="3" fillId="0" borderId="19" xfId="28" applyFont="1" applyFill="1" applyBorder="1" applyAlignment="1">
      <alignment horizontal="center"/>
    </xf>
    <xf numFmtId="44" fontId="3" fillId="0" borderId="19" xfId="28" applyFont="1" applyFill="1" applyBorder="1"/>
    <xf numFmtId="44" fontId="3" fillId="0" borderId="21" xfId="28" applyFont="1" applyFill="1" applyBorder="1" applyAlignment="1">
      <alignment horizontal="left"/>
    </xf>
    <xf numFmtId="0" fontId="7" fillId="0" borderId="21" xfId="0" quotePrefix="1" applyFont="1" applyFill="1" applyBorder="1" applyAlignment="1">
      <alignment horizontal="left"/>
    </xf>
    <xf numFmtId="0" fontId="3" fillId="0" borderId="0" xfId="0" applyFont="1" applyFill="1" applyBorder="1" applyAlignment="1">
      <alignment horizontal="left"/>
    </xf>
    <xf numFmtId="0" fontId="6" fillId="0" borderId="11" xfId="0" applyFont="1" applyFill="1" applyBorder="1" applyAlignment="1">
      <alignment horizontal="left"/>
    </xf>
    <xf numFmtId="0" fontId="3" fillId="0" borderId="14" xfId="0" applyFont="1" applyFill="1" applyBorder="1" applyAlignment="1">
      <alignment horizontal="left"/>
    </xf>
    <xf numFmtId="0" fontId="3" fillId="0" borderId="22" xfId="0" applyFont="1" applyFill="1" applyBorder="1" applyAlignment="1">
      <alignment horizontal="left"/>
    </xf>
    <xf numFmtId="0" fontId="3" fillId="0" borderId="23" xfId="0" applyFont="1" applyFill="1" applyBorder="1"/>
    <xf numFmtId="0" fontId="3" fillId="0" borderId="22" xfId="0" applyFont="1" applyFill="1" applyBorder="1"/>
    <xf numFmtId="0" fontId="6" fillId="0" borderId="0" xfId="0" applyFont="1" applyFill="1" applyBorder="1" applyAlignment="1">
      <alignment horizontal="right"/>
    </xf>
    <xf numFmtId="0" fontId="0" fillId="0" borderId="14" xfId="0" applyFill="1" applyBorder="1"/>
    <xf numFmtId="0" fontId="0" fillId="0" borderId="15" xfId="0" applyFill="1" applyBorder="1"/>
    <xf numFmtId="0" fontId="0" fillId="0" borderId="16" xfId="0" applyFill="1" applyBorder="1"/>
    <xf numFmtId="0" fontId="0" fillId="0" borderId="0" xfId="0" applyFill="1"/>
    <xf numFmtId="0" fontId="0" fillId="0" borderId="11" xfId="0" applyFill="1" applyBorder="1"/>
    <xf numFmtId="0" fontId="0" fillId="0" borderId="13" xfId="0" applyFill="1" applyBorder="1" applyAlignment="1">
      <alignment horizontal="center"/>
    </xf>
    <xf numFmtId="0" fontId="0" fillId="0" borderId="0" xfId="0" applyFill="1" applyBorder="1"/>
    <xf numFmtId="0" fontId="0" fillId="0" borderId="17" xfId="0" applyFill="1" applyBorder="1" applyAlignment="1">
      <alignment horizontal="center"/>
    </xf>
    <xf numFmtId="0" fontId="0" fillId="0" borderId="17" xfId="0" applyFill="1" applyBorder="1"/>
    <xf numFmtId="0" fontId="0" fillId="0" borderId="12" xfId="0" applyFill="1" applyBorder="1"/>
    <xf numFmtId="0" fontId="0" fillId="0" borderId="13" xfId="0" applyFill="1" applyBorder="1"/>
    <xf numFmtId="0" fontId="0" fillId="0" borderId="18" xfId="0" applyFill="1" applyBorder="1"/>
    <xf numFmtId="0" fontId="0" fillId="0" borderId="0" xfId="0" applyFill="1" applyBorder="1" applyAlignment="1">
      <alignment horizontal="center"/>
    </xf>
    <xf numFmtId="0" fontId="0" fillId="0" borderId="19" xfId="0" applyFill="1" applyBorder="1" applyAlignment="1">
      <alignment horizontal="center"/>
    </xf>
    <xf numFmtId="0" fontId="0" fillId="0" borderId="21" xfId="0" applyFill="1" applyBorder="1" applyAlignment="1">
      <alignment horizontal="center"/>
    </xf>
    <xf numFmtId="0" fontId="0" fillId="0" borderId="10" xfId="0" applyFill="1" applyBorder="1" applyAlignment="1">
      <alignment horizontal="center"/>
    </xf>
    <xf numFmtId="0" fontId="0" fillId="0" borderId="14" xfId="0" applyBorder="1"/>
    <xf numFmtId="0" fontId="0" fillId="0" borderId="15" xfId="0" applyBorder="1"/>
    <xf numFmtId="0" fontId="0" fillId="0" borderId="16" xfId="0" applyBorder="1"/>
    <xf numFmtId="0" fontId="0" fillId="0" borderId="11" xfId="0" applyBorder="1"/>
    <xf numFmtId="0" fontId="0" fillId="0" borderId="13" xfId="0" applyBorder="1" applyAlignment="1">
      <alignment horizontal="center"/>
    </xf>
    <xf numFmtId="0" fontId="0" fillId="0" borderId="0" xfId="0" applyBorder="1"/>
    <xf numFmtId="0" fontId="0" fillId="0" borderId="0" xfId="0" applyBorder="1" applyAlignment="1">
      <alignment horizontal="center"/>
    </xf>
    <xf numFmtId="0" fontId="0" fillId="0" borderId="17" xfId="0" applyBorder="1"/>
    <xf numFmtId="0" fontId="0" fillId="0" borderId="12" xfId="0" applyBorder="1"/>
    <xf numFmtId="0" fontId="0" fillId="0" borderId="13" xfId="0" applyBorder="1"/>
    <xf numFmtId="0" fontId="0" fillId="0" borderId="18" xfId="0" applyBorder="1"/>
    <xf numFmtId="0" fontId="4" fillId="0" borderId="0" xfId="0" applyFont="1" applyBorder="1" applyAlignment="1">
      <alignment horizontal="center"/>
    </xf>
    <xf numFmtId="0" fontId="0" fillId="0" borderId="10" xfId="0" applyBorder="1" applyAlignment="1">
      <alignment horizontal="center"/>
    </xf>
    <xf numFmtId="0" fontId="0" fillId="0" borderId="22" xfId="0" applyBorder="1"/>
    <xf numFmtId="0" fontId="0" fillId="0" borderId="24" xfId="0" applyBorder="1"/>
    <xf numFmtId="0" fontId="0" fillId="0" borderId="23" xfId="0" applyBorder="1"/>
    <xf numFmtId="0" fontId="4" fillId="0" borderId="17" xfId="0" applyFont="1" applyBorder="1" applyAlignment="1">
      <alignment horizontal="center"/>
    </xf>
    <xf numFmtId="0" fontId="0" fillId="0" borderId="0" xfId="0" applyBorder="1" applyAlignment="1">
      <alignment horizontal="left"/>
    </xf>
    <xf numFmtId="0" fontId="6" fillId="0" borderId="11" xfId="0" applyFont="1" applyBorder="1"/>
    <xf numFmtId="0" fontId="0" fillId="0" borderId="11" xfId="0" applyBorder="1" applyAlignment="1">
      <alignment horizontal="left"/>
    </xf>
    <xf numFmtId="0" fontId="3" fillId="0" borderId="11" xfId="0" applyFont="1" applyBorder="1" applyAlignment="1">
      <alignment horizontal="left"/>
    </xf>
    <xf numFmtId="0" fontId="0" fillId="0" borderId="11" xfId="0" quotePrefix="1" applyBorder="1" applyAlignment="1">
      <alignment horizontal="left"/>
    </xf>
    <xf numFmtId="0" fontId="6" fillId="0" borderId="22" xfId="0" quotePrefix="1" applyFont="1" applyBorder="1" applyAlignment="1">
      <alignment horizontal="left"/>
    </xf>
    <xf numFmtId="0" fontId="6" fillId="0" borderId="24" xfId="0" applyFont="1" applyFill="1" applyBorder="1" applyAlignment="1">
      <alignment horizontal="center"/>
    </xf>
    <xf numFmtId="0" fontId="6" fillId="0" borderId="23" xfId="0" applyFont="1" applyBorder="1" applyAlignment="1">
      <alignment horizontal="center"/>
    </xf>
    <xf numFmtId="0" fontId="0" fillId="0" borderId="22" xfId="0" applyBorder="1" applyAlignment="1">
      <alignment horizontal="left" indent="1"/>
    </xf>
    <xf numFmtId="0" fontId="3" fillId="0" borderId="22" xfId="0" applyFont="1" applyBorder="1" applyAlignment="1">
      <alignment horizontal="left" indent="1"/>
    </xf>
    <xf numFmtId="0" fontId="3" fillId="0" borderId="24" xfId="0" applyFont="1" applyBorder="1" applyAlignment="1">
      <alignment horizontal="center"/>
    </xf>
    <xf numFmtId="0" fontId="4" fillId="0" borderId="23" xfId="0" applyFont="1" applyBorder="1" applyAlignment="1">
      <alignment horizontal="center"/>
    </xf>
    <xf numFmtId="0" fontId="6" fillId="0" borderId="22" xfId="0" applyFont="1" applyBorder="1"/>
    <xf numFmtId="0" fontId="0" fillId="24" borderId="0" xfId="0" applyFill="1" applyBorder="1"/>
    <xf numFmtId="0" fontId="0" fillId="24" borderId="17" xfId="0" applyFill="1" applyBorder="1"/>
    <xf numFmtId="0" fontId="0" fillId="0" borderId="10" xfId="0" applyBorder="1"/>
    <xf numFmtId="0" fontId="3" fillId="0" borderId="11" xfId="0" quotePrefix="1" applyFont="1" applyBorder="1" applyAlignment="1">
      <alignment horizontal="left"/>
    </xf>
    <xf numFmtId="0" fontId="3" fillId="0" borderId="0" xfId="0" quotePrefix="1" applyFont="1" applyBorder="1" applyAlignment="1">
      <alignment horizontal="left"/>
    </xf>
    <xf numFmtId="0" fontId="6" fillId="0" borderId="11" xfId="0" applyFont="1" applyBorder="1" applyAlignment="1">
      <alignment horizontal="left"/>
    </xf>
    <xf numFmtId="0" fontId="7" fillId="0" borderId="10" xfId="0" applyFont="1" applyBorder="1"/>
    <xf numFmtId="0" fontId="0" fillId="0" borderId="22" xfId="0" quotePrefix="1" applyBorder="1" applyAlignment="1">
      <alignment horizontal="left" indent="1"/>
    </xf>
    <xf numFmtId="0" fontId="3" fillId="0" borderId="0" xfId="0" applyFont="1" applyBorder="1" applyAlignment="1">
      <alignment horizontal="left"/>
    </xf>
    <xf numFmtId="0" fontId="3" fillId="0" borderId="13" xfId="0" applyFont="1" applyBorder="1"/>
    <xf numFmtId="0" fontId="3" fillId="0" borderId="14" xfId="0" applyFont="1" applyBorder="1"/>
    <xf numFmtId="0" fontId="3" fillId="0" borderId="15" xfId="0" applyFont="1" applyBorder="1"/>
    <xf numFmtId="0" fontId="3" fillId="0" borderId="16" xfId="0" applyFont="1" applyBorder="1"/>
    <xf numFmtId="0" fontId="3" fillId="0" borderId="0" xfId="0" applyFont="1"/>
    <xf numFmtId="0" fontId="3" fillId="0" borderId="11" xfId="0" applyFont="1" applyBorder="1"/>
    <xf numFmtId="0" fontId="3" fillId="0" borderId="13" xfId="0" applyFont="1" applyBorder="1" applyAlignment="1">
      <alignment horizontal="center"/>
    </xf>
    <xf numFmtId="0" fontId="3" fillId="0" borderId="0" xfId="0" applyFont="1" applyBorder="1"/>
    <xf numFmtId="0" fontId="3" fillId="0" borderId="17" xfId="0" applyFont="1" applyBorder="1"/>
    <xf numFmtId="0" fontId="3" fillId="0" borderId="12" xfId="0" applyFont="1" applyBorder="1"/>
    <xf numFmtId="0" fontId="3" fillId="0" borderId="18" xfId="0" applyFont="1" applyBorder="1"/>
    <xf numFmtId="0" fontId="3" fillId="0" borderId="10" xfId="0" applyFont="1" applyBorder="1" applyAlignment="1">
      <alignment horizontal="center"/>
    </xf>
    <xf numFmtId="0" fontId="3" fillId="0" borderId="24" xfId="0" applyFont="1" applyBorder="1"/>
    <xf numFmtId="0" fontId="3" fillId="0" borderId="23" xfId="0" applyFont="1" applyBorder="1"/>
    <xf numFmtId="44" fontId="3" fillId="0" borderId="10" xfId="28" applyFont="1" applyBorder="1"/>
    <xf numFmtId="0" fontId="27" fillId="0" borderId="11" xfId="0" applyFont="1" applyBorder="1" applyAlignment="1">
      <alignment horizontal="left"/>
    </xf>
    <xf numFmtId="0" fontId="0" fillId="0" borderId="0" xfId="0" applyFill="1" applyBorder="1" applyAlignment="1">
      <alignment horizontal="left"/>
    </xf>
    <xf numFmtId="0" fontId="3" fillId="0" borderId="0" xfId="0" applyFont="1" applyBorder="1" applyAlignment="1"/>
    <xf numFmtId="0" fontId="3" fillId="0" borderId="0" xfId="0" applyFont="1" applyFill="1" applyBorder="1" applyAlignment="1">
      <alignment horizontal="right"/>
    </xf>
    <xf numFmtId="0" fontId="0" fillId="0" borderId="0" xfId="0" applyFill="1" applyBorder="1" applyAlignment="1">
      <alignment horizontal="right"/>
    </xf>
    <xf numFmtId="0" fontId="3" fillId="0" borderId="13" xfId="0" applyFont="1" applyFill="1" applyBorder="1" applyAlignment="1">
      <alignment horizontal="right"/>
    </xf>
    <xf numFmtId="0" fontId="0" fillId="0" borderId="24" xfId="0" applyFill="1" applyBorder="1"/>
    <xf numFmtId="0" fontId="0" fillId="0" borderId="23" xfId="0" applyFill="1" applyBorder="1"/>
    <xf numFmtId="0" fontId="0" fillId="0" borderId="10" xfId="0" applyFill="1" applyBorder="1"/>
    <xf numFmtId="44" fontId="1" fillId="0" borderId="10" xfId="28" applyFill="1" applyBorder="1"/>
    <xf numFmtId="0" fontId="3" fillId="0" borderId="24" xfId="0" applyFont="1" applyFill="1" applyBorder="1" applyAlignment="1">
      <alignment horizontal="center"/>
    </xf>
    <xf numFmtId="0" fontId="4" fillId="0" borderId="23" xfId="0" applyFont="1" applyFill="1" applyBorder="1" applyAlignment="1">
      <alignment horizontal="center"/>
    </xf>
    <xf numFmtId="0" fontId="3" fillId="0" borderId="0" xfId="0" applyFont="1" applyFill="1" applyBorder="1" applyAlignment="1"/>
    <xf numFmtId="0" fontId="3" fillId="0" borderId="17" xfId="0" applyFont="1" applyFill="1" applyBorder="1" applyAlignment="1"/>
    <xf numFmtId="0" fontId="3" fillId="0" borderId="11" xfId="0" applyFont="1" applyFill="1" applyBorder="1" applyAlignment="1">
      <alignment horizontal="right"/>
    </xf>
    <xf numFmtId="0" fontId="5" fillId="0" borderId="14" xfId="0" applyFont="1" applyFill="1" applyBorder="1" applyAlignment="1"/>
    <xf numFmtId="0" fontId="5" fillId="0" borderId="15" xfId="0" applyFont="1" applyFill="1" applyBorder="1" applyAlignment="1"/>
    <xf numFmtId="0" fontId="5" fillId="0" borderId="16" xfId="0" applyFont="1" applyFill="1" applyBorder="1" applyAlignment="1"/>
    <xf numFmtId="0" fontId="0" fillId="0" borderId="13" xfId="0" applyFill="1" applyBorder="1" applyAlignment="1">
      <alignment horizontal="right"/>
    </xf>
    <xf numFmtId="167" fontId="3" fillId="0" borderId="18" xfId="0" applyNumberFormat="1" applyFont="1" applyFill="1" applyBorder="1" applyAlignment="1"/>
    <xf numFmtId="0" fontId="3" fillId="0" borderId="17" xfId="0" applyFont="1" applyBorder="1" applyAlignment="1">
      <alignment horizontal="right"/>
    </xf>
    <xf numFmtId="0" fontId="0" fillId="0" borderId="0" xfId="0" applyBorder="1" applyAlignment="1"/>
    <xf numFmtId="8" fontId="3" fillId="0" borderId="0" xfId="0" applyNumberFormat="1" applyFont="1" applyFill="1"/>
    <xf numFmtId="14" fontId="3" fillId="0" borderId="0" xfId="0" applyNumberFormat="1" applyFont="1" applyFill="1"/>
    <xf numFmtId="44" fontId="3" fillId="0" borderId="0" xfId="28" applyFont="1" applyFill="1"/>
    <xf numFmtId="0" fontId="3" fillId="0" borderId="0" xfId="0" applyFont="1" applyFill="1" applyAlignment="1">
      <alignment vertical="center"/>
    </xf>
    <xf numFmtId="0" fontId="3" fillId="0" borderId="0" xfId="0" applyFont="1" applyFill="1" applyAlignment="1">
      <alignment horizontal="left" vertical="center"/>
    </xf>
    <xf numFmtId="0" fontId="3" fillId="0" borderId="13" xfId="0" applyFont="1" applyFill="1" applyBorder="1" applyAlignment="1">
      <alignment horizontal="right" vertical="center"/>
    </xf>
    <xf numFmtId="0" fontId="3" fillId="0" borderId="13" xfId="0" applyFont="1" applyFill="1" applyBorder="1" applyAlignment="1">
      <alignment horizontal="left" vertical="center"/>
    </xf>
    <xf numFmtId="0" fontId="3" fillId="0" borderId="13" xfId="0" applyFont="1" applyFill="1" applyBorder="1" applyAlignment="1">
      <alignment vertical="center"/>
    </xf>
    <xf numFmtId="0" fontId="31" fillId="0" borderId="11" xfId="40" applyFont="1" applyFill="1" applyBorder="1" applyAlignment="1">
      <alignment horizontal="left" vertical="center"/>
    </xf>
    <xf numFmtId="0" fontId="31" fillId="0" borderId="11" xfId="40" applyFont="1" applyFill="1" applyBorder="1" applyAlignment="1">
      <alignment horizontal="left" vertical="center" indent="6"/>
    </xf>
    <xf numFmtId="0" fontId="31" fillId="0" borderId="0" xfId="40" applyFont="1" applyFill="1" applyBorder="1" applyAlignment="1">
      <alignment horizontal="left" vertical="center" indent="6"/>
    </xf>
    <xf numFmtId="44" fontId="1" fillId="0" borderId="10" xfId="28" applyNumberFormat="1" applyFont="1" applyFill="1" applyBorder="1" applyAlignment="1">
      <alignment horizontal="right"/>
    </xf>
    <xf numFmtId="8" fontId="3" fillId="0" borderId="0" xfId="0" applyNumberFormat="1" applyFont="1" applyFill="1" applyAlignment="1">
      <alignment vertical="center"/>
    </xf>
    <xf numFmtId="44" fontId="0" fillId="0" borderId="10" xfId="28" applyNumberFormat="1" applyFont="1" applyFill="1" applyBorder="1" applyAlignment="1">
      <alignment horizontal="right"/>
    </xf>
    <xf numFmtId="164" fontId="3" fillId="0" borderId="21" xfId="28" applyNumberFormat="1" applyFont="1" applyFill="1" applyBorder="1" applyAlignment="1">
      <alignment horizontal="right"/>
    </xf>
    <xf numFmtId="167" fontId="0" fillId="0" borderId="18" xfId="0" applyNumberFormat="1" applyFill="1" applyBorder="1"/>
    <xf numFmtId="0" fontId="31" fillId="0" borderId="10" xfId="0" applyFont="1" applyFill="1" applyBorder="1" applyAlignment="1">
      <alignment horizontal="left" vertical="center" wrapText="1"/>
    </xf>
    <xf numFmtId="0" fontId="0" fillId="0" borderId="0" xfId="0" applyFill="1" applyBorder="1" applyAlignment="1">
      <alignment horizontal="center"/>
    </xf>
    <xf numFmtId="0" fontId="3" fillId="0" borderId="0" xfId="0" applyFont="1" applyFill="1" applyBorder="1" applyAlignment="1">
      <alignment horizontal="center"/>
    </xf>
    <xf numFmtId="0" fontId="3" fillId="0" borderId="13" xfId="0" applyFont="1" applyFill="1" applyBorder="1"/>
    <xf numFmtId="0" fontId="0" fillId="0" borderId="13" xfId="0" applyFill="1" applyBorder="1"/>
    <xf numFmtId="0" fontId="3" fillId="0" borderId="11" xfId="0" applyFont="1" applyFill="1" applyBorder="1" applyAlignment="1">
      <alignment horizontal="center"/>
    </xf>
    <xf numFmtId="0" fontId="4" fillId="0" borderId="0" xfId="0" applyFont="1" applyFill="1" applyBorder="1" applyAlignment="1">
      <alignment horizontal="center"/>
    </xf>
    <xf numFmtId="0" fontId="3" fillId="0" borderId="0" xfId="0" applyFont="1" applyBorder="1" applyAlignment="1">
      <alignment horizontal="center"/>
    </xf>
    <xf numFmtId="0" fontId="0" fillId="0" borderId="0" xfId="0" applyBorder="1" applyAlignment="1">
      <alignment horizontal="center"/>
    </xf>
    <xf numFmtId="0" fontId="4" fillId="0" borderId="0" xfId="0" applyFont="1" applyBorder="1" applyAlignment="1">
      <alignment horizontal="center"/>
    </xf>
    <xf numFmtId="0" fontId="3" fillId="0" borderId="11" xfId="0" applyFont="1" applyFill="1" applyBorder="1"/>
    <xf numFmtId="0" fontId="3" fillId="0" borderId="0" xfId="0" applyFont="1" applyFill="1" applyBorder="1"/>
    <xf numFmtId="0" fontId="3" fillId="0" borderId="17" xfId="0" applyFont="1" applyFill="1" applyBorder="1"/>
    <xf numFmtId="0" fontId="3" fillId="0" borderId="0" xfId="0" applyFont="1" applyBorder="1" applyAlignment="1">
      <alignment horizontal="left"/>
    </xf>
    <xf numFmtId="0" fontId="0" fillId="0" borderId="24" xfId="0" applyBorder="1" applyAlignment="1">
      <alignment horizontal="center"/>
    </xf>
    <xf numFmtId="0" fontId="0" fillId="0" borderId="13" xfId="0" applyBorder="1" applyAlignment="1">
      <alignment horizontal="center"/>
    </xf>
    <xf numFmtId="0" fontId="4" fillId="0" borderId="17" xfId="0" applyFont="1" applyBorder="1" applyAlignment="1">
      <alignment horizontal="center"/>
    </xf>
    <xf numFmtId="0" fontId="4" fillId="0" borderId="11" xfId="0" applyFont="1" applyBorder="1" applyAlignment="1">
      <alignment horizontal="center"/>
    </xf>
    <xf numFmtId="0" fontId="0" fillId="0" borderId="23" xfId="0" applyFill="1" applyBorder="1" applyAlignment="1">
      <alignment horizontal="center"/>
    </xf>
    <xf numFmtId="0" fontId="0" fillId="0" borderId="24" xfId="0" applyFill="1" applyBorder="1" applyAlignment="1">
      <alignment horizontal="center"/>
    </xf>
    <xf numFmtId="0" fontId="0" fillId="0" borderId="22" xfId="0" applyBorder="1" applyAlignment="1">
      <alignment horizontal="right"/>
    </xf>
    <xf numFmtId="0" fontId="0" fillId="0" borderId="23" xfId="0" applyBorder="1" applyAlignment="1">
      <alignment horizontal="right"/>
    </xf>
    <xf numFmtId="0" fontId="0" fillId="0" borderId="22" xfId="0" applyBorder="1" applyAlignment="1">
      <alignment horizontal="left"/>
    </xf>
    <xf numFmtId="0" fontId="0" fillId="0" borderId="23" xfId="0" applyBorder="1" applyAlignment="1">
      <alignment horizontal="left"/>
    </xf>
    <xf numFmtId="0" fontId="0" fillId="0" borderId="22" xfId="0" applyFill="1" applyBorder="1" applyAlignment="1">
      <alignment horizontal="left"/>
    </xf>
    <xf numFmtId="10" fontId="0" fillId="0" borderId="22" xfId="47" applyNumberFormat="1" applyFont="1" applyBorder="1" applyAlignment="1">
      <alignment horizontal="left"/>
    </xf>
    <xf numFmtId="0" fontId="0" fillId="0" borderId="0" xfId="0" quotePrefix="1" applyBorder="1" applyAlignment="1">
      <alignment horizontal="left"/>
    </xf>
    <xf numFmtId="8" fontId="3" fillId="0" borderId="0" xfId="0" applyNumberFormat="1" applyFont="1" applyBorder="1" applyAlignment="1">
      <alignment horizontal="center"/>
    </xf>
    <xf numFmtId="8" fontId="0" fillId="0" borderId="0" xfId="0" applyNumberFormat="1" applyBorder="1" applyAlignment="1">
      <alignment horizontal="center"/>
    </xf>
    <xf numFmtId="0" fontId="3" fillId="0" borderId="14" xfId="40" applyBorder="1"/>
    <xf numFmtId="0" fontId="3" fillId="0" borderId="15" xfId="40" applyBorder="1"/>
    <xf numFmtId="0" fontId="3" fillId="0" borderId="16" xfId="40" applyBorder="1"/>
    <xf numFmtId="0" fontId="3" fillId="0" borderId="0" xfId="40"/>
    <xf numFmtId="0" fontId="3" fillId="0" borderId="11" xfId="40" applyBorder="1"/>
    <xf numFmtId="0" fontId="3" fillId="0" borderId="13" xfId="40" applyBorder="1"/>
    <xf numFmtId="0" fontId="3" fillId="0" borderId="0" xfId="40" applyBorder="1"/>
    <xf numFmtId="0" fontId="3" fillId="0" borderId="18" xfId="40" applyBorder="1"/>
    <xf numFmtId="0" fontId="3" fillId="0" borderId="17" xfId="40" applyBorder="1"/>
    <xf numFmtId="0" fontId="3" fillId="0" borderId="12" xfId="40" applyBorder="1"/>
    <xf numFmtId="0" fontId="3" fillId="0" borderId="11" xfId="40" quotePrefix="1" applyBorder="1" applyAlignment="1">
      <alignment horizontal="left"/>
    </xf>
    <xf numFmtId="0" fontId="3" fillId="0" borderId="0" xfId="40" applyFill="1" applyBorder="1"/>
    <xf numFmtId="0" fontId="3" fillId="0" borderId="0" xfId="40" quotePrefix="1" applyFill="1" applyBorder="1" applyAlignment="1">
      <alignment horizontal="left"/>
    </xf>
    <xf numFmtId="0" fontId="3" fillId="0" borderId="0" xfId="40" applyBorder="1" applyAlignment="1">
      <alignment horizontal="center"/>
    </xf>
    <xf numFmtId="0" fontId="3" fillId="0" borderId="0" xfId="40" applyFill="1" applyBorder="1" applyAlignment="1">
      <alignment horizontal="center"/>
    </xf>
    <xf numFmtId="0" fontId="3" fillId="0" borderId="0" xfId="40" applyFill="1" applyBorder="1" applyAlignment="1">
      <alignment horizontal="left"/>
    </xf>
    <xf numFmtId="0" fontId="5" fillId="0" borderId="12" xfId="40" applyFont="1" applyBorder="1" applyAlignment="1">
      <alignment horizontal="left"/>
    </xf>
    <xf numFmtId="0" fontId="4" fillId="0" borderId="13" xfId="40" applyFont="1" applyBorder="1" applyAlignment="1">
      <alignment horizontal="center"/>
    </xf>
    <xf numFmtId="0" fontId="4" fillId="0" borderId="18" xfId="40" applyFont="1" applyBorder="1" applyAlignment="1">
      <alignment horizontal="center"/>
    </xf>
    <xf numFmtId="0" fontId="3" fillId="0" borderId="11" xfId="40" applyBorder="1" applyAlignment="1">
      <alignment horizontal="left"/>
    </xf>
    <xf numFmtId="0" fontId="3" fillId="0" borderId="11" xfId="40" applyFont="1" applyBorder="1" applyAlignment="1">
      <alignment horizontal="left"/>
    </xf>
    <xf numFmtId="0" fontId="4" fillId="0" borderId="0" xfId="40" applyFont="1" applyBorder="1" applyAlignment="1">
      <alignment horizontal="center"/>
    </xf>
    <xf numFmtId="0" fontId="4" fillId="0" borderId="17" xfId="40" applyFont="1" applyBorder="1" applyAlignment="1">
      <alignment horizontal="center"/>
    </xf>
    <xf numFmtId="0" fontId="6" fillId="0" borderId="11" xfId="40" applyFont="1" applyBorder="1" applyAlignment="1">
      <alignment horizontal="left"/>
    </xf>
    <xf numFmtId="0" fontId="4" fillId="0" borderId="0" xfId="40" applyFont="1" applyBorder="1" applyAlignment="1">
      <alignment horizontal="right"/>
    </xf>
    <xf numFmtId="0" fontId="4" fillId="0" borderId="0" xfId="40" quotePrefix="1" applyFont="1" applyBorder="1" applyAlignment="1">
      <alignment horizontal="left"/>
    </xf>
    <xf numFmtId="0" fontId="3" fillId="0" borderId="0" xfId="40" applyBorder="1" applyAlignment="1">
      <alignment horizontal="right"/>
    </xf>
    <xf numFmtId="0" fontId="3" fillId="0" borderId="0" xfId="40" applyBorder="1" applyAlignment="1">
      <alignment horizontal="left"/>
    </xf>
    <xf numFmtId="0" fontId="4" fillId="0" borderId="11" xfId="40" applyFont="1" applyBorder="1" applyAlignment="1">
      <alignment horizontal="center"/>
    </xf>
    <xf numFmtId="0" fontId="3" fillId="0" borderId="0" xfId="40" quotePrefix="1" applyFont="1" applyBorder="1" applyAlignment="1">
      <alignment horizontal="right"/>
    </xf>
    <xf numFmtId="0" fontId="6" fillId="0" borderId="11" xfId="40" applyFont="1" applyBorder="1"/>
    <xf numFmtId="0" fontId="3" fillId="0" borderId="0" xfId="40" quotePrefix="1" applyBorder="1" applyAlignment="1">
      <alignment horizontal="right"/>
    </xf>
    <xf numFmtId="0" fontId="3" fillId="0" borderId="14" xfId="40" applyFill="1" applyBorder="1"/>
    <xf numFmtId="0" fontId="3" fillId="0" borderId="12" xfId="40" applyFill="1" applyBorder="1" applyAlignment="1">
      <alignment horizontal="left"/>
    </xf>
    <xf numFmtId="0" fontId="3" fillId="0" borderId="13" xfId="40" applyBorder="1" applyAlignment="1">
      <alignment horizontal="center"/>
    </xf>
    <xf numFmtId="0" fontId="3" fillId="0" borderId="18" xfId="40" applyFill="1" applyBorder="1" applyAlignment="1">
      <alignment horizontal="center"/>
    </xf>
    <xf numFmtId="0" fontId="3" fillId="0" borderId="12" xfId="40" applyBorder="1" applyAlignment="1">
      <alignment horizontal="left"/>
    </xf>
    <xf numFmtId="0" fontId="3" fillId="0" borderId="18" xfId="40" applyBorder="1" applyAlignment="1">
      <alignment horizontal="center"/>
    </xf>
    <xf numFmtId="0" fontId="3" fillId="0" borderId="14" xfId="40" applyFill="1" applyBorder="1" applyAlignment="1">
      <alignment horizontal="left"/>
    </xf>
    <xf numFmtId="0" fontId="3" fillId="0" borderId="15" xfId="40" applyBorder="1" applyAlignment="1">
      <alignment horizontal="center"/>
    </xf>
    <xf numFmtId="0" fontId="3" fillId="0" borderId="16" xfId="40" applyFill="1" applyBorder="1" applyAlignment="1">
      <alignment horizontal="center"/>
    </xf>
    <xf numFmtId="0" fontId="3" fillId="0" borderId="14" xfId="40" applyBorder="1" applyAlignment="1">
      <alignment horizontal="center"/>
    </xf>
    <xf numFmtId="0" fontId="3" fillId="0" borderId="14" xfId="40" applyFill="1" applyBorder="1" applyAlignment="1">
      <alignment horizontal="center"/>
    </xf>
    <xf numFmtId="0" fontId="3" fillId="0" borderId="16" xfId="40" applyBorder="1" applyAlignment="1">
      <alignment horizontal="center"/>
    </xf>
    <xf numFmtId="0" fontId="3" fillId="0" borderId="12" xfId="40" applyFill="1" applyBorder="1"/>
    <xf numFmtId="0" fontId="3" fillId="0" borderId="12" xfId="40" quotePrefix="1" applyFont="1" applyBorder="1" applyAlignment="1">
      <alignment horizontal="left"/>
    </xf>
    <xf numFmtId="0" fontId="4" fillId="0" borderId="12" xfId="40" applyFont="1" applyBorder="1" applyAlignment="1">
      <alignment horizontal="center"/>
    </xf>
    <xf numFmtId="0" fontId="3" fillId="0" borderId="0" xfId="40" quotePrefix="1" applyBorder="1" applyAlignment="1">
      <alignment horizontal="left"/>
    </xf>
    <xf numFmtId="0" fontId="3" fillId="0" borderId="12" xfId="40" quotePrefix="1" applyFill="1" applyBorder="1" applyAlignment="1">
      <alignment horizontal="left"/>
    </xf>
    <xf numFmtId="0" fontId="3" fillId="0" borderId="12" xfId="40" applyFont="1" applyBorder="1" applyAlignment="1">
      <alignment horizontal="left"/>
    </xf>
    <xf numFmtId="0" fontId="3" fillId="0" borderId="22" xfId="40" applyBorder="1"/>
    <xf numFmtId="0" fontId="3" fillId="0" borderId="24" xfId="40" applyBorder="1"/>
    <xf numFmtId="0" fontId="3" fillId="0" borderId="23" xfId="40" applyBorder="1"/>
    <xf numFmtId="44" fontId="3" fillId="0" borderId="10" xfId="28" applyNumberFormat="1" applyFont="1" applyFill="1" applyBorder="1" applyAlignment="1">
      <alignment horizontal="right"/>
    </xf>
    <xf numFmtId="0" fontId="3" fillId="0" borderId="11" xfId="40" applyFont="1" applyBorder="1"/>
    <xf numFmtId="0" fontId="31" fillId="0" borderId="11" xfId="0" applyFont="1" applyBorder="1" applyAlignment="1">
      <alignment horizontal="left" vertical="center"/>
    </xf>
    <xf numFmtId="0" fontId="31" fillId="0" borderId="0" xfId="0" applyFont="1" applyBorder="1" applyAlignment="1">
      <alignment horizontal="left" vertical="center"/>
    </xf>
    <xf numFmtId="0" fontId="0" fillId="0" borderId="0" xfId="0" applyBorder="1" applyAlignment="1">
      <alignment vertical="center"/>
    </xf>
    <xf numFmtId="0" fontId="31" fillId="0" borderId="0" xfId="0" applyFont="1" applyBorder="1" applyAlignment="1">
      <alignment horizontal="left" vertical="center" indent="5"/>
    </xf>
    <xf numFmtId="0" fontId="32" fillId="0" borderId="11" xfId="0" applyFont="1" applyBorder="1" applyAlignment="1">
      <alignment horizontal="left" vertical="center"/>
    </xf>
    <xf numFmtId="0" fontId="0" fillId="0" borderId="24" xfId="0" applyBorder="1" applyAlignment="1">
      <alignment horizontal="left" indent="1"/>
    </xf>
    <xf numFmtId="0" fontId="4" fillId="0" borderId="14" xfId="0" applyFont="1" applyBorder="1" applyAlignment="1">
      <alignment horizontal="center"/>
    </xf>
    <xf numFmtId="0" fontId="4" fillId="0" borderId="16" xfId="0" applyFont="1" applyBorder="1" applyAlignment="1">
      <alignment horizontal="center"/>
    </xf>
    <xf numFmtId="0" fontId="0" fillId="0" borderId="12" xfId="0" applyBorder="1" applyAlignment="1">
      <alignment horizontal="left" indent="1"/>
    </xf>
    <xf numFmtId="0" fontId="6" fillId="0" borderId="11" xfId="0" quotePrefix="1" applyFont="1" applyBorder="1" applyAlignment="1">
      <alignment horizontal="left"/>
    </xf>
    <xf numFmtId="8" fontId="0" fillId="0" borderId="10" xfId="28" applyNumberFormat="1" applyFont="1" applyFill="1" applyBorder="1" applyAlignment="1">
      <alignment horizontal="right"/>
    </xf>
    <xf numFmtId="0" fontId="3" fillId="0" borderId="13" xfId="0" applyFont="1" applyFill="1" applyBorder="1"/>
    <xf numFmtId="0" fontId="0" fillId="0" borderId="13" xfId="0" applyFill="1" applyBorder="1"/>
    <xf numFmtId="0" fontId="0" fillId="0" borderId="18" xfId="0" applyFill="1" applyBorder="1"/>
    <xf numFmtId="0" fontId="0" fillId="0" borderId="0" xfId="0" applyFill="1" applyBorder="1" applyAlignment="1">
      <alignment horizontal="center"/>
    </xf>
    <xf numFmtId="0" fontId="4" fillId="0" borderId="0" xfId="0" applyFont="1" applyFill="1" applyBorder="1" applyAlignment="1">
      <alignment horizontal="center"/>
    </xf>
    <xf numFmtId="0" fontId="3" fillId="0" borderId="0" xfId="40" applyBorder="1" applyAlignment="1">
      <alignment horizontal="center"/>
    </xf>
    <xf numFmtId="0" fontId="4" fillId="0" borderId="11" xfId="40" applyFont="1" applyBorder="1" applyAlignment="1">
      <alignment horizontal="center"/>
    </xf>
    <xf numFmtId="0" fontId="4" fillId="0" borderId="0" xfId="40" applyFont="1" applyBorder="1" applyAlignment="1">
      <alignment horizontal="center"/>
    </xf>
    <xf numFmtId="0" fontId="4" fillId="0" borderId="17" xfId="40" applyFont="1" applyBorder="1" applyAlignment="1">
      <alignment horizontal="center"/>
    </xf>
    <xf numFmtId="0" fontId="3" fillId="0" borderId="0" xfId="0" applyFont="1" applyFill="1" applyBorder="1"/>
    <xf numFmtId="0" fontId="3" fillId="0" borderId="17" xfId="0" applyFont="1" applyFill="1" applyBorder="1"/>
    <xf numFmtId="0" fontId="3" fillId="0" borderId="0" xfId="0" quotePrefix="1" applyFont="1" applyFill="1" applyBorder="1" applyAlignment="1">
      <alignment horizontal="left"/>
    </xf>
    <xf numFmtId="0" fontId="6" fillId="0" borderId="23" xfId="0" applyFont="1" applyFill="1" applyBorder="1" applyAlignment="1">
      <alignment horizontal="center"/>
    </xf>
    <xf numFmtId="166" fontId="3" fillId="0" borderId="10" xfId="28" applyNumberFormat="1" applyFont="1" applyFill="1" applyBorder="1" applyAlignment="1">
      <alignment horizontal="center"/>
    </xf>
    <xf numFmtId="168" fontId="0" fillId="0" borderId="10" xfId="28" applyNumberFormat="1" applyFont="1" applyFill="1" applyBorder="1" applyAlignment="1">
      <alignment horizontal="right"/>
    </xf>
    <xf numFmtId="168" fontId="3" fillId="0" borderId="10" xfId="28" applyNumberFormat="1" applyFont="1" applyFill="1" applyBorder="1" applyAlignment="1">
      <alignment horizontal="center"/>
    </xf>
    <xf numFmtId="8" fontId="3" fillId="0" borderId="10" xfId="28" applyNumberFormat="1" applyFont="1" applyFill="1" applyBorder="1" applyAlignment="1">
      <alignment horizontal="right"/>
    </xf>
    <xf numFmtId="8" fontId="3" fillId="0" borderId="10" xfId="28" applyNumberFormat="1" applyFont="1" applyFill="1" applyBorder="1"/>
    <xf numFmtId="8" fontId="1" fillId="0" borderId="10" xfId="28" applyNumberFormat="1" applyFont="1" applyFill="1" applyBorder="1"/>
    <xf numFmtId="0" fontId="0" fillId="0" borderId="22" xfId="0" applyFill="1" applyBorder="1"/>
    <xf numFmtId="0" fontId="7" fillId="0" borderId="10" xfId="0" applyFont="1" applyFill="1" applyBorder="1"/>
    <xf numFmtId="44" fontId="1" fillId="0" borderId="10" xfId="28" applyFont="1" applyFill="1" applyBorder="1" applyAlignment="1">
      <alignment horizontal="center"/>
    </xf>
    <xf numFmtId="0" fontId="3" fillId="0" borderId="24" xfId="0" applyFont="1" applyFill="1" applyBorder="1"/>
    <xf numFmtId="0" fontId="3" fillId="0" borderId="11" xfId="0" applyFont="1" applyFill="1" applyBorder="1" applyAlignment="1"/>
    <xf numFmtId="0" fontId="3" fillId="0" borderId="13" xfId="0" applyFont="1" applyFill="1" applyBorder="1"/>
    <xf numFmtId="0" fontId="0" fillId="0" borderId="13" xfId="0" applyFill="1" applyBorder="1"/>
    <xf numFmtId="0" fontId="0" fillId="0" borderId="18" xfId="0" applyFill="1" applyBorder="1"/>
    <xf numFmtId="0" fontId="2" fillId="0" borderId="13" xfId="35" applyFill="1" applyBorder="1" applyAlignment="1" applyProtection="1">
      <alignment horizontal="left"/>
    </xf>
    <xf numFmtId="0" fontId="0" fillId="0" borderId="13" xfId="0" applyFill="1" applyBorder="1" applyAlignment="1">
      <alignment horizontal="left"/>
    </xf>
    <xf numFmtId="0" fontId="0" fillId="0" borderId="18" xfId="0" applyFill="1" applyBorder="1" applyAlignment="1">
      <alignment horizontal="left"/>
    </xf>
    <xf numFmtId="0" fontId="3" fillId="0" borderId="13" xfId="0" applyFont="1" applyFill="1" applyBorder="1" applyAlignment="1">
      <alignment horizontal="left"/>
    </xf>
    <xf numFmtId="0" fontId="2" fillId="0" borderId="13" xfId="35" applyFill="1" applyBorder="1" applyAlignment="1" applyProtection="1"/>
    <xf numFmtId="0" fontId="0" fillId="0" borderId="0" xfId="0" applyFill="1" applyBorder="1" applyAlignment="1">
      <alignment horizontal="center"/>
    </xf>
    <xf numFmtId="0" fontId="3" fillId="0" borderId="0" xfId="0" applyFont="1" applyFill="1" applyBorder="1" applyAlignment="1">
      <alignment horizontal="center"/>
    </xf>
    <xf numFmtId="0" fontId="3" fillId="0" borderId="14" xfId="0" applyFont="1" applyFill="1" applyBorder="1" applyAlignment="1">
      <alignment horizontal="center"/>
    </xf>
    <xf numFmtId="0" fontId="0" fillId="0" borderId="15" xfId="0" applyFill="1" applyBorder="1" applyAlignment="1">
      <alignment horizontal="center"/>
    </xf>
    <xf numFmtId="0" fontId="0" fillId="0" borderId="16" xfId="0" applyFill="1" applyBorder="1" applyAlignment="1">
      <alignment horizontal="center"/>
    </xf>
    <xf numFmtId="0" fontId="0" fillId="0" borderId="15" xfId="0" applyFill="1" applyBorder="1"/>
    <xf numFmtId="0" fontId="0" fillId="0" borderId="16" xfId="0" applyFill="1" applyBorder="1"/>
    <xf numFmtId="0" fontId="3" fillId="0" borderId="11" xfId="0" applyFont="1" applyFill="1" applyBorder="1" applyAlignment="1">
      <alignment horizontal="center"/>
    </xf>
    <xf numFmtId="0" fontId="0" fillId="0" borderId="17" xfId="0" applyFill="1" applyBorder="1" applyAlignment="1">
      <alignment horizontal="center"/>
    </xf>
    <xf numFmtId="0" fontId="0" fillId="0" borderId="11" xfId="0" applyFill="1" applyBorder="1" applyAlignment="1">
      <alignment horizontal="center"/>
    </xf>
    <xf numFmtId="0" fontId="6" fillId="0" borderId="0" xfId="0" applyFont="1" applyFill="1" applyBorder="1" applyAlignment="1">
      <alignment horizontal="center"/>
    </xf>
    <xf numFmtId="0" fontId="28" fillId="0" borderId="0" xfId="0" applyFont="1" applyFill="1" applyBorder="1" applyAlignment="1">
      <alignment horizontal="center"/>
    </xf>
    <xf numFmtId="0" fontId="29" fillId="0" borderId="0" xfId="0" applyFont="1" applyFill="1" applyBorder="1" applyAlignment="1">
      <alignment horizontal="center"/>
    </xf>
    <xf numFmtId="165" fontId="3" fillId="0" borderId="13" xfId="0" applyNumberFormat="1" applyFont="1" applyFill="1" applyBorder="1" applyAlignment="1">
      <alignment horizontal="left"/>
    </xf>
    <xf numFmtId="0" fontId="6" fillId="0" borderId="13" xfId="0" applyFont="1" applyFill="1" applyBorder="1" applyAlignment="1">
      <alignment horizontal="center"/>
    </xf>
    <xf numFmtId="0" fontId="5" fillId="0" borderId="11" xfId="0" applyFont="1" applyFill="1" applyBorder="1" applyAlignment="1">
      <alignment horizontal="center"/>
    </xf>
    <xf numFmtId="0" fontId="5" fillId="0" borderId="0" xfId="0" applyFont="1" applyFill="1" applyBorder="1" applyAlignment="1">
      <alignment horizontal="center"/>
    </xf>
    <xf numFmtId="0" fontId="5" fillId="0" borderId="17" xfId="0" applyFont="1" applyFill="1" applyBorder="1" applyAlignment="1">
      <alignment horizontal="center"/>
    </xf>
    <xf numFmtId="0" fontId="4" fillId="0" borderId="0" xfId="0" applyFont="1" applyFill="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0" fillId="0" borderId="0" xfId="0" applyBorder="1" applyAlignment="1">
      <alignment horizontal="center"/>
    </xf>
    <xf numFmtId="0" fontId="4" fillId="0" borderId="0" xfId="0" applyFont="1" applyBorder="1" applyAlignment="1">
      <alignment horizontal="center"/>
    </xf>
    <xf numFmtId="0" fontId="0" fillId="0" borderId="10" xfId="0" quotePrefix="1" applyBorder="1" applyAlignment="1">
      <alignment horizontal="center"/>
    </xf>
    <xf numFmtId="0" fontId="0" fillId="0" borderId="10" xfId="0" applyBorder="1" applyAlignment="1">
      <alignment horizontal="center"/>
    </xf>
    <xf numFmtId="0" fontId="4" fillId="0" borderId="11" xfId="0" quotePrefix="1" applyFont="1" applyBorder="1" applyAlignment="1">
      <alignment horizontal="center"/>
    </xf>
    <xf numFmtId="0" fontId="3" fillId="0" borderId="0" xfId="0" applyFont="1" applyBorder="1" applyAlignment="1">
      <alignment horizontal="center"/>
    </xf>
    <xf numFmtId="0" fontId="3" fillId="0" borderId="17" xfId="0" applyFont="1" applyBorder="1" applyAlignment="1">
      <alignment horizontal="center"/>
    </xf>
    <xf numFmtId="0" fontId="3" fillId="0" borderId="0" xfId="40" applyBorder="1" applyAlignment="1">
      <alignment horizontal="center"/>
    </xf>
    <xf numFmtId="0" fontId="4" fillId="0" borderId="11" xfId="40" quotePrefix="1" applyFont="1" applyBorder="1" applyAlignment="1">
      <alignment horizontal="center"/>
    </xf>
    <xf numFmtId="0" fontId="3" fillId="0" borderId="0" xfId="40" applyFont="1" applyBorder="1" applyAlignment="1">
      <alignment horizontal="center"/>
    </xf>
    <xf numFmtId="0" fontId="3" fillId="0" borderId="17" xfId="40" applyFont="1" applyBorder="1" applyAlignment="1">
      <alignment horizontal="center"/>
    </xf>
    <xf numFmtId="0" fontId="4" fillId="0" borderId="11" xfId="40" applyFont="1" applyBorder="1" applyAlignment="1">
      <alignment horizontal="center"/>
    </xf>
    <xf numFmtId="0" fontId="4" fillId="0" borderId="0" xfId="40" applyFont="1" applyBorder="1" applyAlignment="1">
      <alignment horizontal="center"/>
    </xf>
    <xf numFmtId="0" fontId="4" fillId="0" borderId="17" xfId="40" applyFont="1" applyBorder="1" applyAlignment="1">
      <alignment horizontal="center"/>
    </xf>
    <xf numFmtId="0" fontId="5" fillId="0" borderId="14" xfId="40" applyFont="1" applyBorder="1" applyAlignment="1">
      <alignment horizontal="center"/>
    </xf>
    <xf numFmtId="0" fontId="5" fillId="0" borderId="15" xfId="40" applyFont="1" applyBorder="1" applyAlignment="1">
      <alignment horizontal="center"/>
    </xf>
    <xf numFmtId="0" fontId="5" fillId="0" borderId="16" xfId="40" applyFont="1" applyBorder="1" applyAlignment="1">
      <alignment horizontal="center"/>
    </xf>
    <xf numFmtId="0" fontId="3" fillId="0" borderId="11" xfId="40" applyBorder="1" applyAlignment="1">
      <alignment wrapText="1"/>
    </xf>
    <xf numFmtId="0" fontId="3" fillId="0" borderId="0" xfId="40" applyAlignment="1">
      <alignment wrapText="1"/>
    </xf>
    <xf numFmtId="0" fontId="3" fillId="0" borderId="17" xfId="40" applyBorder="1" applyAlignment="1">
      <alignment wrapText="1"/>
    </xf>
    <xf numFmtId="0" fontId="3" fillId="0" borderId="22" xfId="40" applyBorder="1" applyAlignment="1">
      <alignment horizontal="center"/>
    </xf>
    <xf numFmtId="0" fontId="3" fillId="0" borderId="24" xfId="40" applyBorder="1" applyAlignment="1">
      <alignment horizontal="center"/>
    </xf>
    <xf numFmtId="0" fontId="3" fillId="0" borderId="23" xfId="40" applyBorder="1" applyAlignment="1">
      <alignment horizontal="center"/>
    </xf>
    <xf numFmtId="0" fontId="3" fillId="0" borderId="14" xfId="40" applyBorder="1" applyAlignment="1">
      <alignment horizontal="center"/>
    </xf>
    <xf numFmtId="0" fontId="3" fillId="0" borderId="16" xfId="40" applyBorder="1" applyAlignment="1">
      <alignment horizontal="center"/>
    </xf>
    <xf numFmtId="0" fontId="3" fillId="0" borderId="11" xfId="40" applyBorder="1" applyAlignment="1">
      <alignment horizontal="center"/>
    </xf>
    <xf numFmtId="0" fontId="3" fillId="0" borderId="17" xfId="40" applyBorder="1" applyAlignment="1">
      <alignment horizontal="center"/>
    </xf>
    <xf numFmtId="8" fontId="3" fillId="0" borderId="14" xfId="40" applyNumberFormat="1" applyBorder="1" applyAlignment="1">
      <alignment horizontal="center"/>
    </xf>
    <xf numFmtId="8" fontId="3" fillId="0" borderId="16" xfId="40" applyNumberFormat="1" applyBorder="1" applyAlignment="1">
      <alignment horizontal="center"/>
    </xf>
    <xf numFmtId="0" fontId="3" fillId="0" borderId="14" xfId="40" applyFill="1" applyBorder="1" applyAlignment="1">
      <alignment horizontal="center"/>
    </xf>
    <xf numFmtId="0" fontId="3" fillId="0" borderId="16" xfId="40" applyFill="1" applyBorder="1" applyAlignment="1">
      <alignment horizontal="center"/>
    </xf>
    <xf numFmtId="0" fontId="5" fillId="0" borderId="14" xfId="0" applyFont="1" applyFill="1" applyBorder="1" applyAlignment="1">
      <alignment horizontal="center"/>
    </xf>
    <xf numFmtId="0" fontId="5" fillId="0" borderId="15" xfId="0" applyFont="1" applyFill="1" applyBorder="1" applyAlignment="1">
      <alignment horizontal="center"/>
    </xf>
    <xf numFmtId="0" fontId="5" fillId="0" borderId="16" xfId="0" applyFont="1" applyFill="1" applyBorder="1" applyAlignment="1">
      <alignment horizontal="center"/>
    </xf>
    <xf numFmtId="0" fontId="4" fillId="0" borderId="14" xfId="0" applyFont="1" applyFill="1" applyBorder="1" applyAlignment="1">
      <alignment horizontal="center"/>
    </xf>
    <xf numFmtId="0" fontId="4" fillId="0" borderId="15" xfId="0" applyFont="1" applyFill="1" applyBorder="1" applyAlignment="1">
      <alignment horizontal="center"/>
    </xf>
    <xf numFmtId="0" fontId="4" fillId="0" borderId="16" xfId="0" applyFont="1" applyFill="1" applyBorder="1" applyAlignment="1">
      <alignment horizontal="center"/>
    </xf>
    <xf numFmtId="167" fontId="3" fillId="0" borderId="0" xfId="0" applyNumberFormat="1" applyFont="1" applyFill="1" applyBorder="1" applyAlignment="1">
      <alignment horizontal="left"/>
    </xf>
    <xf numFmtId="167" fontId="3" fillId="0" borderId="17" xfId="0" applyNumberFormat="1" applyFont="1" applyFill="1" applyBorder="1" applyAlignment="1">
      <alignment horizontal="left"/>
    </xf>
    <xf numFmtId="0" fontId="3" fillId="0" borderId="11" xfId="0" applyFont="1" applyFill="1" applyBorder="1"/>
    <xf numFmtId="0" fontId="3" fillId="0" borderId="0" xfId="0" applyFont="1" applyFill="1" applyBorder="1"/>
    <xf numFmtId="0" fontId="3" fillId="0" borderId="17" xfId="0" applyFont="1" applyFill="1" applyBorder="1"/>
    <xf numFmtId="0" fontId="3" fillId="0" borderId="11" xfId="0" quotePrefix="1" applyFont="1" applyFill="1" applyBorder="1" applyAlignment="1">
      <alignment horizontal="left"/>
    </xf>
    <xf numFmtId="0" fontId="3" fillId="0" borderId="0" xfId="0" quotePrefix="1" applyFont="1" applyFill="1" applyBorder="1" applyAlignment="1">
      <alignment horizontal="left"/>
    </xf>
    <xf numFmtId="0" fontId="3" fillId="0" borderId="17" xfId="0" quotePrefix="1" applyFont="1" applyFill="1" applyBorder="1" applyAlignment="1">
      <alignment horizontal="left"/>
    </xf>
    <xf numFmtId="0" fontId="3" fillId="0" borderId="0"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0" xfId="40" applyFont="1" applyFill="1" applyBorder="1" applyAlignment="1">
      <alignment horizontal="left" wrapText="1"/>
    </xf>
    <xf numFmtId="0" fontId="3" fillId="0" borderId="10" xfId="40" applyFont="1" applyFill="1" applyBorder="1" applyAlignment="1">
      <alignment horizontal="center" vertical="center" wrapText="1"/>
    </xf>
    <xf numFmtId="0" fontId="3" fillId="0" borderId="10" xfId="40" applyFont="1" applyFill="1" applyBorder="1" applyAlignment="1">
      <alignment horizontal="left" vertical="center" wrapText="1"/>
    </xf>
    <xf numFmtId="0" fontId="3" fillId="0" borderId="10" xfId="40" applyFont="1" applyFill="1" applyBorder="1" applyAlignment="1">
      <alignment horizontal="left" vertical="top"/>
    </xf>
    <xf numFmtId="0" fontId="31" fillId="0" borderId="0" xfId="40" applyFont="1" applyFill="1" applyBorder="1" applyAlignment="1">
      <alignment horizontal="left" vertical="top" wrapText="1"/>
    </xf>
    <xf numFmtId="0" fontId="31" fillId="0" borderId="17" xfId="4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0" xfId="0" applyFont="1" applyFill="1" applyBorder="1" applyAlignment="1">
      <alignment horizontal="left"/>
    </xf>
    <xf numFmtId="0" fontId="3" fillId="0" borderId="17" xfId="0" applyFont="1" applyFill="1" applyBorder="1" applyAlignment="1">
      <alignment horizontal="left"/>
    </xf>
    <xf numFmtId="0" fontId="3" fillId="0" borderId="16" xfId="0" applyFont="1" applyFill="1" applyBorder="1" applyAlignment="1">
      <alignment horizontal="center"/>
    </xf>
    <xf numFmtId="0" fontId="4" fillId="0" borderId="11" xfId="0" applyFont="1" applyFill="1" applyBorder="1" applyAlignment="1">
      <alignment horizontal="center"/>
    </xf>
    <xf numFmtId="0" fontId="3" fillId="0" borderId="12" xfId="0" applyFont="1" applyFill="1" applyBorder="1" applyAlignment="1">
      <alignment horizontal="center"/>
    </xf>
    <xf numFmtId="0" fontId="3" fillId="0" borderId="18" xfId="0" applyFont="1" applyFill="1" applyBorder="1" applyAlignment="1">
      <alignment horizontal="center"/>
    </xf>
    <xf numFmtId="0" fontId="3" fillId="0" borderId="0" xfId="0" applyFont="1" applyBorder="1" applyAlignment="1">
      <alignment horizontal="left"/>
    </xf>
    <xf numFmtId="0" fontId="3" fillId="0" borderId="17" xfId="0" applyFont="1" applyBorder="1" applyAlignment="1">
      <alignment horizontal="left"/>
    </xf>
    <xf numFmtId="0" fontId="3" fillId="0" borderId="22" xfId="0" applyFont="1" applyBorder="1" applyAlignment="1">
      <alignment horizontal="center"/>
    </xf>
    <xf numFmtId="0" fontId="3" fillId="0" borderId="24" xfId="0" applyFont="1" applyBorder="1" applyAlignment="1">
      <alignment horizontal="center"/>
    </xf>
    <xf numFmtId="0" fontId="4" fillId="0" borderId="0" xfId="0" quotePrefix="1" applyFont="1" applyBorder="1" applyAlignment="1">
      <alignment horizontal="center"/>
    </xf>
    <xf numFmtId="0" fontId="4" fillId="0" borderId="17" xfId="0" quotePrefix="1" applyFont="1" applyBorder="1" applyAlignment="1">
      <alignment horizontal="center"/>
    </xf>
    <xf numFmtId="0" fontId="3" fillId="0" borderId="11" xfId="0" quotePrefix="1" applyFont="1" applyBorder="1" applyAlignment="1">
      <alignment horizontal="center"/>
    </xf>
    <xf numFmtId="0" fontId="3" fillId="0" borderId="0" xfId="0" quotePrefix="1" applyFont="1" applyBorder="1" applyAlignment="1">
      <alignment horizontal="center"/>
    </xf>
    <xf numFmtId="0" fontId="3" fillId="0" borderId="17" xfId="0" quotePrefix="1" applyFont="1" applyBorder="1" applyAlignment="1">
      <alignment horizontal="center"/>
    </xf>
    <xf numFmtId="0" fontId="3" fillId="0" borderId="18" xfId="0" applyFont="1" applyFill="1" applyBorder="1"/>
    <xf numFmtId="0" fontId="0" fillId="0" borderId="11"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18" xfId="0" applyBorder="1" applyAlignment="1">
      <alignment horizontal="center"/>
    </xf>
    <xf numFmtId="0" fontId="0" fillId="0" borderId="0" xfId="0" applyFill="1" applyBorder="1" applyAlignment="1">
      <alignment horizontal="left"/>
    </xf>
    <xf numFmtId="0" fontId="0" fillId="0" borderId="17" xfId="0" applyFill="1"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8" xfId="0" applyBorder="1" applyAlignment="1">
      <alignment horizontal="left"/>
    </xf>
    <xf numFmtId="0" fontId="0" fillId="0" borderId="22" xfId="0" applyBorder="1" applyAlignment="1">
      <alignment horizontal="center"/>
    </xf>
    <xf numFmtId="0" fontId="0" fillId="0" borderId="24" xfId="0" applyBorder="1" applyAlignment="1">
      <alignment horizontal="center"/>
    </xf>
    <xf numFmtId="0" fontId="0" fillId="0" borderId="23" xfId="0" applyBorder="1" applyAlignment="1">
      <alignment horizontal="center"/>
    </xf>
    <xf numFmtId="0" fontId="4" fillId="0" borderId="11" xfId="0" applyFont="1" applyBorder="1" applyAlignment="1">
      <alignment horizontal="center"/>
    </xf>
    <xf numFmtId="0" fontId="4" fillId="0" borderId="17" xfId="0" applyFont="1" applyBorder="1" applyAlignment="1">
      <alignment horizontal="center"/>
    </xf>
    <xf numFmtId="0" fontId="0" fillId="0" borderId="22" xfId="0" applyBorder="1" applyAlignment="1">
      <alignment horizontal="left"/>
    </xf>
    <xf numFmtId="0" fontId="0" fillId="0" borderId="24" xfId="0" applyBorder="1" applyAlignment="1">
      <alignment horizontal="left"/>
    </xf>
    <xf numFmtId="0" fontId="0" fillId="0" borderId="23" xfId="0" applyBorder="1" applyAlignment="1">
      <alignment horizontal="left"/>
    </xf>
    <xf numFmtId="0" fontId="0" fillId="0" borderId="22" xfId="0" quotePrefix="1" applyBorder="1" applyAlignment="1">
      <alignment horizontal="center"/>
    </xf>
    <xf numFmtId="0" fontId="0" fillId="0" borderId="12" xfId="0" quotePrefix="1" applyBorder="1" applyAlignment="1">
      <alignment horizontal="center"/>
    </xf>
    <xf numFmtId="0" fontId="3" fillId="0" borderId="14" xfId="0" applyFont="1" applyBorder="1" applyAlignment="1">
      <alignment horizontal="center"/>
    </xf>
    <xf numFmtId="0" fontId="3" fillId="0" borderId="16" xfId="0" applyFont="1"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0" fillId="0" borderId="16" xfId="0" applyBorder="1" applyAlignment="1">
      <alignment horizontal="center"/>
    </xf>
    <xf numFmtId="0" fontId="0" fillId="0" borderId="0" xfId="0" applyBorder="1" applyAlignment="1">
      <alignment horizontal="left"/>
    </xf>
    <xf numFmtId="0" fontId="0" fillId="0" borderId="17" xfId="0" applyBorder="1" applyAlignment="1">
      <alignment horizontal="left"/>
    </xf>
    <xf numFmtId="0" fontId="0" fillId="0" borderId="11" xfId="0" quotePrefix="1" applyBorder="1" applyAlignment="1">
      <alignment horizontal="center"/>
    </xf>
    <xf numFmtId="164" fontId="3" fillId="0" borderId="22" xfId="28" applyNumberFormat="1" applyFont="1" applyFill="1" applyBorder="1" applyAlignment="1">
      <alignment horizontal="center"/>
    </xf>
    <xf numFmtId="0" fontId="0" fillId="0" borderId="23" xfId="0" applyFill="1" applyBorder="1" applyAlignment="1">
      <alignment horizontal="center"/>
    </xf>
    <xf numFmtId="0" fontId="0" fillId="0" borderId="0" xfId="0" applyFill="1" applyBorder="1" applyAlignment="1"/>
    <xf numFmtId="0" fontId="0" fillId="0" borderId="0" xfId="0" quotePrefix="1" applyBorder="1" applyAlignment="1">
      <alignment horizontal="center"/>
    </xf>
    <xf numFmtId="0" fontId="0" fillId="0" borderId="17" xfId="0" quotePrefix="1" applyBorder="1" applyAlignment="1">
      <alignment horizontal="center"/>
    </xf>
    <xf numFmtId="0" fontId="0" fillId="0" borderId="13" xfId="0" applyFill="1" applyBorder="1" applyAlignment="1">
      <alignment horizontal="center"/>
    </xf>
    <xf numFmtId="0" fontId="0" fillId="0" borderId="18" xfId="0" applyFill="1" applyBorder="1" applyAlignment="1">
      <alignment horizont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cellStyle name="Input" xfId="37" builtinId="20" customBuiltin="1"/>
    <cellStyle name="Linked Cell" xfId="38" builtinId="24" customBuiltin="1"/>
    <cellStyle name="Neutral" xfId="39" builtinId="28" customBuiltin="1"/>
    <cellStyle name="Normal" xfId="0" builtinId="0"/>
    <cellStyle name="Normal 2" xfId="40"/>
    <cellStyle name="Note" xfId="41" builtinId="10" customBuiltin="1"/>
    <cellStyle name="Output" xfId="42" builtinId="21" customBuiltin="1"/>
    <cellStyle name="Percent" xfId="47" builtinId="5"/>
    <cellStyle name="Percent 2" xfId="43"/>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66675</xdr:colOff>
      <xdr:row>8</xdr:row>
      <xdr:rowOff>0</xdr:rowOff>
    </xdr:from>
    <xdr:to>
      <xdr:col>9</xdr:col>
      <xdr:colOff>571500</xdr:colOff>
      <xdr:row>42</xdr:row>
      <xdr:rowOff>3179</xdr:rowOff>
    </xdr:to>
    <xdr:sp macro="" textlink="">
      <xdr:nvSpPr>
        <xdr:cNvPr id="2" name="Text Box 1"/>
        <xdr:cNvSpPr txBox="1">
          <a:spLocks noChangeArrowheads="1"/>
        </xdr:cNvSpPr>
      </xdr:nvSpPr>
      <xdr:spPr bwMode="auto">
        <a:xfrm>
          <a:off x="66675" y="1295400"/>
          <a:ext cx="5991225" cy="5508629"/>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Availability.</a:t>
          </a:r>
          <a:r>
            <a:rPr lang="en-US" sz="1000" b="0" i="0" u="none" strike="noStrike" baseline="0">
              <a:solidFill>
                <a:srgbClr val="000000"/>
              </a:solidFill>
              <a:latin typeface="Arial"/>
              <a:cs typeface="Arial"/>
            </a:rPr>
            <a:t>  A company must maintain a supply of all sizes of containers and drop boxes for which rates are listed in this tariff.  If a customer requests a container or drop box of a size listed in the company's tariff, and the company is unable to provide the requested size within 7 days of the customer request, the customer must be notified in writing or by telephone.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Alternate-sized containers and/or drop boxes.</a:t>
          </a:r>
          <a:r>
            <a:rPr lang="en-US" sz="1000" b="0" i="0" u="none" strike="noStrike" baseline="0">
              <a:solidFill>
                <a:srgbClr val="000000"/>
              </a:solidFill>
              <a:latin typeface="Arial"/>
              <a:cs typeface="Arial"/>
            </a:rPr>
            <a:t>  If the company cannot provide the requested-sized container or drop box (and that size is listed in the company's tariff), the company must provide alternate-sized containers or drop boxes, sufficient to meet the capacity originally requested by the customer, at the same rates as would have applied for the requested container or drop box.</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due on alternate-sized drop boxes.  </a:t>
          </a:r>
          <a:r>
            <a:rPr lang="en-US" sz="1000" b="0" i="0" u="none" strike="noStrike" baseline="0">
              <a:solidFill>
                <a:srgbClr val="000000"/>
              </a:solidFill>
              <a:latin typeface="Arial"/>
              <a:cs typeface="Arial"/>
            </a:rPr>
            <a:t>If the company provides alternate-sized drop boxes, the customer is responsible for all lawfully applicable disposal fees resulting from the use of the alternate drop boxes.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on partially-filled containers and/or drop boxes.</a:t>
          </a:r>
          <a:r>
            <a:rPr lang="en-US" sz="1000" b="0" i="0" u="none" strike="noStrike" baseline="0">
              <a:solidFill>
                <a:srgbClr val="000000"/>
              </a:solidFill>
              <a:latin typeface="Arial"/>
              <a:cs typeface="Arial"/>
            </a:rPr>
            <a:t>  Full pickup and rental rates apply regardless of the amount of waste material in the container or drop box at pickup time.</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compacted materials. </a:t>
          </a:r>
          <a:r>
            <a:rPr lang="en-US" sz="1000" b="0" i="0" u="none" strike="noStrike" baseline="0">
              <a:solidFill>
                <a:srgbClr val="000000"/>
              </a:solidFill>
              <a:latin typeface="Arial"/>
              <a:cs typeface="Arial"/>
            </a:rPr>
            <a:t> Rates for compacted material apply only when the material has been compacted before its pickup by the company.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loose material. </a:t>
          </a:r>
          <a:r>
            <a:rPr lang="en-US" sz="1000" b="0" i="0" u="none" strike="noStrike" baseline="0">
              <a:solidFill>
                <a:srgbClr val="000000"/>
              </a:solidFill>
              <a:latin typeface="Arial"/>
              <a:cs typeface="Arial"/>
            </a:rPr>
            <a:t> Loose material dumped into the company's packer truck is subject to the rates for non-compacted material even though the material may be compacted later in the packer truck.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Permanent and temporary service.  </a:t>
          </a:r>
          <a:r>
            <a:rPr lang="en-US" sz="1000" b="0" i="0" u="none" strike="noStrike" baseline="0">
              <a:solidFill>
                <a:srgbClr val="000000"/>
              </a:solidFill>
              <a:latin typeface="Arial"/>
              <a:cs typeface="Arial"/>
            </a:rPr>
            <a:t> The following rules apply:</a:t>
          </a:r>
        </a:p>
        <a:p>
          <a:pPr algn="l" rtl="0">
            <a:defRPr sz="1000"/>
          </a:pPr>
          <a:r>
            <a:rPr lang="en-US" sz="1000" b="0" i="0" u="none" strike="noStrike" baseline="0">
              <a:solidFill>
                <a:srgbClr val="000000"/>
              </a:solidFill>
              <a:latin typeface="Arial"/>
              <a:cs typeface="Arial"/>
            </a:rPr>
            <a:t>        (a) If a customer requests a container or drop box for less than 90 days, the customer will be billed at temporary service rates.  </a:t>
          </a:r>
        </a:p>
        <a:p>
          <a:pPr algn="l" rtl="0">
            <a:defRPr sz="1000"/>
          </a:pPr>
          <a:r>
            <a:rPr lang="en-US" sz="1000" b="0" i="0" u="none" strike="noStrike" baseline="0">
              <a:solidFill>
                <a:srgbClr val="000000"/>
              </a:solidFill>
              <a:latin typeface="Arial"/>
              <a:cs typeface="Arial"/>
            </a:rPr>
            <a:t>        (b) If a temporary service customer notifies the company that it has decided to retain the container or drop box for more than 90 days, permanent service rates will be assessed from the 91st day until the end of the period the customer retains the container or drop box.</a:t>
          </a:r>
        </a:p>
        <a:p>
          <a:pPr algn="l" rtl="0">
            <a:defRPr sz="1000"/>
          </a:pPr>
          <a:r>
            <a:rPr lang="en-US" sz="1000" b="0" i="0" u="none" strike="noStrike" baseline="0">
              <a:solidFill>
                <a:srgbClr val="000000"/>
              </a:solidFill>
              <a:latin typeface="Arial"/>
              <a:cs typeface="Arial"/>
            </a:rPr>
            <a:t>        (c) If a customer requests a container or drop box for more than 90 days, the customer will be billed under permanent rates.  If that customer cancels service before the end of the 90-day period, the company may not rebill the customer at temporary service rates.  The intent of the customer at the time service was requested applies.</a:t>
          </a:r>
        </a:p>
        <a:p>
          <a:pPr algn="l" rtl="0">
            <a:defRPr sz="1000"/>
          </a:pP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waldren@republicservices.com" TargetMode="External"/><Relationship Id="rId1" Type="http://schemas.openxmlformats.org/officeDocument/2006/relationships/hyperlink" Target="mailto:rwaldren@republicservices.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zoomScaleNormal="100" workbookViewId="0">
      <selection activeCell="B15" sqref="B15:I15"/>
    </sheetView>
  </sheetViews>
  <sheetFormatPr defaultRowHeight="12.75" x14ac:dyDescent="0.2"/>
  <cols>
    <col min="1" max="1" width="9.85546875" style="59" customWidth="1"/>
    <col min="2" max="2" width="15.42578125" style="59" bestFit="1" customWidth="1"/>
    <col min="3" max="5" width="9.140625" style="59"/>
    <col min="6" max="6" width="12" style="59" customWidth="1"/>
    <col min="7" max="9" width="9.140625" style="59"/>
    <col min="10" max="10" width="11.28515625" style="59" customWidth="1"/>
    <col min="11" max="16384" width="9.140625" style="59"/>
  </cols>
  <sheetData>
    <row r="1" spans="1:10" x14ac:dyDescent="0.2">
      <c r="A1" s="56"/>
      <c r="B1" s="57"/>
      <c r="C1" s="57"/>
      <c r="D1" s="57"/>
      <c r="E1" s="57"/>
      <c r="F1" s="57"/>
      <c r="G1" s="57"/>
      <c r="H1" s="57"/>
      <c r="I1" s="57"/>
      <c r="J1" s="58"/>
    </row>
    <row r="2" spans="1:10" x14ac:dyDescent="0.2">
      <c r="A2" s="60"/>
      <c r="B2" s="68"/>
      <c r="C2" s="62"/>
      <c r="D2" s="62"/>
      <c r="E2" s="62"/>
      <c r="F2" s="62"/>
      <c r="G2" s="62"/>
      <c r="H2" s="138"/>
      <c r="I2" s="129" t="s">
        <v>281</v>
      </c>
      <c r="J2" s="139"/>
    </row>
    <row r="3" spans="1:10" x14ac:dyDescent="0.2">
      <c r="A3" s="60"/>
      <c r="B3" s="62"/>
      <c r="C3" s="62"/>
      <c r="D3" s="62"/>
      <c r="E3" s="62"/>
      <c r="F3" s="62"/>
      <c r="G3" s="62"/>
      <c r="H3" s="62"/>
      <c r="I3" s="62"/>
      <c r="J3" s="64"/>
    </row>
    <row r="4" spans="1:10" x14ac:dyDescent="0.2">
      <c r="A4" s="60"/>
      <c r="B4" s="291"/>
      <c r="C4" s="291"/>
      <c r="D4" s="291"/>
      <c r="E4" s="291"/>
      <c r="F4" s="291"/>
      <c r="G4" s="291"/>
      <c r="H4" s="291"/>
      <c r="I4" s="291"/>
      <c r="J4" s="64"/>
    </row>
    <row r="5" spans="1:10" x14ac:dyDescent="0.2">
      <c r="A5" s="60"/>
      <c r="B5" s="291"/>
      <c r="C5" s="291"/>
      <c r="D5" s="291"/>
      <c r="E5" s="291"/>
      <c r="F5" s="291"/>
      <c r="G5" s="291"/>
      <c r="H5" s="291"/>
      <c r="I5" s="291"/>
      <c r="J5" s="64"/>
    </row>
    <row r="6" spans="1:10" x14ac:dyDescent="0.2">
      <c r="A6" s="60"/>
      <c r="B6" s="291"/>
      <c r="C6" s="291"/>
      <c r="D6" s="291"/>
      <c r="E6" s="291"/>
      <c r="F6" s="291"/>
      <c r="G6" s="291"/>
      <c r="H6" s="291"/>
      <c r="I6" s="291"/>
      <c r="J6" s="64"/>
    </row>
    <row r="7" spans="1:10" x14ac:dyDescent="0.2">
      <c r="A7" s="60"/>
      <c r="B7" s="291"/>
      <c r="C7" s="291"/>
      <c r="D7" s="291"/>
      <c r="E7" s="291"/>
      <c r="F7" s="291"/>
      <c r="G7" s="291"/>
      <c r="H7" s="291"/>
      <c r="I7" s="291"/>
      <c r="J7" s="64"/>
    </row>
    <row r="8" spans="1:10" x14ac:dyDescent="0.2">
      <c r="A8" s="60"/>
      <c r="B8" s="291"/>
      <c r="C8" s="291"/>
      <c r="D8" s="291"/>
      <c r="E8" s="291"/>
      <c r="F8" s="291"/>
      <c r="G8" s="291"/>
      <c r="H8" s="291"/>
      <c r="I8" s="291"/>
      <c r="J8" s="64"/>
    </row>
    <row r="9" spans="1:10" x14ac:dyDescent="0.2">
      <c r="A9" s="60"/>
      <c r="B9" s="292" t="s">
        <v>252</v>
      </c>
      <c r="C9" s="291"/>
      <c r="D9" s="291"/>
      <c r="E9" s="291"/>
      <c r="F9" s="291"/>
      <c r="G9" s="291"/>
      <c r="H9" s="291"/>
      <c r="I9" s="291"/>
      <c r="J9" s="64"/>
    </row>
    <row r="10" spans="1:10" x14ac:dyDescent="0.2">
      <c r="A10" s="60"/>
      <c r="B10" s="291" t="s">
        <v>22</v>
      </c>
      <c r="C10" s="291"/>
      <c r="D10" s="291"/>
      <c r="E10" s="291"/>
      <c r="F10" s="291"/>
      <c r="G10" s="291"/>
      <c r="H10" s="291"/>
      <c r="I10" s="291"/>
      <c r="J10" s="64"/>
    </row>
    <row r="11" spans="1:10" x14ac:dyDescent="0.2">
      <c r="A11" s="60"/>
      <c r="B11" s="291"/>
      <c r="C11" s="291"/>
      <c r="D11" s="291"/>
      <c r="E11" s="291"/>
      <c r="F11" s="291"/>
      <c r="G11" s="291"/>
      <c r="H11" s="291"/>
      <c r="I11" s="291"/>
      <c r="J11" s="64"/>
    </row>
    <row r="12" spans="1:10" x14ac:dyDescent="0.2">
      <c r="A12" s="60"/>
      <c r="B12" s="305" t="s">
        <v>251</v>
      </c>
      <c r="C12" s="305"/>
      <c r="D12" s="305"/>
      <c r="E12" s="305"/>
      <c r="F12" s="305"/>
      <c r="G12" s="305"/>
      <c r="H12" s="305"/>
      <c r="I12" s="305"/>
      <c r="J12" s="64"/>
    </row>
    <row r="13" spans="1:10" x14ac:dyDescent="0.2">
      <c r="A13" s="60"/>
      <c r="B13" s="291" t="s">
        <v>203</v>
      </c>
      <c r="C13" s="291"/>
      <c r="D13" s="291"/>
      <c r="E13" s="291"/>
      <c r="F13" s="291"/>
      <c r="G13" s="291"/>
      <c r="H13" s="291"/>
      <c r="I13" s="291"/>
      <c r="J13" s="64"/>
    </row>
    <row r="14" spans="1:10" x14ac:dyDescent="0.2">
      <c r="A14" s="60"/>
      <c r="B14" s="291"/>
      <c r="C14" s="291"/>
      <c r="D14" s="291"/>
      <c r="E14" s="291"/>
      <c r="F14" s="291"/>
      <c r="G14" s="291"/>
      <c r="H14" s="291"/>
      <c r="I14" s="291"/>
      <c r="J14" s="64"/>
    </row>
    <row r="15" spans="1:10" x14ac:dyDescent="0.2">
      <c r="A15" s="60"/>
      <c r="B15" s="305" t="s">
        <v>253</v>
      </c>
      <c r="C15" s="305"/>
      <c r="D15" s="305"/>
      <c r="E15" s="305"/>
      <c r="F15" s="305"/>
      <c r="G15" s="305"/>
      <c r="H15" s="305"/>
      <c r="I15" s="305"/>
      <c r="J15" s="64"/>
    </row>
    <row r="16" spans="1:10" x14ac:dyDescent="0.2">
      <c r="A16" s="60"/>
      <c r="B16" s="291" t="s">
        <v>204</v>
      </c>
      <c r="C16" s="291"/>
      <c r="D16" s="291"/>
      <c r="E16" s="291"/>
      <c r="F16" s="291"/>
      <c r="G16" s="291"/>
      <c r="H16" s="291"/>
      <c r="I16" s="291"/>
      <c r="J16" s="64"/>
    </row>
    <row r="17" spans="1:10" x14ac:dyDescent="0.2">
      <c r="A17" s="60"/>
      <c r="B17" s="291"/>
      <c r="C17" s="291"/>
      <c r="D17" s="291"/>
      <c r="E17" s="291"/>
      <c r="F17" s="291"/>
      <c r="G17" s="291"/>
      <c r="H17" s="291"/>
      <c r="I17" s="291"/>
      <c r="J17" s="64"/>
    </row>
    <row r="18" spans="1:10" x14ac:dyDescent="0.2">
      <c r="A18" s="60"/>
      <c r="B18" s="301" t="s">
        <v>205</v>
      </c>
      <c r="C18" s="301"/>
      <c r="D18" s="301"/>
      <c r="E18" s="301"/>
      <c r="F18" s="301"/>
      <c r="G18" s="301"/>
      <c r="H18" s="301"/>
      <c r="I18" s="301"/>
      <c r="J18" s="64"/>
    </row>
    <row r="19" spans="1:10" x14ac:dyDescent="0.2">
      <c r="A19" s="60"/>
      <c r="B19" s="301" t="s">
        <v>206</v>
      </c>
      <c r="C19" s="301"/>
      <c r="D19" s="301"/>
      <c r="E19" s="301"/>
      <c r="F19" s="301"/>
      <c r="G19" s="301"/>
      <c r="H19" s="301"/>
      <c r="I19" s="301"/>
      <c r="J19" s="64"/>
    </row>
    <row r="20" spans="1:10" x14ac:dyDescent="0.2">
      <c r="A20" s="60"/>
      <c r="B20" s="302" t="s">
        <v>207</v>
      </c>
      <c r="C20" s="302"/>
      <c r="D20" s="302"/>
      <c r="E20" s="302"/>
      <c r="F20" s="302"/>
      <c r="G20" s="302"/>
      <c r="H20" s="302"/>
      <c r="I20" s="302"/>
      <c r="J20" s="64"/>
    </row>
    <row r="21" spans="1:10" x14ac:dyDescent="0.2">
      <c r="A21" s="60"/>
      <c r="B21" s="303" t="s">
        <v>208</v>
      </c>
      <c r="C21" s="303"/>
      <c r="D21" s="303"/>
      <c r="E21" s="303"/>
      <c r="F21" s="303"/>
      <c r="G21" s="303"/>
      <c r="H21" s="303"/>
      <c r="I21" s="303"/>
      <c r="J21" s="64"/>
    </row>
    <row r="22" spans="1:10" x14ac:dyDescent="0.2">
      <c r="A22" s="60"/>
      <c r="B22" s="303" t="s">
        <v>209</v>
      </c>
      <c r="C22" s="303"/>
      <c r="D22" s="303"/>
      <c r="E22" s="303"/>
      <c r="F22" s="303"/>
      <c r="G22" s="303"/>
      <c r="H22" s="303"/>
      <c r="I22" s="303"/>
      <c r="J22" s="64"/>
    </row>
    <row r="23" spans="1:10" x14ac:dyDescent="0.2">
      <c r="A23" s="60"/>
      <c r="B23" s="303" t="s">
        <v>210</v>
      </c>
      <c r="C23" s="302"/>
      <c r="D23" s="302"/>
      <c r="E23" s="302"/>
      <c r="F23" s="302"/>
      <c r="G23" s="302"/>
      <c r="H23" s="302"/>
      <c r="I23" s="302"/>
      <c r="J23" s="64"/>
    </row>
    <row r="24" spans="1:10" x14ac:dyDescent="0.2">
      <c r="A24" s="60"/>
      <c r="B24" s="291"/>
      <c r="C24" s="291"/>
      <c r="D24" s="291"/>
      <c r="E24" s="291"/>
      <c r="F24" s="291"/>
      <c r="G24" s="291"/>
      <c r="H24" s="291"/>
      <c r="I24" s="291"/>
      <c r="J24" s="64"/>
    </row>
    <row r="25" spans="1:10" x14ac:dyDescent="0.2">
      <c r="A25" s="60"/>
      <c r="B25" s="292" t="s">
        <v>211</v>
      </c>
      <c r="C25" s="291"/>
      <c r="D25" s="291"/>
      <c r="E25" s="291"/>
      <c r="F25" s="291"/>
      <c r="G25" s="291"/>
      <c r="H25" s="291"/>
      <c r="I25" s="291"/>
      <c r="J25" s="64"/>
    </row>
    <row r="26" spans="1:10" x14ac:dyDescent="0.2">
      <c r="A26" s="60"/>
      <c r="B26" s="68"/>
      <c r="C26" s="68"/>
      <c r="D26" s="68"/>
      <c r="E26" s="68"/>
      <c r="F26" s="68"/>
      <c r="G26" s="68"/>
      <c r="H26" s="68"/>
      <c r="I26" s="68"/>
      <c r="J26" s="64"/>
    </row>
    <row r="27" spans="1:10" x14ac:dyDescent="0.2">
      <c r="A27" s="60"/>
      <c r="B27" s="68"/>
      <c r="C27" s="68"/>
      <c r="D27" s="68"/>
      <c r="E27" s="68"/>
      <c r="F27" s="68"/>
      <c r="G27" s="68"/>
      <c r="H27" s="68"/>
      <c r="I27" s="68"/>
      <c r="J27" s="64"/>
    </row>
    <row r="28" spans="1:10" x14ac:dyDescent="0.2">
      <c r="A28" s="60"/>
      <c r="B28" s="68"/>
      <c r="C28" s="68"/>
      <c r="D28" s="68"/>
      <c r="E28" s="68"/>
      <c r="F28" s="68"/>
      <c r="G28" s="68"/>
      <c r="H28" s="68"/>
      <c r="I28" s="68"/>
      <c r="J28" s="64"/>
    </row>
    <row r="29" spans="1:10" x14ac:dyDescent="0.2">
      <c r="A29" s="60"/>
      <c r="B29" s="291"/>
      <c r="C29" s="291"/>
      <c r="D29" s="291"/>
      <c r="E29" s="291"/>
      <c r="F29" s="291"/>
      <c r="G29" s="291"/>
      <c r="H29" s="291"/>
      <c r="I29" s="291"/>
      <c r="J29" s="64"/>
    </row>
    <row r="30" spans="1:10" x14ac:dyDescent="0.2">
      <c r="A30" s="60"/>
      <c r="B30" s="291"/>
      <c r="C30" s="291"/>
      <c r="D30" s="291"/>
      <c r="E30" s="291"/>
      <c r="F30" s="291"/>
      <c r="G30" s="291"/>
      <c r="H30" s="291"/>
      <c r="I30" s="291"/>
      <c r="J30" s="64"/>
    </row>
    <row r="31" spans="1:10" x14ac:dyDescent="0.2">
      <c r="A31" s="60"/>
      <c r="B31" s="62"/>
      <c r="C31" s="62"/>
      <c r="D31" s="62"/>
      <c r="E31" s="62"/>
      <c r="F31" s="62"/>
      <c r="G31" s="62"/>
      <c r="H31" s="62"/>
      <c r="I31" s="62"/>
      <c r="J31" s="64"/>
    </row>
    <row r="32" spans="1:10" x14ac:dyDescent="0.2">
      <c r="A32" s="60"/>
      <c r="B32" s="62"/>
      <c r="C32" s="62"/>
      <c r="D32" s="62"/>
      <c r="E32" s="62"/>
      <c r="F32" s="62"/>
      <c r="G32" s="62"/>
      <c r="H32" s="62"/>
      <c r="I32" s="62"/>
      <c r="J32" s="64"/>
    </row>
    <row r="33" spans="1:10" x14ac:dyDescent="0.2">
      <c r="A33" s="60"/>
      <c r="B33" s="62"/>
      <c r="C33" s="62"/>
      <c r="D33" s="62"/>
      <c r="E33" s="62"/>
      <c r="F33" s="62"/>
      <c r="G33" s="62"/>
      <c r="H33" s="62"/>
      <c r="I33" s="62"/>
      <c r="J33" s="64"/>
    </row>
    <row r="34" spans="1:10" x14ac:dyDescent="0.2">
      <c r="A34" s="60"/>
      <c r="B34" s="62"/>
      <c r="C34" s="62"/>
      <c r="D34" s="62"/>
      <c r="E34" s="62"/>
      <c r="F34" s="62"/>
      <c r="G34" s="62"/>
      <c r="H34" s="62"/>
      <c r="I34" s="62"/>
      <c r="J34" s="64"/>
    </row>
    <row r="35" spans="1:10" x14ac:dyDescent="0.2">
      <c r="A35" s="60"/>
      <c r="B35" s="62"/>
      <c r="C35" s="62"/>
      <c r="D35" s="62"/>
      <c r="E35" s="62"/>
      <c r="F35" s="62"/>
      <c r="G35" s="62"/>
      <c r="H35" s="62"/>
      <c r="I35" s="62"/>
      <c r="J35" s="64"/>
    </row>
    <row r="36" spans="1:10" x14ac:dyDescent="0.2">
      <c r="A36" s="60"/>
      <c r="B36" s="62"/>
      <c r="C36" s="62"/>
      <c r="D36" s="62"/>
      <c r="E36" s="62"/>
      <c r="F36" s="62"/>
      <c r="G36" s="62"/>
      <c r="H36" s="62"/>
      <c r="I36" s="62"/>
      <c r="J36" s="64"/>
    </row>
    <row r="37" spans="1:10" x14ac:dyDescent="0.2">
      <c r="A37" s="60"/>
      <c r="B37" s="62"/>
      <c r="D37" s="62"/>
      <c r="E37" s="62"/>
      <c r="F37" s="62"/>
      <c r="G37" s="62"/>
      <c r="H37" s="62"/>
      <c r="I37" s="62"/>
      <c r="J37" s="64"/>
    </row>
    <row r="38" spans="1:10" x14ac:dyDescent="0.2">
      <c r="A38" s="60"/>
      <c r="B38" s="62"/>
      <c r="C38" s="62"/>
      <c r="D38" s="62"/>
      <c r="E38" s="62"/>
      <c r="F38" s="62"/>
      <c r="G38" s="62"/>
      <c r="H38" s="62"/>
      <c r="I38" s="62"/>
      <c r="J38" s="64"/>
    </row>
    <row r="39" spans="1:10" x14ac:dyDescent="0.2">
      <c r="A39" s="60"/>
      <c r="C39" s="129" t="s">
        <v>212</v>
      </c>
      <c r="D39" s="283" t="s">
        <v>333</v>
      </c>
      <c r="E39" s="284"/>
      <c r="F39" s="285"/>
      <c r="G39" s="293" t="s">
        <v>213</v>
      </c>
      <c r="H39" s="294"/>
      <c r="I39" s="294"/>
      <c r="J39" s="295"/>
    </row>
    <row r="40" spans="1:10" x14ac:dyDescent="0.2">
      <c r="A40" s="60"/>
      <c r="C40" s="130"/>
      <c r="D40" s="296"/>
      <c r="E40" s="296"/>
      <c r="F40" s="297"/>
      <c r="G40" s="298" t="s">
        <v>214</v>
      </c>
      <c r="H40" s="291"/>
      <c r="I40" s="291"/>
      <c r="J40" s="299"/>
    </row>
    <row r="41" spans="1:10" x14ac:dyDescent="0.2">
      <c r="A41" s="60"/>
      <c r="C41" s="129" t="s">
        <v>215</v>
      </c>
      <c r="D41" s="283" t="s">
        <v>216</v>
      </c>
      <c r="E41" s="284"/>
      <c r="F41" s="285"/>
      <c r="G41" s="298" t="s">
        <v>217</v>
      </c>
      <c r="H41" s="291"/>
      <c r="I41" s="291"/>
      <c r="J41" s="299"/>
    </row>
    <row r="42" spans="1:10" x14ac:dyDescent="0.2">
      <c r="A42" s="60"/>
      <c r="C42" s="130"/>
      <c r="D42" s="62"/>
      <c r="E42" s="62"/>
      <c r="F42" s="62"/>
      <c r="G42" s="298" t="s">
        <v>218</v>
      </c>
      <c r="H42" s="291"/>
      <c r="I42" s="291"/>
      <c r="J42" s="299"/>
    </row>
    <row r="43" spans="1:10" x14ac:dyDescent="0.2">
      <c r="A43" s="60"/>
      <c r="C43" s="129" t="s">
        <v>219</v>
      </c>
      <c r="D43" s="283" t="s">
        <v>220</v>
      </c>
      <c r="E43" s="284"/>
      <c r="F43" s="285"/>
      <c r="G43" s="300"/>
      <c r="H43" s="291"/>
      <c r="I43" s="291"/>
      <c r="J43" s="299"/>
    </row>
    <row r="44" spans="1:10" x14ac:dyDescent="0.2">
      <c r="A44" s="60"/>
      <c r="C44" s="130"/>
      <c r="D44" s="62"/>
      <c r="E44" s="62"/>
      <c r="F44" s="62"/>
      <c r="G44" s="140" t="s">
        <v>221</v>
      </c>
      <c r="H44" s="7" t="s">
        <v>336</v>
      </c>
      <c r="I44" s="66"/>
      <c r="J44" s="67"/>
    </row>
    <row r="45" spans="1:10" x14ac:dyDescent="0.2">
      <c r="A45" s="60"/>
      <c r="C45" s="129" t="s">
        <v>222</v>
      </c>
      <c r="D45" s="283" t="s">
        <v>334</v>
      </c>
      <c r="E45" s="284"/>
      <c r="F45" s="285"/>
      <c r="G45" s="140" t="s">
        <v>223</v>
      </c>
      <c r="H45" s="289" t="s">
        <v>337</v>
      </c>
      <c r="I45" s="287"/>
      <c r="J45" s="288"/>
    </row>
    <row r="46" spans="1:10" x14ac:dyDescent="0.2">
      <c r="A46" s="60"/>
      <c r="C46" s="130"/>
      <c r="D46" s="62"/>
      <c r="E46" s="62"/>
      <c r="F46" s="62"/>
      <c r="G46" s="140" t="s">
        <v>224</v>
      </c>
      <c r="H46" s="289" t="s">
        <v>334</v>
      </c>
      <c r="I46" s="287"/>
      <c r="J46" s="288"/>
    </row>
    <row r="47" spans="1:10" x14ac:dyDescent="0.2">
      <c r="A47" s="60"/>
      <c r="C47" s="129" t="s">
        <v>225</v>
      </c>
      <c r="D47" s="283" t="s">
        <v>226</v>
      </c>
      <c r="E47" s="284"/>
      <c r="F47" s="285"/>
      <c r="G47" s="140" t="s">
        <v>227</v>
      </c>
      <c r="H47" s="286" t="s">
        <v>338</v>
      </c>
      <c r="I47" s="287"/>
      <c r="J47" s="288"/>
    </row>
    <row r="48" spans="1:10" x14ac:dyDescent="0.2">
      <c r="A48" s="60"/>
      <c r="C48" s="130"/>
      <c r="D48" s="62"/>
      <c r="E48" s="62"/>
      <c r="F48" s="62"/>
      <c r="G48" s="140" t="s">
        <v>228</v>
      </c>
      <c r="H48" s="289" t="s">
        <v>226</v>
      </c>
      <c r="I48" s="287"/>
      <c r="J48" s="288"/>
    </row>
    <row r="49" spans="1:10" x14ac:dyDescent="0.2">
      <c r="A49" s="60"/>
      <c r="C49" s="129" t="s">
        <v>229</v>
      </c>
      <c r="D49" s="290" t="s">
        <v>335</v>
      </c>
      <c r="E49" s="284"/>
      <c r="F49" s="285"/>
      <c r="G49" s="65"/>
      <c r="H49" s="287"/>
      <c r="I49" s="287"/>
      <c r="J49" s="288"/>
    </row>
    <row r="50" spans="1:10" x14ac:dyDescent="0.2">
      <c r="A50" s="60"/>
      <c r="B50" s="62"/>
      <c r="C50" s="62"/>
      <c r="D50" s="62"/>
      <c r="E50" s="62"/>
      <c r="F50" s="62"/>
      <c r="G50" s="62"/>
      <c r="H50" s="62"/>
      <c r="I50" s="62"/>
      <c r="J50" s="64"/>
    </row>
    <row r="51" spans="1:10" x14ac:dyDescent="0.2">
      <c r="A51" s="65"/>
      <c r="B51" s="66"/>
      <c r="C51" s="66"/>
      <c r="D51" s="66"/>
      <c r="E51" s="66"/>
      <c r="F51" s="66"/>
      <c r="G51" s="66"/>
      <c r="H51" s="66"/>
      <c r="I51" s="66"/>
      <c r="J51" s="67"/>
    </row>
    <row r="52" spans="1:10" x14ac:dyDescent="0.2">
      <c r="A52" s="3" t="s">
        <v>231</v>
      </c>
      <c r="B52" s="3" t="s">
        <v>262</v>
      </c>
      <c r="C52" s="3"/>
      <c r="D52" s="62"/>
      <c r="E52" s="62"/>
      <c r="F52" s="62"/>
      <c r="G52" s="62"/>
      <c r="H52" s="62"/>
      <c r="I52" s="62"/>
      <c r="J52" s="64"/>
    </row>
    <row r="53" spans="1:10" x14ac:dyDescent="0.2">
      <c r="A53" s="60"/>
      <c r="B53" s="62"/>
      <c r="C53" s="62"/>
      <c r="D53" s="62"/>
      <c r="E53" s="62"/>
      <c r="F53" s="62"/>
      <c r="G53" s="62"/>
      <c r="H53" s="62"/>
      <c r="I53" s="62"/>
      <c r="J53" s="64"/>
    </row>
    <row r="54" spans="1:10" x14ac:dyDescent="0.2">
      <c r="A54" s="65" t="s">
        <v>158</v>
      </c>
      <c r="B54" s="304">
        <v>42839</v>
      </c>
      <c r="C54" s="304"/>
      <c r="D54" s="66"/>
      <c r="E54" s="66"/>
      <c r="F54" s="66"/>
      <c r="G54" s="66"/>
      <c r="H54" s="66"/>
      <c r="I54" s="144" t="s">
        <v>230</v>
      </c>
      <c r="J54" s="163">
        <v>42887</v>
      </c>
    </row>
    <row r="55" spans="1:10" x14ac:dyDescent="0.2">
      <c r="A55" s="141" t="s">
        <v>4</v>
      </c>
      <c r="B55" s="142"/>
      <c r="C55" s="142"/>
      <c r="D55" s="142"/>
      <c r="E55" s="142"/>
      <c r="F55" s="142"/>
      <c r="G55" s="142"/>
      <c r="H55" s="142"/>
      <c r="I55" s="142"/>
      <c r="J55" s="143"/>
    </row>
    <row r="56" spans="1:10" x14ac:dyDescent="0.2">
      <c r="A56" s="60"/>
      <c r="B56" s="62"/>
      <c r="C56" s="62"/>
      <c r="D56" s="62"/>
      <c r="E56" s="62"/>
      <c r="F56" s="62"/>
      <c r="G56" s="62"/>
      <c r="H56" s="62"/>
      <c r="I56" s="62"/>
      <c r="J56" s="64"/>
    </row>
    <row r="57" spans="1:10" x14ac:dyDescent="0.2">
      <c r="A57" s="60" t="s">
        <v>5</v>
      </c>
      <c r="B57" s="62"/>
      <c r="C57" s="62"/>
      <c r="D57" s="62"/>
      <c r="E57" s="62"/>
      <c r="F57" s="62"/>
      <c r="G57" s="62"/>
      <c r="H57" s="62"/>
      <c r="I57" s="62"/>
      <c r="J57" s="64"/>
    </row>
    <row r="58" spans="1:10" x14ac:dyDescent="0.2">
      <c r="A58" s="65"/>
      <c r="B58" s="66"/>
      <c r="C58" s="66"/>
      <c r="D58" s="66"/>
      <c r="E58" s="66"/>
      <c r="F58" s="66"/>
      <c r="G58" s="66"/>
      <c r="H58" s="66"/>
      <c r="I58" s="66"/>
      <c r="J58" s="67"/>
    </row>
  </sheetData>
  <mergeCells count="42">
    <mergeCell ref="B54:C54"/>
    <mergeCell ref="B4:I4"/>
    <mergeCell ref="B5:I5"/>
    <mergeCell ref="B6:I6"/>
    <mergeCell ref="B7:I7"/>
    <mergeCell ref="B8:I8"/>
    <mergeCell ref="B9:I9"/>
    <mergeCell ref="B10:I10"/>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9:I29"/>
    <mergeCell ref="B30:I30"/>
    <mergeCell ref="H46:J46"/>
    <mergeCell ref="D39:F39"/>
    <mergeCell ref="G39:J39"/>
    <mergeCell ref="D40:F40"/>
    <mergeCell ref="G40:J40"/>
    <mergeCell ref="D41:F41"/>
    <mergeCell ref="G41:J41"/>
    <mergeCell ref="G42:J42"/>
    <mergeCell ref="D43:F43"/>
    <mergeCell ref="G43:J43"/>
    <mergeCell ref="D45:F45"/>
    <mergeCell ref="H45:J45"/>
    <mergeCell ref="D47:F47"/>
    <mergeCell ref="H47:J47"/>
    <mergeCell ref="H48:J48"/>
    <mergeCell ref="D49:F49"/>
    <mergeCell ref="H49:J49"/>
  </mergeCells>
  <hyperlinks>
    <hyperlink ref="D49" r:id="rId1" display="rwaldren@republicservices.com"/>
    <hyperlink ref="H47" r:id="rId2" display="rwaldren@republicservices.com"/>
  </hyperlinks>
  <printOptions horizontalCentered="1" verticalCentered="1"/>
  <pageMargins left="0.5" right="0.5" top="0.5" bottom="0.5" header="0.5" footer="0.5"/>
  <pageSetup scale="94"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86" zoomScaleNormal="86" workbookViewId="0">
      <selection activeCell="E23" sqref="E23:F23"/>
    </sheetView>
  </sheetViews>
  <sheetFormatPr defaultRowHeight="12.75" x14ac:dyDescent="0.2"/>
  <cols>
    <col min="1" max="1" width="9.140625" style="59"/>
    <col min="2" max="2" width="11" style="59" customWidth="1"/>
    <col min="3" max="8" width="9.140625" style="59"/>
    <col min="9" max="9" width="5" style="59" customWidth="1"/>
    <col min="10" max="10" width="22.85546875" style="59" bestFit="1" customWidth="1"/>
    <col min="11" max="16384" width="9.140625" style="59"/>
  </cols>
  <sheetData>
    <row r="1" spans="1:10" x14ac:dyDescent="0.2">
      <c r="A1" s="9"/>
      <c r="B1" s="10"/>
      <c r="C1" s="10"/>
      <c r="D1" s="10"/>
      <c r="E1" s="10"/>
      <c r="F1" s="10"/>
      <c r="G1" s="10"/>
      <c r="H1" s="10"/>
      <c r="I1" s="10"/>
      <c r="J1" s="11"/>
    </row>
    <row r="2" spans="1:10" x14ac:dyDescent="0.2">
      <c r="A2" s="5" t="s">
        <v>0</v>
      </c>
      <c r="B2" s="13">
        <v>4</v>
      </c>
      <c r="C2" s="3"/>
      <c r="D2" s="3"/>
      <c r="E2" s="3"/>
      <c r="F2" s="3"/>
      <c r="G2" s="3"/>
      <c r="H2" s="3"/>
      <c r="I2" s="3"/>
      <c r="J2" s="14" t="s">
        <v>265</v>
      </c>
    </row>
    <row r="3" spans="1:10" x14ac:dyDescent="0.2">
      <c r="A3" s="5"/>
      <c r="B3" s="1"/>
      <c r="C3" s="3"/>
      <c r="D3" s="3"/>
      <c r="E3" s="3"/>
      <c r="F3" s="3"/>
      <c r="G3" s="292"/>
      <c r="H3" s="292"/>
      <c r="I3" s="3"/>
      <c r="J3" s="15"/>
    </row>
    <row r="4" spans="1:10" x14ac:dyDescent="0.2">
      <c r="A4" s="5" t="s">
        <v>1</v>
      </c>
      <c r="B4" s="3"/>
      <c r="C4" s="3"/>
      <c r="D4" s="62" t="str">
        <f>'Title Page'!$B$12</f>
        <v>Rabanco LTD / G-12</v>
      </c>
      <c r="E4" s="3"/>
      <c r="F4" s="3"/>
      <c r="G4" s="3"/>
      <c r="H4" s="3"/>
      <c r="I4" s="3"/>
      <c r="J4" s="15"/>
    </row>
    <row r="5" spans="1:10" x14ac:dyDescent="0.2">
      <c r="A5" s="6" t="s">
        <v>2</v>
      </c>
      <c r="B5" s="7"/>
      <c r="C5" s="7"/>
      <c r="D5" s="66" t="str">
        <f>'Title Page'!$B$15</f>
        <v>Lynnwood Disposal, Republic Services</v>
      </c>
      <c r="E5" s="7"/>
      <c r="F5" s="7"/>
      <c r="G5" s="7"/>
      <c r="H5" s="7"/>
      <c r="I5" s="7"/>
      <c r="J5" s="16"/>
    </row>
    <row r="6" spans="1:10" x14ac:dyDescent="0.2">
      <c r="A6" s="347" t="s">
        <v>245</v>
      </c>
      <c r="B6" s="348"/>
      <c r="C6" s="348"/>
      <c r="D6" s="348"/>
      <c r="E6" s="348"/>
      <c r="F6" s="348"/>
      <c r="G6" s="348"/>
      <c r="H6" s="348"/>
      <c r="I6" s="348"/>
      <c r="J6" s="349"/>
    </row>
    <row r="7" spans="1:10" x14ac:dyDescent="0.2">
      <c r="A7" s="17"/>
      <c r="B7" s="4"/>
      <c r="C7" s="4"/>
      <c r="D7" s="4"/>
      <c r="E7" s="4"/>
      <c r="F7" s="4"/>
      <c r="G7" s="4"/>
      <c r="H7" s="4"/>
      <c r="I7" s="4"/>
      <c r="J7" s="18"/>
    </row>
    <row r="8" spans="1:10" x14ac:dyDescent="0.2">
      <c r="A8" s="156" t="s">
        <v>237</v>
      </c>
      <c r="B8" s="358" t="s">
        <v>238</v>
      </c>
      <c r="C8" s="358"/>
      <c r="D8" s="358"/>
      <c r="E8" s="358"/>
      <c r="F8" s="358"/>
      <c r="G8" s="358"/>
      <c r="H8" s="358"/>
      <c r="I8" s="358"/>
      <c r="J8" s="359"/>
    </row>
    <row r="9" spans="1:10" x14ac:dyDescent="0.2">
      <c r="A9" s="60"/>
      <c r="B9" s="358"/>
      <c r="C9" s="358"/>
      <c r="D9" s="358"/>
      <c r="E9" s="358"/>
      <c r="F9" s="358"/>
      <c r="G9" s="358"/>
      <c r="H9" s="358"/>
      <c r="I9" s="358"/>
      <c r="J9" s="359"/>
    </row>
    <row r="10" spans="1:10" x14ac:dyDescent="0.2">
      <c r="A10" s="157"/>
      <c r="B10" s="358"/>
      <c r="C10" s="358"/>
      <c r="D10" s="358"/>
      <c r="E10" s="358"/>
      <c r="F10" s="358"/>
      <c r="G10" s="358"/>
      <c r="H10" s="358"/>
      <c r="I10" s="358"/>
      <c r="J10" s="359"/>
    </row>
    <row r="11" spans="1:10" x14ac:dyDescent="0.2">
      <c r="A11" s="19"/>
      <c r="B11" s="3"/>
      <c r="C11" s="3"/>
      <c r="D11" s="3"/>
      <c r="E11" s="3"/>
      <c r="F11" s="3"/>
      <c r="G11" s="3"/>
      <c r="H11" s="3"/>
      <c r="I11" s="3"/>
      <c r="J11" s="15"/>
    </row>
    <row r="12" spans="1:10" x14ac:dyDescent="0.2">
      <c r="A12" s="156" t="s">
        <v>189</v>
      </c>
      <c r="B12" s="358" t="s">
        <v>244</v>
      </c>
      <c r="C12" s="358"/>
      <c r="D12" s="358"/>
      <c r="E12" s="358"/>
      <c r="F12" s="358"/>
      <c r="G12" s="358"/>
      <c r="H12" s="358"/>
      <c r="I12" s="358"/>
      <c r="J12" s="359"/>
    </row>
    <row r="13" spans="1:10" x14ac:dyDescent="0.2">
      <c r="A13" s="60"/>
      <c r="B13" s="358"/>
      <c r="C13" s="358"/>
      <c r="D13" s="358"/>
      <c r="E13" s="358"/>
      <c r="F13" s="358"/>
      <c r="G13" s="358"/>
      <c r="H13" s="358"/>
      <c r="I13" s="358"/>
      <c r="J13" s="359"/>
    </row>
    <row r="14" spans="1:10" x14ac:dyDescent="0.2">
      <c r="A14" s="60"/>
      <c r="B14" s="358"/>
      <c r="C14" s="358"/>
      <c r="D14" s="358"/>
      <c r="E14" s="358"/>
      <c r="F14" s="358"/>
      <c r="G14" s="358"/>
      <c r="H14" s="358"/>
      <c r="I14" s="358"/>
      <c r="J14" s="359"/>
    </row>
    <row r="15" spans="1:10" x14ac:dyDescent="0.2">
      <c r="A15" s="60"/>
      <c r="B15" s="358"/>
      <c r="C15" s="358"/>
      <c r="D15" s="358"/>
      <c r="E15" s="358"/>
      <c r="F15" s="358"/>
      <c r="G15" s="358"/>
      <c r="H15" s="358"/>
      <c r="I15" s="358"/>
      <c r="J15" s="359"/>
    </row>
    <row r="16" spans="1:10" x14ac:dyDescent="0.2">
      <c r="A16" s="157"/>
      <c r="B16" s="158"/>
      <c r="C16" s="158"/>
      <c r="D16" s="3"/>
      <c r="E16" s="3"/>
      <c r="F16" s="3"/>
      <c r="G16" s="3"/>
      <c r="H16" s="3"/>
      <c r="I16" s="3"/>
      <c r="J16" s="15"/>
    </row>
    <row r="17" spans="1:10" x14ac:dyDescent="0.2">
      <c r="A17" s="17"/>
      <c r="B17" s="3"/>
      <c r="C17" s="3"/>
      <c r="D17" s="3"/>
      <c r="E17" s="3"/>
      <c r="F17" s="3"/>
      <c r="G17" s="3"/>
      <c r="H17" s="3"/>
      <c r="I17" s="3"/>
      <c r="J17" s="15"/>
    </row>
    <row r="18" spans="1:10" x14ac:dyDescent="0.2">
      <c r="A18" s="156" t="s">
        <v>239</v>
      </c>
      <c r="B18" s="364" t="s">
        <v>240</v>
      </c>
      <c r="C18" s="364"/>
      <c r="D18" s="364"/>
      <c r="E18" s="364"/>
      <c r="F18" s="364"/>
      <c r="G18" s="364"/>
      <c r="H18" s="364"/>
      <c r="I18" s="364"/>
      <c r="J18" s="365"/>
    </row>
    <row r="19" spans="1:10" x14ac:dyDescent="0.2">
      <c r="A19" s="156"/>
      <c r="B19" s="364"/>
      <c r="C19" s="364"/>
      <c r="D19" s="364"/>
      <c r="E19" s="364"/>
      <c r="F19" s="364"/>
      <c r="G19" s="364"/>
      <c r="H19" s="364"/>
      <c r="I19" s="364"/>
      <c r="J19" s="365"/>
    </row>
    <row r="20" spans="1:10" x14ac:dyDescent="0.2">
      <c r="A20" s="22"/>
      <c r="B20" s="4"/>
      <c r="C20" s="4"/>
      <c r="D20" s="4"/>
      <c r="E20" s="4"/>
      <c r="F20" s="4"/>
      <c r="G20" s="4"/>
      <c r="H20" s="4"/>
      <c r="I20" s="4"/>
      <c r="J20" s="18"/>
    </row>
    <row r="21" spans="1:10" x14ac:dyDescent="0.2">
      <c r="A21" s="22"/>
      <c r="B21" s="360" t="s">
        <v>80</v>
      </c>
      <c r="C21" s="360"/>
      <c r="D21" s="360"/>
      <c r="E21" s="360" t="s">
        <v>241</v>
      </c>
      <c r="F21" s="360"/>
      <c r="G21" s="4"/>
      <c r="H21" s="4"/>
      <c r="I21" s="4"/>
      <c r="J21" s="18"/>
    </row>
    <row r="22" spans="1:10" x14ac:dyDescent="0.2">
      <c r="A22" s="22"/>
      <c r="B22" s="362" t="s">
        <v>82</v>
      </c>
      <c r="C22" s="362"/>
      <c r="D22" s="362"/>
      <c r="E22" s="361" t="s">
        <v>617</v>
      </c>
      <c r="F22" s="361"/>
      <c r="G22" s="4"/>
      <c r="H22" s="4"/>
      <c r="I22" s="4"/>
      <c r="J22" s="18"/>
    </row>
    <row r="23" spans="1:10" x14ac:dyDescent="0.2">
      <c r="A23" s="22"/>
      <c r="B23" s="362" t="s">
        <v>233</v>
      </c>
      <c r="C23" s="362"/>
      <c r="D23" s="362"/>
      <c r="E23" s="361" t="str">
        <f>+E22</f>
        <v>$3.76(A)</v>
      </c>
      <c r="F23" s="361"/>
      <c r="G23" s="4"/>
      <c r="H23" s="4"/>
      <c r="I23" s="4"/>
      <c r="J23" s="18"/>
    </row>
    <row r="24" spans="1:10" x14ac:dyDescent="0.2">
      <c r="A24" s="22"/>
      <c r="B24" s="362" t="s">
        <v>234</v>
      </c>
      <c r="C24" s="362"/>
      <c r="D24" s="362"/>
      <c r="E24" s="361" t="str">
        <f>+E23</f>
        <v>$3.76(A)</v>
      </c>
      <c r="F24" s="361"/>
      <c r="G24" s="4"/>
      <c r="H24" s="4"/>
      <c r="I24" s="4"/>
      <c r="J24" s="18"/>
    </row>
    <row r="25" spans="1:10" x14ac:dyDescent="0.2">
      <c r="A25" s="22"/>
      <c r="B25" s="362" t="s">
        <v>235</v>
      </c>
      <c r="C25" s="362"/>
      <c r="D25" s="362"/>
      <c r="E25" s="361" t="str">
        <f>+E24</f>
        <v>$3.76(A)</v>
      </c>
      <c r="F25" s="361"/>
      <c r="G25" s="4"/>
      <c r="H25" s="4"/>
      <c r="I25" s="4"/>
      <c r="J25" s="18"/>
    </row>
    <row r="26" spans="1:10" x14ac:dyDescent="0.2">
      <c r="A26" s="22"/>
      <c r="B26" s="363"/>
      <c r="C26" s="363"/>
      <c r="D26" s="363"/>
      <c r="E26" s="361" t="str">
        <f>+E25</f>
        <v>$3.76(A)</v>
      </c>
      <c r="F26" s="361"/>
      <c r="G26" s="4"/>
      <c r="H26" s="4"/>
      <c r="I26" s="4"/>
      <c r="J26" s="18"/>
    </row>
    <row r="27" spans="1:10" x14ac:dyDescent="0.2">
      <c r="A27" s="22"/>
      <c r="B27" s="362" t="s">
        <v>236</v>
      </c>
      <c r="C27" s="362"/>
      <c r="D27" s="362"/>
      <c r="E27" s="361" t="str">
        <f>+E26</f>
        <v>$3.76(A)</v>
      </c>
      <c r="F27" s="361"/>
      <c r="G27" s="4"/>
      <c r="H27" s="4"/>
      <c r="I27" s="4"/>
      <c r="J27" s="18"/>
    </row>
    <row r="28" spans="1:10" x14ac:dyDescent="0.2">
      <c r="A28" s="22"/>
      <c r="B28" s="363"/>
      <c r="C28" s="363"/>
      <c r="D28" s="363"/>
      <c r="E28" s="363"/>
      <c r="F28" s="363"/>
      <c r="G28" s="4"/>
      <c r="H28" s="4"/>
      <c r="I28" s="4"/>
      <c r="J28" s="18"/>
    </row>
    <row r="29" spans="1:10" x14ac:dyDescent="0.2">
      <c r="A29" s="22"/>
      <c r="B29" s="363"/>
      <c r="C29" s="363"/>
      <c r="D29" s="363"/>
      <c r="E29" s="363"/>
      <c r="F29" s="363"/>
      <c r="G29" s="4"/>
      <c r="H29" s="4"/>
      <c r="I29" s="4"/>
      <c r="J29" s="18"/>
    </row>
    <row r="30" spans="1:10" x14ac:dyDescent="0.2">
      <c r="A30" s="22"/>
      <c r="B30" s="4"/>
      <c r="C30" s="4"/>
      <c r="D30" s="4"/>
      <c r="E30" s="4"/>
      <c r="F30" s="4"/>
      <c r="G30" s="4"/>
      <c r="H30" s="4"/>
      <c r="I30" s="4"/>
      <c r="J30" s="18"/>
    </row>
    <row r="31" spans="1:10" x14ac:dyDescent="0.2">
      <c r="A31" s="22"/>
      <c r="B31" s="4"/>
      <c r="C31" s="4"/>
      <c r="D31" s="4"/>
      <c r="E31" s="4"/>
      <c r="F31" s="4"/>
      <c r="G31" s="4"/>
      <c r="H31" s="4"/>
      <c r="I31" s="4"/>
      <c r="J31" s="18"/>
    </row>
    <row r="32" spans="1:10" x14ac:dyDescent="0.2">
      <c r="A32" s="22" t="s">
        <v>242</v>
      </c>
      <c r="B32" s="358" t="s">
        <v>243</v>
      </c>
      <c r="C32" s="358"/>
      <c r="D32" s="358"/>
      <c r="E32" s="358"/>
      <c r="F32" s="358"/>
      <c r="G32" s="358"/>
      <c r="H32" s="358"/>
      <c r="I32" s="358"/>
      <c r="J32" s="359"/>
    </row>
    <row r="33" spans="1:10" x14ac:dyDescent="0.2">
      <c r="A33" s="22"/>
      <c r="B33" s="358"/>
      <c r="C33" s="358"/>
      <c r="D33" s="358"/>
      <c r="E33" s="358"/>
      <c r="F33" s="358"/>
      <c r="G33" s="358"/>
      <c r="H33" s="358"/>
      <c r="I33" s="358"/>
      <c r="J33" s="359"/>
    </row>
    <row r="34" spans="1:10" x14ac:dyDescent="0.2">
      <c r="A34" s="22"/>
      <c r="B34" s="358"/>
      <c r="C34" s="358"/>
      <c r="D34" s="358"/>
      <c r="E34" s="358"/>
      <c r="F34" s="358"/>
      <c r="G34" s="358"/>
      <c r="H34" s="358"/>
      <c r="I34" s="358"/>
      <c r="J34" s="359"/>
    </row>
    <row r="35" spans="1:10" x14ac:dyDescent="0.2">
      <c r="A35" s="22"/>
      <c r="B35" s="358"/>
      <c r="C35" s="358"/>
      <c r="D35" s="358"/>
      <c r="E35" s="358"/>
      <c r="F35" s="358"/>
      <c r="G35" s="358"/>
      <c r="H35" s="358"/>
      <c r="I35" s="358"/>
      <c r="J35" s="359"/>
    </row>
    <row r="36" spans="1:10" x14ac:dyDescent="0.2">
      <c r="A36" s="22"/>
      <c r="B36" s="358"/>
      <c r="C36" s="358"/>
      <c r="D36" s="358"/>
      <c r="E36" s="358"/>
      <c r="F36" s="358"/>
      <c r="G36" s="358"/>
      <c r="H36" s="358"/>
      <c r="I36" s="358"/>
      <c r="J36" s="359"/>
    </row>
    <row r="37" spans="1:10" x14ac:dyDescent="0.2">
      <c r="A37" s="22"/>
      <c r="B37" s="358"/>
      <c r="C37" s="358"/>
      <c r="D37" s="358"/>
      <c r="E37" s="358"/>
      <c r="F37" s="358"/>
      <c r="G37" s="358"/>
      <c r="H37" s="358"/>
      <c r="I37" s="358"/>
      <c r="J37" s="359"/>
    </row>
    <row r="38" spans="1:10" x14ac:dyDescent="0.2">
      <c r="A38" s="22"/>
      <c r="B38" s="4"/>
      <c r="C38" s="4"/>
      <c r="D38" s="4"/>
      <c r="E38" s="4"/>
      <c r="F38" s="4"/>
      <c r="G38" s="4"/>
      <c r="H38" s="4"/>
      <c r="I38" s="4"/>
      <c r="J38" s="18"/>
    </row>
    <row r="39" spans="1:10" x14ac:dyDescent="0.2">
      <c r="A39" s="22"/>
      <c r="B39" s="4"/>
      <c r="C39" s="4"/>
      <c r="D39" s="4"/>
      <c r="E39" s="4"/>
      <c r="F39" s="4"/>
      <c r="G39" s="4"/>
      <c r="H39" s="4"/>
      <c r="I39" s="4"/>
      <c r="J39" s="18"/>
    </row>
    <row r="40" spans="1:10" x14ac:dyDescent="0.2">
      <c r="A40" s="22"/>
      <c r="B40" s="4"/>
      <c r="C40" s="4"/>
      <c r="D40" s="4"/>
      <c r="E40" s="4"/>
      <c r="F40" s="4"/>
      <c r="G40" s="4"/>
      <c r="H40" s="4"/>
      <c r="I40" s="4"/>
      <c r="J40" s="18"/>
    </row>
    <row r="41" spans="1:10" x14ac:dyDescent="0.2">
      <c r="A41" s="22"/>
      <c r="B41" s="4"/>
      <c r="C41" s="4"/>
      <c r="D41" s="4"/>
      <c r="E41" s="4"/>
      <c r="F41" s="4"/>
      <c r="G41" s="4"/>
      <c r="H41" s="4"/>
      <c r="I41" s="4"/>
      <c r="J41" s="18"/>
    </row>
    <row r="42" spans="1:10" x14ac:dyDescent="0.2">
      <c r="A42" s="22"/>
      <c r="B42" s="4"/>
      <c r="C42" s="4"/>
      <c r="D42" s="4"/>
      <c r="E42" s="4"/>
      <c r="F42" s="4"/>
      <c r="G42" s="4"/>
      <c r="H42" s="4"/>
      <c r="I42" s="4"/>
      <c r="J42" s="18"/>
    </row>
    <row r="43" spans="1:10" x14ac:dyDescent="0.2">
      <c r="A43" s="22"/>
      <c r="B43" s="4"/>
      <c r="C43" s="4"/>
      <c r="D43" s="4"/>
      <c r="E43" s="4"/>
      <c r="F43" s="4"/>
      <c r="G43" s="4"/>
      <c r="H43" s="4"/>
      <c r="I43" s="4"/>
      <c r="J43" s="18"/>
    </row>
    <row r="44" spans="1:10" x14ac:dyDescent="0.2">
      <c r="A44" s="22"/>
      <c r="B44" s="4"/>
      <c r="C44" s="4"/>
      <c r="D44" s="4"/>
      <c r="E44" s="4"/>
      <c r="F44" s="4"/>
      <c r="G44" s="4"/>
      <c r="H44" s="4"/>
      <c r="I44" s="4"/>
      <c r="J44" s="18"/>
    </row>
    <row r="45" spans="1:10" x14ac:dyDescent="0.2">
      <c r="A45" s="5"/>
      <c r="B45" s="3"/>
      <c r="C45" s="3"/>
      <c r="D45" s="3"/>
      <c r="E45" s="3"/>
      <c r="F45" s="3"/>
      <c r="G45" s="3"/>
      <c r="H45" s="3"/>
      <c r="I45" s="3"/>
      <c r="J45" s="15"/>
    </row>
    <row r="46" spans="1:10" x14ac:dyDescent="0.2">
      <c r="A46" s="6"/>
      <c r="B46" s="7"/>
      <c r="C46" s="7"/>
      <c r="D46" s="7"/>
      <c r="E46" s="7"/>
      <c r="F46" s="7"/>
      <c r="G46" s="7"/>
      <c r="H46" s="7"/>
      <c r="I46" s="7"/>
      <c r="J46" s="16"/>
    </row>
    <row r="47" spans="1:10" x14ac:dyDescent="0.2">
      <c r="A47" s="5" t="s">
        <v>115</v>
      </c>
      <c r="B47" s="3" t="str">
        <f>'Title Page'!$B$52</f>
        <v>Diane Cramer, Assistant Division Controller</v>
      </c>
      <c r="C47" s="3"/>
      <c r="D47" s="3"/>
      <c r="E47" s="3"/>
      <c r="F47" s="3"/>
      <c r="G47" s="3"/>
      <c r="H47" s="3"/>
      <c r="I47" s="62"/>
      <c r="J47" s="11"/>
    </row>
    <row r="48" spans="1:10" x14ac:dyDescent="0.2">
      <c r="A48" s="5"/>
      <c r="B48" s="3"/>
      <c r="C48" s="3"/>
      <c r="D48" s="3"/>
      <c r="E48" s="3"/>
      <c r="F48" s="3"/>
      <c r="G48" s="3"/>
      <c r="H48" s="3"/>
      <c r="I48" s="62"/>
      <c r="J48" s="15"/>
    </row>
    <row r="49" spans="1:10" x14ac:dyDescent="0.2">
      <c r="A49" s="6" t="s">
        <v>158</v>
      </c>
      <c r="B49" s="304">
        <f>+'Item 100, page 2'!B58:C58</f>
        <v>42839</v>
      </c>
      <c r="C49" s="304"/>
      <c r="D49" s="7"/>
      <c r="E49" s="7"/>
      <c r="F49" s="7"/>
      <c r="G49" s="7"/>
      <c r="H49" s="66"/>
      <c r="I49" s="131" t="s">
        <v>201</v>
      </c>
      <c r="J49" s="145">
        <f>+'Item 100, page 2'!K58</f>
        <v>42887</v>
      </c>
    </row>
    <row r="50" spans="1:10" x14ac:dyDescent="0.2">
      <c r="A50" s="344" t="s">
        <v>4</v>
      </c>
      <c r="B50" s="345"/>
      <c r="C50" s="345"/>
      <c r="D50" s="345"/>
      <c r="E50" s="345"/>
      <c r="F50" s="345"/>
      <c r="G50" s="345"/>
      <c r="H50" s="345"/>
      <c r="I50" s="345"/>
      <c r="J50" s="346"/>
    </row>
    <row r="51" spans="1:10" x14ac:dyDescent="0.2">
      <c r="A51" s="5"/>
      <c r="B51" s="3"/>
      <c r="C51" s="3"/>
      <c r="D51" s="3"/>
      <c r="E51" s="3"/>
      <c r="F51" s="3"/>
      <c r="G51" s="3"/>
      <c r="H51" s="3"/>
      <c r="I51" s="3"/>
      <c r="J51" s="15"/>
    </row>
    <row r="52" spans="1:10" x14ac:dyDescent="0.2">
      <c r="A52" s="5" t="s">
        <v>5</v>
      </c>
      <c r="B52" s="3"/>
      <c r="C52" s="3"/>
      <c r="D52" s="3"/>
      <c r="E52" s="3"/>
      <c r="F52" s="3"/>
      <c r="G52" s="3"/>
      <c r="H52" s="3"/>
      <c r="I52" s="3"/>
      <c r="J52" s="15"/>
    </row>
    <row r="53" spans="1:10" x14ac:dyDescent="0.2">
      <c r="A53" s="6"/>
      <c r="B53" s="7"/>
      <c r="C53" s="7"/>
      <c r="D53" s="7"/>
      <c r="E53" s="7"/>
      <c r="F53" s="7"/>
      <c r="G53" s="7"/>
      <c r="H53" s="7"/>
      <c r="I53" s="7"/>
      <c r="J53" s="16"/>
    </row>
  </sheetData>
  <mergeCells count="26">
    <mergeCell ref="B49:C49"/>
    <mergeCell ref="A50:J50"/>
    <mergeCell ref="B12:J15"/>
    <mergeCell ref="B8:J10"/>
    <mergeCell ref="B18:J19"/>
    <mergeCell ref="B21:D21"/>
    <mergeCell ref="B22:D22"/>
    <mergeCell ref="B23:D23"/>
    <mergeCell ref="B24:D24"/>
    <mergeCell ref="B28:D28"/>
    <mergeCell ref="B29:D29"/>
    <mergeCell ref="E28:F28"/>
    <mergeCell ref="E29:F29"/>
    <mergeCell ref="G3:H3"/>
    <mergeCell ref="A6:J6"/>
    <mergeCell ref="B32:J37"/>
    <mergeCell ref="E21:F21"/>
    <mergeCell ref="E22:F22"/>
    <mergeCell ref="E23:F23"/>
    <mergeCell ref="E24:F24"/>
    <mergeCell ref="E25:F25"/>
    <mergeCell ref="E26:F26"/>
    <mergeCell ref="B25:D25"/>
    <mergeCell ref="B26:D26"/>
    <mergeCell ref="B27:D27"/>
    <mergeCell ref="E27:F27"/>
  </mergeCells>
  <printOptions horizontalCentered="1" verticalCentered="1"/>
  <pageMargins left="0.5" right="0.5" top="0.5" bottom="0.5" header="0.5" footer="0.5"/>
  <pageSetup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workbookViewId="0">
      <selection activeCell="A4" sqref="A4:E5"/>
    </sheetView>
  </sheetViews>
  <sheetFormatPr defaultRowHeight="12.75" x14ac:dyDescent="0.2"/>
  <cols>
    <col min="1" max="16384" width="9.140625" style="196"/>
  </cols>
  <sheetData>
    <row r="1" spans="1:10" x14ac:dyDescent="0.2">
      <c r="A1" s="193"/>
      <c r="B1" s="194"/>
      <c r="C1" s="194"/>
      <c r="D1" s="194"/>
      <c r="E1" s="194"/>
      <c r="F1" s="194"/>
      <c r="G1" s="194"/>
      <c r="H1" s="194"/>
      <c r="I1" s="194"/>
      <c r="J1" s="195"/>
    </row>
    <row r="2" spans="1:10" x14ac:dyDescent="0.2">
      <c r="A2" s="197" t="s">
        <v>0</v>
      </c>
      <c r="B2" s="198">
        <v>4</v>
      </c>
      <c r="C2" s="199"/>
      <c r="D2" s="199"/>
      <c r="E2" s="199"/>
      <c r="F2" s="199"/>
      <c r="G2" s="198" t="s">
        <v>437</v>
      </c>
      <c r="H2" s="320" t="s">
        <v>339</v>
      </c>
      <c r="I2" s="320"/>
      <c r="J2" s="200">
        <v>23</v>
      </c>
    </row>
    <row r="3" spans="1:10" x14ac:dyDescent="0.2">
      <c r="A3" s="197"/>
      <c r="B3" s="199"/>
      <c r="C3" s="199"/>
      <c r="D3" s="199"/>
      <c r="E3" s="199"/>
      <c r="F3" s="199"/>
      <c r="G3" s="199"/>
      <c r="H3" s="199"/>
      <c r="I3" s="199"/>
      <c r="J3" s="201"/>
    </row>
    <row r="4" spans="1:10" x14ac:dyDescent="0.2">
      <c r="A4" s="174" t="s">
        <v>1</v>
      </c>
      <c r="B4" s="175"/>
      <c r="C4" s="175"/>
      <c r="D4" s="62" t="str">
        <f>'Title Page'!$B$12</f>
        <v>Rabanco LTD / G-12</v>
      </c>
      <c r="E4" s="199"/>
      <c r="F4" s="199"/>
      <c r="G4" s="199"/>
      <c r="H4" s="199"/>
      <c r="I4" s="199"/>
      <c r="J4" s="201"/>
    </row>
    <row r="5" spans="1:10" x14ac:dyDescent="0.2">
      <c r="A5" s="6" t="s">
        <v>2</v>
      </c>
      <c r="B5" s="167"/>
      <c r="C5" s="167"/>
      <c r="D5" s="198" t="s">
        <v>340</v>
      </c>
      <c r="E5" s="198"/>
      <c r="F5" s="198"/>
      <c r="G5" s="198"/>
      <c r="H5" s="198"/>
      <c r="I5" s="198"/>
      <c r="J5" s="200"/>
    </row>
    <row r="6" spans="1:10" x14ac:dyDescent="0.2">
      <c r="A6" s="197"/>
      <c r="B6" s="199"/>
      <c r="C6" s="199"/>
      <c r="D6" s="199"/>
      <c r="E6" s="199"/>
      <c r="F6" s="199"/>
      <c r="G6" s="199"/>
      <c r="H6" s="199"/>
      <c r="I6" s="199"/>
      <c r="J6" s="201"/>
    </row>
    <row r="7" spans="1:10" x14ac:dyDescent="0.2">
      <c r="A7" s="324" t="s">
        <v>245</v>
      </c>
      <c r="B7" s="325"/>
      <c r="C7" s="325"/>
      <c r="D7" s="325"/>
      <c r="E7" s="325"/>
      <c r="F7" s="325"/>
      <c r="G7" s="325"/>
      <c r="H7" s="325"/>
      <c r="I7" s="325"/>
      <c r="J7" s="326"/>
    </row>
    <row r="8" spans="1:10" x14ac:dyDescent="0.2">
      <c r="A8" s="197"/>
      <c r="B8" s="199"/>
      <c r="C8" s="199"/>
      <c r="D8" s="199"/>
      <c r="E8" s="199"/>
      <c r="F8" s="199"/>
      <c r="G8" s="199"/>
      <c r="H8" s="199"/>
      <c r="I8" s="199"/>
      <c r="J8" s="201"/>
    </row>
    <row r="9" spans="1:10" x14ac:dyDescent="0.2">
      <c r="A9" s="223" t="s">
        <v>436</v>
      </c>
      <c r="B9" s="199"/>
      <c r="C9" s="199"/>
      <c r="D9" s="199"/>
      <c r="E9" s="199"/>
      <c r="F9" s="199"/>
      <c r="G9" s="199"/>
      <c r="H9" s="199"/>
      <c r="I9" s="199"/>
      <c r="J9" s="201"/>
    </row>
    <row r="10" spans="1:10" x14ac:dyDescent="0.2">
      <c r="A10" s="197"/>
      <c r="B10" s="199"/>
      <c r="C10" s="199"/>
      <c r="D10" s="199"/>
      <c r="E10" s="199"/>
      <c r="F10" s="199"/>
      <c r="G10" s="199"/>
      <c r="H10" s="199"/>
      <c r="I10" s="199"/>
      <c r="J10" s="201"/>
    </row>
    <row r="11" spans="1:10" x14ac:dyDescent="0.2">
      <c r="A11" s="197" t="s">
        <v>440</v>
      </c>
      <c r="B11" s="204"/>
      <c r="C11" s="199"/>
      <c r="D11" s="199"/>
      <c r="E11" s="199"/>
      <c r="F11" s="199"/>
      <c r="G11" s="199"/>
      <c r="H11" s="199"/>
      <c r="I11" s="199"/>
      <c r="J11" s="201"/>
    </row>
    <row r="12" spans="1:10" x14ac:dyDescent="0.2">
      <c r="A12" s="197"/>
      <c r="B12" s="199"/>
      <c r="C12" s="199"/>
      <c r="D12" s="199"/>
      <c r="E12" s="199"/>
      <c r="F12" s="199"/>
      <c r="G12" s="199"/>
      <c r="H12" s="199"/>
      <c r="I12" s="199"/>
      <c r="J12" s="201"/>
    </row>
    <row r="13" spans="1:10" x14ac:dyDescent="0.2">
      <c r="A13" s="197"/>
      <c r="B13" s="207"/>
      <c r="C13" s="206"/>
      <c r="D13" s="199"/>
      <c r="E13" s="207"/>
      <c r="F13" s="206"/>
      <c r="G13" s="199"/>
      <c r="H13" s="207"/>
      <c r="I13" s="206"/>
      <c r="J13" s="201"/>
    </row>
    <row r="14" spans="1:10" x14ac:dyDescent="0.2">
      <c r="A14" s="212"/>
      <c r="B14" s="207"/>
      <c r="C14" s="206"/>
      <c r="D14" s="199"/>
      <c r="E14" s="207"/>
      <c r="F14" s="206"/>
      <c r="G14" s="199"/>
      <c r="H14" s="207"/>
      <c r="I14" s="206"/>
      <c r="J14" s="201"/>
    </row>
    <row r="15" spans="1:10" x14ac:dyDescent="0.2">
      <c r="A15" s="197"/>
      <c r="B15" s="199"/>
      <c r="C15" s="199"/>
      <c r="D15" s="199"/>
      <c r="E15" s="199"/>
      <c r="F15" s="199"/>
      <c r="G15" s="199"/>
      <c r="H15" s="199"/>
      <c r="I15" s="199"/>
      <c r="J15" s="201"/>
    </row>
    <row r="16" spans="1:10" x14ac:dyDescent="0.2">
      <c r="A16" s="197"/>
      <c r="B16" s="199"/>
      <c r="C16" s="199"/>
      <c r="D16" s="199"/>
      <c r="E16" s="199"/>
      <c r="F16" s="199"/>
      <c r="G16" s="199"/>
      <c r="H16" s="199"/>
      <c r="I16" s="199"/>
      <c r="J16" s="201"/>
    </row>
    <row r="17" spans="1:10" x14ac:dyDescent="0.2">
      <c r="A17" s="197" t="s">
        <v>435</v>
      </c>
      <c r="B17" s="199"/>
      <c r="C17" s="199"/>
      <c r="D17" s="199"/>
      <c r="E17" s="199"/>
      <c r="F17" s="199"/>
      <c r="G17" s="199"/>
      <c r="H17" s="199"/>
      <c r="I17" s="199"/>
      <c r="J17" s="201"/>
    </row>
    <row r="18" spans="1:10" x14ac:dyDescent="0.2">
      <c r="A18" s="197"/>
      <c r="B18" s="199"/>
      <c r="C18" s="199"/>
      <c r="D18" s="199"/>
      <c r="E18" s="199"/>
      <c r="F18" s="199"/>
      <c r="G18" s="199"/>
      <c r="H18" s="199"/>
      <c r="I18" s="199"/>
      <c r="J18" s="201"/>
    </row>
    <row r="19" spans="1:10" x14ac:dyDescent="0.2">
      <c r="A19" s="197" t="s">
        <v>317</v>
      </c>
      <c r="B19" s="199"/>
      <c r="C19" s="199"/>
      <c r="D19" s="199"/>
      <c r="E19" s="199"/>
      <c r="F19" s="199"/>
      <c r="G19" s="199"/>
      <c r="H19" s="199"/>
      <c r="I19" s="199"/>
      <c r="J19" s="201"/>
    </row>
    <row r="20" spans="1:10" x14ac:dyDescent="0.2">
      <c r="A20" s="197"/>
      <c r="B20" s="199"/>
      <c r="C20" s="199"/>
      <c r="D20" s="199"/>
      <c r="E20" s="199"/>
      <c r="F20" s="199"/>
      <c r="G20" s="199"/>
      <c r="H20" s="199"/>
      <c r="I20" s="199"/>
      <c r="J20" s="201"/>
    </row>
    <row r="21" spans="1:10" x14ac:dyDescent="0.2">
      <c r="A21" s="248" t="s">
        <v>318</v>
      </c>
      <c r="B21" s="199"/>
      <c r="C21" s="199"/>
      <c r="D21" s="199"/>
      <c r="E21" s="199"/>
      <c r="F21" s="199"/>
      <c r="G21" s="199"/>
      <c r="H21" s="199"/>
      <c r="I21" s="199"/>
      <c r="J21" s="201"/>
    </row>
    <row r="22" spans="1:10" x14ac:dyDescent="0.2">
      <c r="A22" s="221"/>
      <c r="B22" s="214"/>
      <c r="C22" s="214"/>
      <c r="D22" s="214"/>
      <c r="E22" s="214"/>
      <c r="F22" s="214"/>
      <c r="G22" s="214"/>
      <c r="H22" s="214"/>
      <c r="I22" s="214"/>
      <c r="J22" s="215"/>
    </row>
    <row r="23" spans="1:10" x14ac:dyDescent="0.2">
      <c r="A23" s="248"/>
      <c r="B23" s="249"/>
      <c r="C23" s="249"/>
      <c r="D23" s="249"/>
      <c r="E23" s="199"/>
      <c r="F23" s="199"/>
      <c r="G23" s="199"/>
      <c r="H23" s="199"/>
      <c r="I23" s="199"/>
      <c r="J23" s="201"/>
    </row>
    <row r="24" spans="1:10" x14ac:dyDescent="0.2">
      <c r="A24" s="197" t="s">
        <v>319</v>
      </c>
      <c r="B24" s="250"/>
      <c r="C24" s="250"/>
      <c r="D24" s="250"/>
      <c r="E24" s="199"/>
      <c r="F24" s="199"/>
      <c r="G24" s="199"/>
      <c r="H24" s="199"/>
      <c r="I24" s="199"/>
      <c r="J24" s="201"/>
    </row>
    <row r="25" spans="1:10" x14ac:dyDescent="0.2">
      <c r="A25" s="197"/>
      <c r="B25" s="199"/>
      <c r="C25" s="199"/>
      <c r="D25" s="199"/>
      <c r="E25" s="199"/>
      <c r="F25" s="199"/>
      <c r="G25" s="199"/>
      <c r="H25" s="199"/>
      <c r="I25" s="199"/>
      <c r="J25" s="201"/>
    </row>
    <row r="26" spans="1:10" x14ac:dyDescent="0.2">
      <c r="A26" s="248" t="s">
        <v>320</v>
      </c>
      <c r="B26" s="199"/>
      <c r="C26" s="199"/>
      <c r="D26" s="199"/>
      <c r="E26" s="199"/>
      <c r="F26" s="199"/>
      <c r="G26" s="199"/>
      <c r="H26" s="199"/>
      <c r="I26" s="199"/>
      <c r="J26" s="201"/>
    </row>
    <row r="27" spans="1:10" x14ac:dyDescent="0.2">
      <c r="A27" s="197"/>
      <c r="B27" s="251"/>
      <c r="C27" s="251"/>
      <c r="D27" s="251"/>
      <c r="E27" s="199"/>
      <c r="F27" s="199"/>
      <c r="G27" s="199"/>
      <c r="H27" s="199"/>
      <c r="I27" s="199"/>
      <c r="J27" s="201"/>
    </row>
    <row r="28" spans="1:10" x14ac:dyDescent="0.2">
      <c r="A28" s="247" t="s">
        <v>439</v>
      </c>
      <c r="B28" s="250"/>
      <c r="C28" s="250"/>
      <c r="D28" s="250"/>
      <c r="E28" s="199"/>
      <c r="F28" s="199"/>
      <c r="G28" s="199"/>
      <c r="H28" s="199"/>
      <c r="I28" s="199"/>
      <c r="J28" s="201"/>
    </row>
    <row r="29" spans="1:10" x14ac:dyDescent="0.2">
      <c r="A29" s="247" t="s">
        <v>438</v>
      </c>
      <c r="B29" s="249"/>
      <c r="C29" s="249"/>
      <c r="D29" s="249"/>
      <c r="E29" s="199"/>
      <c r="F29" s="199"/>
      <c r="G29" s="199"/>
      <c r="H29" s="199"/>
      <c r="I29" s="199"/>
      <c r="J29" s="201"/>
    </row>
    <row r="30" spans="1:10" x14ac:dyDescent="0.2">
      <c r="A30" s="197"/>
      <c r="B30" s="199"/>
      <c r="C30" s="199"/>
      <c r="D30" s="199"/>
      <c r="E30" s="199"/>
      <c r="F30" s="199"/>
      <c r="G30" s="199"/>
      <c r="H30" s="199"/>
      <c r="I30" s="199"/>
      <c r="J30" s="201"/>
    </row>
    <row r="31" spans="1:10" x14ac:dyDescent="0.2">
      <c r="A31" s="197"/>
      <c r="B31" s="199"/>
      <c r="C31" s="199"/>
      <c r="D31" s="199"/>
      <c r="E31" s="199"/>
      <c r="F31" s="199"/>
      <c r="G31" s="199"/>
      <c r="H31" s="199"/>
      <c r="I31" s="199"/>
      <c r="J31" s="201"/>
    </row>
    <row r="32" spans="1:10" x14ac:dyDescent="0.2">
      <c r="A32" s="197"/>
      <c r="B32" s="199"/>
      <c r="C32" s="199"/>
      <c r="D32" s="199"/>
      <c r="E32" s="199"/>
      <c r="F32" s="199"/>
      <c r="G32" s="199"/>
      <c r="H32" s="199"/>
      <c r="I32" s="199"/>
      <c r="J32" s="201"/>
    </row>
    <row r="33" spans="1:10" x14ac:dyDescent="0.2">
      <c r="A33" s="197"/>
      <c r="B33" s="199"/>
      <c r="C33" s="199"/>
      <c r="D33" s="199"/>
      <c r="E33" s="199"/>
      <c r="F33" s="199"/>
      <c r="G33" s="199"/>
      <c r="H33" s="199"/>
      <c r="I33" s="199"/>
      <c r="J33" s="201"/>
    </row>
    <row r="34" spans="1:10" x14ac:dyDescent="0.2">
      <c r="A34" s="197"/>
      <c r="B34" s="199"/>
      <c r="C34" s="199"/>
      <c r="D34" s="199"/>
      <c r="E34" s="199"/>
      <c r="F34" s="199"/>
      <c r="G34" s="199"/>
      <c r="H34" s="199"/>
      <c r="I34" s="199"/>
      <c r="J34" s="201"/>
    </row>
    <row r="35" spans="1:10" x14ac:dyDescent="0.2">
      <c r="A35" s="197"/>
      <c r="B35" s="199"/>
      <c r="C35" s="199"/>
      <c r="D35" s="199"/>
      <c r="E35" s="199"/>
      <c r="F35" s="199"/>
      <c r="G35" s="199"/>
      <c r="H35" s="199"/>
      <c r="I35" s="199"/>
      <c r="J35" s="201"/>
    </row>
    <row r="36" spans="1:10" x14ac:dyDescent="0.2">
      <c r="A36" s="197"/>
      <c r="B36" s="199"/>
      <c r="C36" s="199"/>
      <c r="D36" s="199"/>
      <c r="E36" s="199"/>
      <c r="F36" s="199"/>
      <c r="G36" s="199"/>
      <c r="H36" s="199"/>
      <c r="I36" s="199"/>
      <c r="J36" s="201"/>
    </row>
    <row r="37" spans="1:10" x14ac:dyDescent="0.2">
      <c r="A37" s="197"/>
      <c r="B37" s="199"/>
      <c r="C37" s="199"/>
      <c r="D37" s="199"/>
      <c r="E37" s="199"/>
      <c r="F37" s="199"/>
      <c r="G37" s="199"/>
      <c r="H37" s="199"/>
      <c r="I37" s="199"/>
      <c r="J37" s="201"/>
    </row>
    <row r="38" spans="1:10" x14ac:dyDescent="0.2">
      <c r="A38" s="197"/>
      <c r="B38" s="199"/>
      <c r="C38" s="199"/>
      <c r="D38" s="199"/>
      <c r="E38" s="199"/>
      <c r="F38" s="199"/>
      <c r="G38" s="199"/>
      <c r="H38" s="199"/>
      <c r="I38" s="199"/>
      <c r="J38" s="201"/>
    </row>
    <row r="39" spans="1:10" x14ac:dyDescent="0.2">
      <c r="A39" s="197"/>
      <c r="B39" s="199"/>
      <c r="C39" s="199"/>
      <c r="D39" s="199"/>
      <c r="E39" s="199"/>
      <c r="F39" s="199"/>
      <c r="G39" s="199"/>
      <c r="H39" s="199"/>
      <c r="I39" s="199"/>
      <c r="J39" s="201"/>
    </row>
    <row r="40" spans="1:10" x14ac:dyDescent="0.2">
      <c r="A40" s="197"/>
      <c r="B40" s="199"/>
      <c r="C40" s="199"/>
      <c r="D40" s="214"/>
      <c r="E40" s="214"/>
      <c r="F40" s="214"/>
      <c r="G40" s="214"/>
      <c r="H40" s="199"/>
      <c r="I40" s="199"/>
      <c r="J40" s="201"/>
    </row>
    <row r="41" spans="1:10" x14ac:dyDescent="0.2">
      <c r="A41" s="197"/>
      <c r="B41" s="199"/>
      <c r="C41" s="199"/>
      <c r="D41" s="199"/>
      <c r="E41" s="199"/>
      <c r="F41" s="199"/>
      <c r="G41" s="199"/>
      <c r="H41" s="199"/>
      <c r="I41" s="199"/>
      <c r="J41" s="201"/>
    </row>
    <row r="42" spans="1:10" x14ac:dyDescent="0.2">
      <c r="A42" s="197"/>
      <c r="B42" s="199"/>
      <c r="C42" s="199"/>
      <c r="D42" s="199"/>
      <c r="E42" s="199"/>
      <c r="F42" s="199"/>
      <c r="G42" s="199"/>
      <c r="H42" s="199"/>
      <c r="I42" s="199"/>
      <c r="J42" s="201"/>
    </row>
    <row r="43" spans="1:10" x14ac:dyDescent="0.2">
      <c r="A43" s="197"/>
      <c r="B43" s="199"/>
      <c r="C43" s="199"/>
      <c r="D43" s="199"/>
      <c r="E43" s="199"/>
      <c r="F43" s="199"/>
      <c r="G43" s="199"/>
      <c r="H43" s="199"/>
      <c r="I43" s="199"/>
      <c r="J43" s="201"/>
    </row>
    <row r="44" spans="1:10" x14ac:dyDescent="0.2">
      <c r="A44" s="197"/>
      <c r="B44" s="199"/>
      <c r="C44" s="199"/>
      <c r="D44" s="199"/>
      <c r="E44" s="199"/>
      <c r="F44" s="199"/>
      <c r="G44" s="199"/>
      <c r="H44" s="199"/>
      <c r="I44" s="199"/>
      <c r="J44" s="201"/>
    </row>
    <row r="45" spans="1:10" x14ac:dyDescent="0.2">
      <c r="A45" s="197"/>
      <c r="B45" s="199"/>
      <c r="C45" s="199"/>
      <c r="D45" s="199"/>
      <c r="E45" s="199"/>
      <c r="F45" s="199"/>
      <c r="G45" s="199"/>
      <c r="H45" s="199"/>
      <c r="I45" s="199"/>
      <c r="J45" s="201"/>
    </row>
    <row r="46" spans="1:10" x14ac:dyDescent="0.2">
      <c r="A46" s="197"/>
      <c r="B46" s="199"/>
      <c r="C46" s="199"/>
      <c r="D46" s="199"/>
      <c r="E46" s="199"/>
      <c r="F46" s="199"/>
      <c r="G46" s="199"/>
      <c r="H46" s="199"/>
      <c r="I46" s="199"/>
      <c r="J46" s="201"/>
    </row>
    <row r="47" spans="1:10" x14ac:dyDescent="0.2">
      <c r="A47" s="197"/>
      <c r="B47" s="199"/>
      <c r="C47" s="199"/>
      <c r="D47" s="199"/>
      <c r="E47" s="199"/>
      <c r="F47" s="199"/>
      <c r="G47" s="199"/>
      <c r="H47" s="199"/>
      <c r="I47" s="199"/>
      <c r="J47" s="201"/>
    </row>
    <row r="48" spans="1:10" x14ac:dyDescent="0.2">
      <c r="A48" s="202"/>
      <c r="B48" s="198"/>
      <c r="C48" s="198"/>
      <c r="D48" s="198"/>
      <c r="E48" s="198"/>
      <c r="F48" s="198"/>
      <c r="G48" s="198"/>
      <c r="H48" s="198"/>
      <c r="I48" s="198"/>
      <c r="J48" s="200"/>
    </row>
    <row r="49" spans="1:10" x14ac:dyDescent="0.2">
      <c r="A49" s="197" t="s">
        <v>441</v>
      </c>
      <c r="B49" s="199"/>
      <c r="C49" s="199"/>
      <c r="D49" s="199"/>
      <c r="E49" s="199"/>
      <c r="F49" s="199"/>
      <c r="G49" s="199"/>
      <c r="H49" s="199"/>
      <c r="I49" s="199"/>
      <c r="J49" s="201"/>
    </row>
    <row r="50" spans="1:10" x14ac:dyDescent="0.2">
      <c r="A50" s="197"/>
      <c r="B50" s="199"/>
      <c r="C50" s="199"/>
      <c r="D50" s="199"/>
      <c r="E50" s="199"/>
      <c r="F50" s="199"/>
      <c r="G50" s="199"/>
      <c r="H50" s="199"/>
      <c r="I50" s="199"/>
      <c r="J50" s="201"/>
    </row>
    <row r="51" spans="1:10" x14ac:dyDescent="0.2">
      <c r="A51" s="202" t="s">
        <v>322</v>
      </c>
      <c r="B51" s="198"/>
      <c r="C51" s="198"/>
      <c r="D51" s="198"/>
      <c r="E51" s="198"/>
      <c r="F51" s="198"/>
      <c r="G51" s="198"/>
      <c r="H51" s="198" t="s">
        <v>321</v>
      </c>
      <c r="I51" s="198"/>
      <c r="J51" s="200"/>
    </row>
    <row r="52" spans="1:10" x14ac:dyDescent="0.2">
      <c r="A52" s="327" t="s">
        <v>4</v>
      </c>
      <c r="B52" s="328"/>
      <c r="C52" s="328"/>
      <c r="D52" s="328"/>
      <c r="E52" s="328"/>
      <c r="F52" s="328"/>
      <c r="G52" s="328"/>
      <c r="H52" s="328"/>
      <c r="I52" s="328"/>
      <c r="J52" s="329"/>
    </row>
    <row r="53" spans="1:10" x14ac:dyDescent="0.2">
      <c r="A53" s="197"/>
      <c r="B53" s="199"/>
      <c r="C53" s="199"/>
      <c r="D53" s="199"/>
      <c r="E53" s="199"/>
      <c r="F53" s="199"/>
      <c r="G53" s="199"/>
      <c r="H53" s="199"/>
      <c r="I53" s="199"/>
      <c r="J53" s="201"/>
    </row>
    <row r="54" spans="1:10" x14ac:dyDescent="0.2">
      <c r="A54" s="197" t="s">
        <v>5</v>
      </c>
      <c r="B54" s="199"/>
      <c r="C54" s="199"/>
      <c r="D54" s="199"/>
      <c r="E54" s="199"/>
      <c r="F54" s="199"/>
      <c r="G54" s="199"/>
      <c r="H54" s="199"/>
      <c r="I54" s="199"/>
      <c r="J54" s="201"/>
    </row>
    <row r="55" spans="1:10" x14ac:dyDescent="0.2">
      <c r="A55" s="202"/>
      <c r="B55" s="198"/>
      <c r="C55" s="198"/>
      <c r="D55" s="198"/>
      <c r="E55" s="198"/>
      <c r="F55" s="198"/>
      <c r="G55" s="198"/>
      <c r="H55" s="198"/>
      <c r="I55" s="198"/>
      <c r="J55" s="200"/>
    </row>
  </sheetData>
  <mergeCells count="3">
    <mergeCell ref="H2:I2"/>
    <mergeCell ref="A52:J52"/>
    <mergeCell ref="A7:J7"/>
  </mergeCells>
  <printOptions horizontalCentered="1" verticalCentered="1"/>
  <pageMargins left="0.5" right="0.5" top="0.5" bottom="0.5"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160" zoomScaleNormal="160" workbookViewId="0">
      <selection activeCell="A16" sqref="A16:J18"/>
    </sheetView>
  </sheetViews>
  <sheetFormatPr defaultRowHeight="12.75" x14ac:dyDescent="0.2"/>
  <cols>
    <col min="2" max="2" width="11.42578125" customWidth="1"/>
    <col min="10" max="10" width="12" customWidth="1"/>
  </cols>
  <sheetData>
    <row r="1" spans="1:10" x14ac:dyDescent="0.2">
      <c r="A1" s="9"/>
      <c r="B1" s="10"/>
      <c r="C1" s="10"/>
      <c r="D1" s="10"/>
      <c r="E1" s="10"/>
      <c r="F1" s="10"/>
      <c r="G1" s="10"/>
      <c r="H1" s="10"/>
      <c r="I1" s="10"/>
      <c r="J1" s="11"/>
    </row>
    <row r="2" spans="1:10" x14ac:dyDescent="0.2">
      <c r="A2" s="174" t="s">
        <v>0</v>
      </c>
      <c r="B2" s="13">
        <v>4</v>
      </c>
      <c r="C2" s="175"/>
      <c r="D2" s="175"/>
      <c r="E2" s="175"/>
      <c r="F2" s="175"/>
      <c r="G2" s="175"/>
      <c r="H2" s="175"/>
      <c r="I2" s="175"/>
      <c r="J2" s="14" t="s">
        <v>266</v>
      </c>
    </row>
    <row r="3" spans="1:10" x14ac:dyDescent="0.2">
      <c r="A3" s="174"/>
      <c r="B3" s="166"/>
      <c r="C3" s="175"/>
      <c r="D3" s="175"/>
      <c r="E3" s="175"/>
      <c r="F3" s="175"/>
      <c r="G3" s="292"/>
      <c r="H3" s="292"/>
      <c r="I3" s="175"/>
      <c r="J3" s="176"/>
    </row>
    <row r="4" spans="1:10" x14ac:dyDescent="0.2">
      <c r="A4" s="174" t="s">
        <v>1</v>
      </c>
      <c r="B4" s="175"/>
      <c r="C4" s="175"/>
      <c r="D4" s="62" t="str">
        <f>'Title Page'!$B$12</f>
        <v>Rabanco LTD / G-12</v>
      </c>
      <c r="E4" s="175"/>
      <c r="F4" s="175"/>
      <c r="G4" s="175"/>
      <c r="H4" s="175"/>
      <c r="I4" s="175"/>
      <c r="J4" s="176"/>
    </row>
    <row r="5" spans="1:10" x14ac:dyDescent="0.2">
      <c r="A5" s="6" t="s">
        <v>2</v>
      </c>
      <c r="B5" s="167"/>
      <c r="C5" s="167"/>
      <c r="D5" s="168" t="str">
        <f>'Title Page'!$B$15</f>
        <v>Lynnwood Disposal, Republic Services</v>
      </c>
      <c r="E5" s="167"/>
      <c r="F5" s="167"/>
      <c r="G5" s="167"/>
      <c r="H5" s="167"/>
      <c r="I5" s="167"/>
      <c r="J5" s="16"/>
    </row>
    <row r="6" spans="1:10" x14ac:dyDescent="0.2">
      <c r="A6" s="347" t="s">
        <v>245</v>
      </c>
      <c r="B6" s="348"/>
      <c r="C6" s="348"/>
      <c r="D6" s="348"/>
      <c r="E6" s="348"/>
      <c r="F6" s="348"/>
      <c r="G6" s="348"/>
      <c r="H6" s="348"/>
      <c r="I6" s="348"/>
      <c r="J6" s="349"/>
    </row>
    <row r="7" spans="1:10" x14ac:dyDescent="0.2">
      <c r="A7" s="17"/>
      <c r="B7" s="170"/>
      <c r="C7" s="170"/>
      <c r="D7" s="170"/>
      <c r="E7" s="170"/>
      <c r="F7" s="170"/>
      <c r="G7" s="170"/>
      <c r="H7" s="170"/>
      <c r="I7" s="170"/>
      <c r="J7" s="18"/>
    </row>
    <row r="8" spans="1:10" ht="12.75" customHeight="1" x14ac:dyDescent="0.2">
      <c r="A8" s="17"/>
      <c r="B8" s="170"/>
      <c r="C8" s="170"/>
      <c r="D8" s="170"/>
      <c r="E8" s="170"/>
      <c r="F8" s="170"/>
      <c r="G8" s="170"/>
      <c r="H8" s="170"/>
      <c r="I8" s="170"/>
      <c r="J8" s="18"/>
    </row>
    <row r="9" spans="1:10" x14ac:dyDescent="0.2">
      <c r="A9" s="248" t="s">
        <v>630</v>
      </c>
      <c r="B9" s="170"/>
      <c r="C9" s="170"/>
      <c r="D9" s="170"/>
      <c r="E9" s="170"/>
      <c r="F9" s="170"/>
      <c r="G9" s="170"/>
      <c r="H9" s="170"/>
      <c r="I9" s="170"/>
      <c r="J9" s="18"/>
    </row>
    <row r="10" spans="1:10" x14ac:dyDescent="0.2">
      <c r="A10" s="17"/>
      <c r="B10" s="170"/>
      <c r="C10" s="170"/>
      <c r="D10" s="170"/>
      <c r="E10" s="170"/>
      <c r="F10" s="170"/>
      <c r="G10" s="170"/>
      <c r="H10" s="170"/>
      <c r="I10" s="170"/>
      <c r="J10" s="18"/>
    </row>
    <row r="11" spans="1:10" x14ac:dyDescent="0.2">
      <c r="A11" s="252" t="s">
        <v>246</v>
      </c>
      <c r="B11" s="170"/>
      <c r="C11" s="170"/>
      <c r="D11" s="170"/>
      <c r="E11" s="170"/>
      <c r="F11" s="170"/>
      <c r="G11" s="170"/>
      <c r="H11" s="170"/>
      <c r="I11" s="170"/>
      <c r="J11" s="18"/>
    </row>
    <row r="12" spans="1:10" ht="12.75" customHeight="1" x14ac:dyDescent="0.2">
      <c r="A12" s="17"/>
      <c r="B12" s="170"/>
      <c r="C12" s="170"/>
      <c r="D12" s="170"/>
      <c r="E12" s="170"/>
      <c r="F12" s="170"/>
      <c r="G12" s="170"/>
      <c r="H12" s="170"/>
      <c r="I12" s="170"/>
      <c r="J12" s="18"/>
    </row>
    <row r="13" spans="1:10" x14ac:dyDescent="0.2">
      <c r="A13" s="17"/>
      <c r="B13" s="170"/>
      <c r="C13" s="170"/>
      <c r="D13" s="170"/>
      <c r="E13" s="170"/>
      <c r="F13" s="170"/>
      <c r="G13" s="170"/>
      <c r="H13" s="170"/>
      <c r="I13" s="170"/>
      <c r="J13" s="18"/>
    </row>
    <row r="14" spans="1:10" x14ac:dyDescent="0.2">
      <c r="A14" s="248" t="s">
        <v>247</v>
      </c>
      <c r="B14" s="170"/>
      <c r="C14" s="170"/>
      <c r="D14" s="170"/>
      <c r="E14" s="170"/>
      <c r="F14" s="170"/>
      <c r="G14" s="170"/>
      <c r="H14" s="170"/>
      <c r="I14" s="170"/>
      <c r="J14" s="18"/>
    </row>
    <row r="15" spans="1:10" x14ac:dyDescent="0.2">
      <c r="A15" s="17"/>
      <c r="B15" s="170"/>
      <c r="C15" s="170"/>
      <c r="D15" s="170"/>
      <c r="E15" s="170"/>
      <c r="F15" s="170"/>
      <c r="G15" s="170"/>
      <c r="H15" s="170"/>
      <c r="I15" s="170"/>
      <c r="J15" s="18"/>
    </row>
    <row r="16" spans="1:10" x14ac:dyDescent="0.2">
      <c r="A16" s="366" t="s">
        <v>637</v>
      </c>
      <c r="B16" s="358"/>
      <c r="C16" s="358"/>
      <c r="D16" s="358"/>
      <c r="E16" s="358"/>
      <c r="F16" s="358"/>
      <c r="G16" s="358"/>
      <c r="H16" s="358"/>
      <c r="I16" s="358"/>
      <c r="J16" s="359"/>
    </row>
    <row r="17" spans="1:10" x14ac:dyDescent="0.2">
      <c r="A17" s="366"/>
      <c r="B17" s="358"/>
      <c r="C17" s="358"/>
      <c r="D17" s="358"/>
      <c r="E17" s="358"/>
      <c r="F17" s="358"/>
      <c r="G17" s="358"/>
      <c r="H17" s="358"/>
      <c r="I17" s="358"/>
      <c r="J17" s="359"/>
    </row>
    <row r="18" spans="1:10" ht="12.75" customHeight="1" x14ac:dyDescent="0.2">
      <c r="A18" s="366"/>
      <c r="B18" s="358"/>
      <c r="C18" s="358"/>
      <c r="D18" s="358"/>
      <c r="E18" s="358"/>
      <c r="F18" s="358"/>
      <c r="G18" s="358"/>
      <c r="H18" s="358"/>
      <c r="I18" s="358"/>
      <c r="J18" s="359"/>
    </row>
    <row r="19" spans="1:10" x14ac:dyDescent="0.2">
      <c r="A19" s="17"/>
      <c r="B19" s="170"/>
      <c r="C19" s="170"/>
      <c r="D19" s="170"/>
      <c r="E19" s="170"/>
      <c r="F19" s="170"/>
      <c r="G19" s="170"/>
      <c r="H19" s="170"/>
      <c r="I19" s="170"/>
      <c r="J19" s="18"/>
    </row>
    <row r="20" spans="1:10" x14ac:dyDescent="0.2">
      <c r="A20" s="17"/>
      <c r="B20" s="170"/>
      <c r="C20" s="170"/>
      <c r="D20" s="170"/>
      <c r="E20" s="170"/>
      <c r="F20" s="170"/>
      <c r="G20" s="170"/>
      <c r="H20" s="170"/>
      <c r="I20" s="170"/>
      <c r="J20" s="18"/>
    </row>
    <row r="21" spans="1:10" ht="12.75" customHeight="1" x14ac:dyDescent="0.2">
      <c r="A21" s="248" t="s">
        <v>248</v>
      </c>
      <c r="B21" s="170"/>
      <c r="C21" s="170"/>
      <c r="D21" s="170"/>
      <c r="E21" s="170"/>
      <c r="F21" s="170"/>
      <c r="G21" s="170"/>
      <c r="H21" s="170"/>
      <c r="I21" s="170"/>
      <c r="J21" s="18"/>
    </row>
    <row r="22" spans="1:10" ht="12.75" customHeight="1" x14ac:dyDescent="0.2">
      <c r="A22" s="17"/>
      <c r="B22" s="170"/>
      <c r="C22" s="170"/>
      <c r="D22" s="170"/>
      <c r="E22" s="170"/>
      <c r="F22" s="170"/>
      <c r="G22" s="170"/>
      <c r="H22" s="170"/>
      <c r="I22" s="170"/>
      <c r="J22" s="18"/>
    </row>
    <row r="23" spans="1:10" x14ac:dyDescent="0.2">
      <c r="A23" s="366" t="str">
        <f>+A16</f>
        <v>Curbside Collection of yardwaste available every-other week January through December. Collector furnished 96 gallon cart is available at an extra charge of $1.58( R) per month.</v>
      </c>
      <c r="B23" s="358"/>
      <c r="C23" s="358"/>
      <c r="D23" s="358"/>
      <c r="E23" s="358"/>
      <c r="F23" s="358"/>
      <c r="G23" s="358"/>
      <c r="H23" s="358"/>
      <c r="I23" s="358"/>
      <c r="J23" s="359"/>
    </row>
    <row r="24" spans="1:10" ht="12.75" customHeight="1" x14ac:dyDescent="0.2">
      <c r="A24" s="366"/>
      <c r="B24" s="358"/>
      <c r="C24" s="358"/>
      <c r="D24" s="358"/>
      <c r="E24" s="358"/>
      <c r="F24" s="358"/>
      <c r="G24" s="358"/>
      <c r="H24" s="358"/>
      <c r="I24" s="358"/>
      <c r="J24" s="359"/>
    </row>
    <row r="25" spans="1:10" ht="12.75" customHeight="1" x14ac:dyDescent="0.2">
      <c r="A25" s="366"/>
      <c r="B25" s="358"/>
      <c r="C25" s="358"/>
      <c r="D25" s="358"/>
      <c r="E25" s="358"/>
      <c r="F25" s="358"/>
      <c r="G25" s="358"/>
      <c r="H25" s="358"/>
      <c r="I25" s="358"/>
      <c r="J25" s="359"/>
    </row>
    <row r="26" spans="1:10" x14ac:dyDescent="0.2">
      <c r="A26" s="17"/>
      <c r="B26" s="170"/>
      <c r="C26" s="170"/>
      <c r="D26" s="170"/>
      <c r="E26" s="170"/>
      <c r="F26" s="170"/>
      <c r="G26" s="170"/>
      <c r="H26" s="170"/>
      <c r="I26" s="170"/>
      <c r="J26" s="18"/>
    </row>
    <row r="27" spans="1:10" x14ac:dyDescent="0.2">
      <c r="A27" s="17"/>
      <c r="B27" s="170"/>
      <c r="C27" s="170"/>
      <c r="D27" s="170"/>
      <c r="E27" s="170"/>
      <c r="F27" s="170"/>
      <c r="G27" s="170"/>
      <c r="H27" s="170"/>
      <c r="I27" s="170"/>
      <c r="J27" s="18"/>
    </row>
    <row r="28" spans="1:10" x14ac:dyDescent="0.2">
      <c r="A28" s="17"/>
      <c r="B28" s="170"/>
      <c r="C28" s="170"/>
      <c r="D28" s="170"/>
      <c r="E28" s="170"/>
      <c r="F28" s="170"/>
      <c r="G28" s="170"/>
      <c r="H28" s="170"/>
      <c r="I28" s="170"/>
      <c r="J28" s="18"/>
    </row>
    <row r="29" spans="1:10" x14ac:dyDescent="0.2">
      <c r="A29" s="17"/>
      <c r="B29" s="170"/>
      <c r="C29" s="170"/>
      <c r="D29" s="170"/>
      <c r="E29" s="170"/>
      <c r="F29" s="170"/>
      <c r="G29" s="170"/>
      <c r="H29" s="170"/>
      <c r="I29" s="170"/>
      <c r="J29" s="18"/>
    </row>
    <row r="30" spans="1:10" x14ac:dyDescent="0.2">
      <c r="A30" s="248" t="s">
        <v>249</v>
      </c>
      <c r="B30" s="170"/>
      <c r="C30" s="170"/>
      <c r="D30" s="170"/>
      <c r="E30" s="170"/>
      <c r="F30" s="170"/>
      <c r="G30" s="170"/>
      <c r="H30" s="170"/>
      <c r="I30" s="170"/>
      <c r="J30" s="18"/>
    </row>
    <row r="31" spans="1:10" x14ac:dyDescent="0.2">
      <c r="A31" s="17"/>
      <c r="B31" s="170"/>
      <c r="C31" s="170"/>
      <c r="D31" s="170"/>
      <c r="E31" s="170"/>
      <c r="F31" s="170"/>
      <c r="G31" s="170"/>
      <c r="H31" s="170"/>
      <c r="I31" s="170"/>
      <c r="J31" s="18"/>
    </row>
    <row r="32" spans="1:10" ht="12.75" customHeight="1" x14ac:dyDescent="0.2">
      <c r="A32" s="366" t="s">
        <v>250</v>
      </c>
      <c r="B32" s="358"/>
      <c r="C32" s="358"/>
      <c r="D32" s="358"/>
      <c r="E32" s="358"/>
      <c r="F32" s="358"/>
      <c r="G32" s="358"/>
      <c r="H32" s="358"/>
      <c r="I32" s="358"/>
      <c r="J32" s="359"/>
    </row>
    <row r="33" spans="1:10" x14ac:dyDescent="0.2">
      <c r="A33" s="366"/>
      <c r="B33" s="358"/>
      <c r="C33" s="358"/>
      <c r="D33" s="358"/>
      <c r="E33" s="358"/>
      <c r="F33" s="358"/>
      <c r="G33" s="358"/>
      <c r="H33" s="358"/>
      <c r="I33" s="358"/>
      <c r="J33" s="359"/>
    </row>
    <row r="34" spans="1:10" x14ac:dyDescent="0.2">
      <c r="A34" s="366"/>
      <c r="B34" s="358"/>
      <c r="C34" s="358"/>
      <c r="D34" s="358"/>
      <c r="E34" s="358"/>
      <c r="F34" s="358"/>
      <c r="G34" s="358"/>
      <c r="H34" s="358"/>
      <c r="I34" s="358"/>
      <c r="J34" s="359"/>
    </row>
    <row r="35" spans="1:10" x14ac:dyDescent="0.2">
      <c r="A35" s="17"/>
      <c r="B35" s="170"/>
      <c r="C35" s="170"/>
      <c r="D35" s="170"/>
      <c r="E35" s="170"/>
      <c r="F35" s="170"/>
      <c r="G35" s="170"/>
      <c r="H35" s="170"/>
      <c r="I35" s="170"/>
      <c r="J35" s="18"/>
    </row>
    <row r="36" spans="1:10" x14ac:dyDescent="0.2">
      <c r="A36" s="17"/>
      <c r="B36" s="170"/>
      <c r="C36" s="170"/>
      <c r="D36" s="170"/>
      <c r="E36" s="170"/>
      <c r="F36" s="170"/>
      <c r="G36" s="170"/>
      <c r="H36" s="170"/>
      <c r="I36" s="170"/>
      <c r="J36" s="18"/>
    </row>
    <row r="37" spans="1:10" x14ac:dyDescent="0.2">
      <c r="A37" s="17"/>
      <c r="B37" s="170"/>
      <c r="C37" s="170"/>
      <c r="D37" s="170"/>
      <c r="E37" s="170"/>
      <c r="F37" s="170"/>
      <c r="G37" s="170"/>
      <c r="H37" s="170"/>
      <c r="I37" s="170"/>
      <c r="J37" s="18"/>
    </row>
    <row r="38" spans="1:10" x14ac:dyDescent="0.2">
      <c r="A38" s="17"/>
      <c r="B38" s="170"/>
      <c r="C38" s="170"/>
      <c r="D38" s="170"/>
      <c r="E38" s="170"/>
      <c r="F38" s="170"/>
      <c r="G38" s="170"/>
      <c r="H38" s="170"/>
      <c r="I38" s="170"/>
      <c r="J38" s="18"/>
    </row>
    <row r="39" spans="1:10" x14ac:dyDescent="0.2">
      <c r="A39" s="169"/>
      <c r="B39" s="170"/>
      <c r="C39" s="170"/>
      <c r="D39" s="170"/>
      <c r="E39" s="170"/>
      <c r="F39" s="170"/>
      <c r="G39" s="170"/>
      <c r="H39" s="170"/>
      <c r="I39" s="170"/>
      <c r="J39" s="18"/>
    </row>
    <row r="40" spans="1:10" x14ac:dyDescent="0.2">
      <c r="A40" s="169"/>
      <c r="B40" s="170"/>
      <c r="C40" s="170"/>
      <c r="D40" s="170"/>
      <c r="E40" s="170"/>
      <c r="F40" s="170"/>
      <c r="G40" s="170"/>
      <c r="H40" s="170"/>
      <c r="I40" s="170"/>
      <c r="J40" s="18"/>
    </row>
    <row r="41" spans="1:10" x14ac:dyDescent="0.2">
      <c r="A41" s="169"/>
      <c r="B41" s="170"/>
      <c r="C41" s="170"/>
      <c r="D41" s="170"/>
      <c r="E41" s="170"/>
      <c r="F41" s="170"/>
      <c r="G41" s="170"/>
      <c r="H41" s="170"/>
      <c r="I41" s="170"/>
      <c r="J41" s="18"/>
    </row>
    <row r="42" spans="1:10" x14ac:dyDescent="0.2">
      <c r="A42" s="169"/>
      <c r="B42" s="170"/>
      <c r="C42" s="170"/>
      <c r="D42" s="170"/>
      <c r="E42" s="170"/>
      <c r="F42" s="170"/>
      <c r="G42" s="170"/>
      <c r="H42" s="170"/>
      <c r="I42" s="170"/>
      <c r="J42" s="18"/>
    </row>
    <row r="43" spans="1:10" x14ac:dyDescent="0.2">
      <c r="A43" s="169"/>
      <c r="B43" s="170"/>
      <c r="C43" s="170"/>
      <c r="D43" s="170"/>
      <c r="E43" s="170"/>
      <c r="F43" s="170"/>
      <c r="G43" s="170"/>
      <c r="H43" s="170"/>
      <c r="I43" s="170"/>
      <c r="J43" s="18"/>
    </row>
    <row r="44" spans="1:10" x14ac:dyDescent="0.2">
      <c r="A44" s="169"/>
      <c r="B44" s="170"/>
      <c r="C44" s="170"/>
      <c r="D44" s="170"/>
      <c r="E44" s="170"/>
      <c r="F44" s="170"/>
      <c r="G44" s="170"/>
      <c r="H44" s="170"/>
      <c r="I44" s="170"/>
      <c r="J44" s="18"/>
    </row>
    <row r="45" spans="1:10" x14ac:dyDescent="0.2">
      <c r="A45" s="174"/>
      <c r="B45" s="175"/>
      <c r="C45" s="175"/>
      <c r="D45" s="175"/>
      <c r="E45" s="175"/>
      <c r="F45" s="175"/>
      <c r="G45" s="175"/>
      <c r="H45" s="175"/>
      <c r="I45" s="175"/>
      <c r="J45" s="176"/>
    </row>
    <row r="46" spans="1:10" x14ac:dyDescent="0.2">
      <c r="A46" s="6"/>
      <c r="B46" s="167"/>
      <c r="C46" s="167"/>
      <c r="D46" s="167"/>
      <c r="E46" s="167"/>
      <c r="F46" s="167"/>
      <c r="G46" s="167"/>
      <c r="H46" s="167"/>
      <c r="I46" s="167"/>
      <c r="J46" s="16"/>
    </row>
    <row r="47" spans="1:10" x14ac:dyDescent="0.2">
      <c r="A47" s="174" t="s">
        <v>115</v>
      </c>
      <c r="B47" s="175" t="str">
        <f>'Title Page'!$B$52</f>
        <v>Diane Cramer, Assistant Division Controller</v>
      </c>
      <c r="C47" s="175"/>
      <c r="D47" s="175"/>
      <c r="E47" s="175"/>
      <c r="F47" s="175"/>
      <c r="G47" s="175"/>
      <c r="H47" s="175"/>
      <c r="I47" s="62"/>
      <c r="J47" s="11"/>
    </row>
    <row r="48" spans="1:10" x14ac:dyDescent="0.2">
      <c r="A48" s="174"/>
      <c r="B48" s="175"/>
      <c r="C48" s="175"/>
      <c r="D48" s="175"/>
      <c r="E48" s="175"/>
      <c r="F48" s="175"/>
      <c r="G48" s="175"/>
      <c r="H48" s="175"/>
      <c r="I48" s="62"/>
      <c r="J48" s="176"/>
    </row>
    <row r="49" spans="1:10" x14ac:dyDescent="0.2">
      <c r="A49" s="6" t="s">
        <v>158</v>
      </c>
      <c r="B49" s="304">
        <f>'Title Page'!$B$54</f>
        <v>42839</v>
      </c>
      <c r="C49" s="304"/>
      <c r="D49" s="167"/>
      <c r="E49" s="167"/>
      <c r="F49" s="167"/>
      <c r="G49" s="167"/>
      <c r="H49" s="168"/>
      <c r="I49" s="131" t="s">
        <v>201</v>
      </c>
      <c r="J49" s="145">
        <f>'Title Page'!$J$54</f>
        <v>42887</v>
      </c>
    </row>
    <row r="50" spans="1:10" x14ac:dyDescent="0.2">
      <c r="A50" s="344" t="s">
        <v>4</v>
      </c>
      <c r="B50" s="345"/>
      <c r="C50" s="345"/>
      <c r="D50" s="345"/>
      <c r="E50" s="345"/>
      <c r="F50" s="345"/>
      <c r="G50" s="345"/>
      <c r="H50" s="345"/>
      <c r="I50" s="345"/>
      <c r="J50" s="346"/>
    </row>
    <row r="51" spans="1:10" x14ac:dyDescent="0.2">
      <c r="A51" s="174"/>
      <c r="B51" s="175"/>
      <c r="C51" s="175"/>
      <c r="D51" s="175"/>
      <c r="E51" s="175"/>
      <c r="F51" s="175"/>
      <c r="G51" s="175"/>
      <c r="H51" s="175"/>
      <c r="I51" s="175"/>
      <c r="J51" s="176"/>
    </row>
    <row r="52" spans="1:10" x14ac:dyDescent="0.2">
      <c r="A52" s="174" t="s">
        <v>5</v>
      </c>
      <c r="B52" s="175"/>
      <c r="C52" s="175"/>
      <c r="D52" s="175"/>
      <c r="E52" s="175"/>
      <c r="F52" s="175"/>
      <c r="G52" s="175"/>
      <c r="H52" s="175"/>
      <c r="I52" s="175"/>
      <c r="J52" s="176"/>
    </row>
    <row r="53" spans="1:10" x14ac:dyDescent="0.2">
      <c r="A53" s="6"/>
      <c r="B53" s="7"/>
      <c r="C53" s="7"/>
      <c r="D53" s="7"/>
      <c r="E53" s="7"/>
      <c r="F53" s="7"/>
      <c r="G53" s="7"/>
      <c r="H53" s="7"/>
      <c r="I53" s="7"/>
      <c r="J53" s="16"/>
    </row>
  </sheetData>
  <mergeCells count="7">
    <mergeCell ref="A50:J50"/>
    <mergeCell ref="A32:J34"/>
    <mergeCell ref="A23:J25"/>
    <mergeCell ref="G3:H3"/>
    <mergeCell ref="A6:J6"/>
    <mergeCell ref="A16:J18"/>
    <mergeCell ref="B49:C49"/>
  </mergeCells>
  <printOptions horizontalCentered="1" verticalCentered="1"/>
  <pageMargins left="0.5" right="0.5" top="0.5" bottom="0.5"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3"/>
  <sheetViews>
    <sheetView showGridLines="0" zoomScaleNormal="100" workbookViewId="0">
      <selection activeCell="E22" sqref="E22"/>
    </sheetView>
  </sheetViews>
  <sheetFormatPr defaultRowHeight="12.75" x14ac:dyDescent="0.2"/>
  <cols>
    <col min="1" max="1" width="13.140625" style="12" customWidth="1"/>
    <col min="2" max="2" width="13.5703125" style="12" customWidth="1"/>
    <col min="3" max="12" width="11.7109375" style="12" customWidth="1"/>
    <col min="13" max="13" width="9.140625" style="12"/>
    <col min="14" max="18" width="0" style="12" hidden="1" customWidth="1"/>
    <col min="19" max="16384" width="9.140625" style="12"/>
  </cols>
  <sheetData>
    <row r="1" spans="1:12" x14ac:dyDescent="0.2">
      <c r="A1" s="9"/>
      <c r="B1" s="10"/>
      <c r="C1" s="10"/>
      <c r="D1" s="10"/>
      <c r="E1" s="10"/>
      <c r="F1" s="10"/>
      <c r="G1" s="10"/>
      <c r="H1" s="10"/>
      <c r="I1" s="10"/>
      <c r="J1" s="10"/>
      <c r="K1" s="10"/>
      <c r="L1" s="11"/>
    </row>
    <row r="2" spans="1:12" x14ac:dyDescent="0.2">
      <c r="A2" s="5" t="s">
        <v>0</v>
      </c>
      <c r="B2" s="13">
        <v>4</v>
      </c>
      <c r="C2" s="3"/>
      <c r="D2" s="3"/>
      <c r="E2" s="3"/>
      <c r="F2" s="3"/>
      <c r="G2" s="3"/>
      <c r="H2" s="292"/>
      <c r="I2" s="292"/>
      <c r="J2" s="3"/>
      <c r="K2" s="3"/>
      <c r="L2" s="14" t="s">
        <v>267</v>
      </c>
    </row>
    <row r="3" spans="1:12" x14ac:dyDescent="0.2">
      <c r="A3" s="5"/>
      <c r="B3" s="3"/>
      <c r="C3" s="3"/>
      <c r="D3" s="3"/>
      <c r="E3" s="3"/>
      <c r="F3" s="3"/>
      <c r="G3" s="3"/>
      <c r="H3" s="3"/>
      <c r="I3" s="3"/>
      <c r="J3" s="3"/>
      <c r="K3" s="3"/>
      <c r="L3" s="15"/>
    </row>
    <row r="4" spans="1:12" x14ac:dyDescent="0.2">
      <c r="A4" s="5" t="s">
        <v>1</v>
      </c>
      <c r="B4" s="3"/>
      <c r="C4" s="3"/>
      <c r="D4" s="62" t="str">
        <f>'Title Page'!$B$12</f>
        <v>Rabanco LTD / G-12</v>
      </c>
      <c r="E4" s="3"/>
      <c r="F4" s="3"/>
      <c r="G4" s="3"/>
      <c r="H4" s="3"/>
      <c r="I4" s="3"/>
      <c r="J4" s="3"/>
      <c r="K4" s="3"/>
      <c r="L4" s="15"/>
    </row>
    <row r="5" spans="1:12" x14ac:dyDescent="0.2">
      <c r="A5" s="6" t="s">
        <v>2</v>
      </c>
      <c r="B5" s="7"/>
      <c r="C5" s="7"/>
      <c r="D5" s="66" t="str">
        <f>'Title Page'!$B$15</f>
        <v>Lynnwood Disposal, Republic Services</v>
      </c>
      <c r="E5" s="7"/>
      <c r="F5" s="7"/>
      <c r="G5" s="7"/>
      <c r="H5" s="7"/>
      <c r="I5" s="7"/>
      <c r="J5" s="7"/>
      <c r="K5" s="3"/>
      <c r="L5" s="15"/>
    </row>
    <row r="6" spans="1:12" x14ac:dyDescent="0.2">
      <c r="A6" s="5"/>
      <c r="B6" s="3"/>
      <c r="C6" s="3"/>
      <c r="D6" s="3"/>
      <c r="E6" s="3"/>
      <c r="F6" s="3"/>
      <c r="G6" s="3"/>
      <c r="H6" s="3"/>
      <c r="I6" s="3"/>
      <c r="J6" s="3"/>
      <c r="K6" s="10"/>
      <c r="L6" s="11"/>
    </row>
    <row r="7" spans="1:12" x14ac:dyDescent="0.2">
      <c r="A7" s="370" t="s">
        <v>45</v>
      </c>
      <c r="B7" s="309"/>
      <c r="C7" s="309"/>
      <c r="D7" s="309"/>
      <c r="E7" s="309"/>
      <c r="F7" s="309"/>
      <c r="G7" s="309"/>
      <c r="H7" s="309"/>
      <c r="I7" s="309"/>
      <c r="J7" s="4"/>
      <c r="K7" s="4"/>
      <c r="L7" s="15"/>
    </row>
    <row r="8" spans="1:12" x14ac:dyDescent="0.2">
      <c r="A8" s="5"/>
      <c r="B8" s="3"/>
      <c r="C8" s="3"/>
      <c r="D8" s="3"/>
      <c r="E8" s="3"/>
      <c r="F8" s="3"/>
      <c r="G8" s="3"/>
      <c r="H8" s="3"/>
      <c r="I8" s="3"/>
      <c r="J8" s="3"/>
      <c r="K8" s="3"/>
      <c r="L8" s="15"/>
    </row>
    <row r="9" spans="1:12" x14ac:dyDescent="0.2">
      <c r="A9" s="5" t="s">
        <v>46</v>
      </c>
      <c r="B9" s="38" t="s">
        <v>47</v>
      </c>
      <c r="C9" s="3"/>
      <c r="D9" s="3"/>
      <c r="E9" s="3"/>
      <c r="F9" s="3"/>
      <c r="G9" s="3"/>
      <c r="H9" s="3"/>
      <c r="I9" s="3"/>
      <c r="J9" s="3"/>
      <c r="K9" s="3"/>
      <c r="L9" s="15"/>
    </row>
    <row r="10" spans="1:12" x14ac:dyDescent="0.2">
      <c r="A10" s="5"/>
      <c r="B10" s="3"/>
      <c r="C10" s="3"/>
      <c r="D10" s="3"/>
      <c r="E10" s="3"/>
      <c r="F10" s="3"/>
      <c r="G10" s="3"/>
      <c r="H10" s="3"/>
      <c r="I10" s="3"/>
      <c r="J10" s="7"/>
      <c r="K10" s="7"/>
      <c r="L10" s="16"/>
    </row>
    <row r="11" spans="1:12" x14ac:dyDescent="0.2">
      <c r="A11" s="30"/>
      <c r="B11" s="39" t="s">
        <v>48</v>
      </c>
      <c r="C11" s="39" t="s">
        <v>49</v>
      </c>
      <c r="D11" s="39" t="s">
        <v>50</v>
      </c>
      <c r="E11" s="39" t="s">
        <v>51</v>
      </c>
      <c r="F11" s="39" t="s">
        <v>52</v>
      </c>
      <c r="G11" s="39" t="s">
        <v>53</v>
      </c>
      <c r="H11" s="39" t="s">
        <v>54</v>
      </c>
      <c r="I11" s="39" t="s">
        <v>55</v>
      </c>
      <c r="J11" s="39" t="s">
        <v>56</v>
      </c>
      <c r="K11" s="39" t="s">
        <v>57</v>
      </c>
      <c r="L11" s="39" t="s">
        <v>58</v>
      </c>
    </row>
    <row r="12" spans="1:12" x14ac:dyDescent="0.2">
      <c r="A12" s="40" t="s">
        <v>59</v>
      </c>
      <c r="B12" s="41"/>
      <c r="C12" s="41"/>
      <c r="D12" s="41"/>
      <c r="E12" s="41"/>
      <c r="F12" s="41"/>
      <c r="G12" s="41"/>
      <c r="H12" s="41"/>
      <c r="I12" s="41"/>
      <c r="J12" s="41"/>
      <c r="K12" s="41"/>
      <c r="L12" s="41"/>
    </row>
    <row r="13" spans="1:12" x14ac:dyDescent="0.2">
      <c r="A13" s="42" t="s">
        <v>60</v>
      </c>
      <c r="B13" s="161" t="s">
        <v>442</v>
      </c>
      <c r="C13" s="161" t="s">
        <v>443</v>
      </c>
      <c r="D13" s="161" t="s">
        <v>444</v>
      </c>
      <c r="E13" s="161" t="s">
        <v>445</v>
      </c>
      <c r="F13" s="161" t="s">
        <v>446</v>
      </c>
      <c r="G13" s="161" t="s">
        <v>447</v>
      </c>
      <c r="H13" s="161" t="s">
        <v>448</v>
      </c>
      <c r="I13" s="161" t="s">
        <v>449</v>
      </c>
      <c r="J13" s="161" t="s">
        <v>450</v>
      </c>
      <c r="K13" s="161" t="s">
        <v>451</v>
      </c>
      <c r="L13" s="161" t="s">
        <v>452</v>
      </c>
    </row>
    <row r="14" spans="1:12" x14ac:dyDescent="0.2">
      <c r="A14" s="42" t="s">
        <v>61</v>
      </c>
      <c r="B14" s="159" t="str">
        <f>+B13</f>
        <v>$3.44(A)</v>
      </c>
      <c r="C14" s="159" t="str">
        <f t="shared" ref="C14:L14" si="0">+C13</f>
        <v>$5.43(A)</v>
      </c>
      <c r="D14" s="159" t="str">
        <f t="shared" si="0"/>
        <v>$8.24(A)</v>
      </c>
      <c r="E14" s="159" t="str">
        <f t="shared" si="0"/>
        <v>$16.38(A)</v>
      </c>
      <c r="F14" s="159" t="str">
        <f t="shared" si="0"/>
        <v>$19.82(A)</v>
      </c>
      <c r="G14" s="159" t="str">
        <f t="shared" si="0"/>
        <v>$23.69(A)</v>
      </c>
      <c r="H14" s="159" t="str">
        <f t="shared" si="0"/>
        <v>$31.30(A)</v>
      </c>
      <c r="I14" s="159" t="str">
        <f t="shared" si="0"/>
        <v>$45.07(A)</v>
      </c>
      <c r="J14" s="159" t="str">
        <f t="shared" si="0"/>
        <v>$60.20(A)</v>
      </c>
      <c r="K14" s="159" t="str">
        <f t="shared" si="0"/>
        <v>$89.32(A)</v>
      </c>
      <c r="L14" s="159" t="str">
        <f t="shared" si="0"/>
        <v>$117.90(A)</v>
      </c>
    </row>
    <row r="15" spans="1:12" x14ac:dyDescent="0.2">
      <c r="A15" s="42" t="s">
        <v>62</v>
      </c>
      <c r="B15" s="162" t="s">
        <v>453</v>
      </c>
      <c r="C15" s="162" t="s">
        <v>454</v>
      </c>
      <c r="D15" s="162" t="s">
        <v>455</v>
      </c>
      <c r="E15" s="161" t="s">
        <v>456</v>
      </c>
      <c r="F15" s="161" t="s">
        <v>457</v>
      </c>
      <c r="G15" s="161" t="s">
        <v>458</v>
      </c>
      <c r="H15" s="161" t="s">
        <v>459</v>
      </c>
      <c r="I15" s="161" t="s">
        <v>460</v>
      </c>
      <c r="J15" s="161" t="s">
        <v>461</v>
      </c>
      <c r="K15" s="161" t="s">
        <v>462</v>
      </c>
      <c r="L15" s="161" t="s">
        <v>463</v>
      </c>
    </row>
    <row r="16" spans="1:12" x14ac:dyDescent="0.2">
      <c r="A16" s="43" t="s">
        <v>63</v>
      </c>
      <c r="B16" s="161" t="s">
        <v>269</v>
      </c>
      <c r="C16" s="161" t="s">
        <v>268</v>
      </c>
      <c r="D16" s="161" t="s">
        <v>268</v>
      </c>
      <c r="E16" s="161" t="s">
        <v>464</v>
      </c>
      <c r="F16" s="161" t="s">
        <v>299</v>
      </c>
      <c r="G16" s="161" t="s">
        <v>300</v>
      </c>
      <c r="H16" s="161" t="s">
        <v>301</v>
      </c>
      <c r="I16" s="161" t="s">
        <v>465</v>
      </c>
      <c r="J16" s="161" t="s">
        <v>303</v>
      </c>
      <c r="K16" s="161" t="s">
        <v>466</v>
      </c>
      <c r="L16" s="161" t="s">
        <v>467</v>
      </c>
    </row>
    <row r="17" spans="1:12" x14ac:dyDescent="0.2">
      <c r="A17" s="42"/>
      <c r="B17" s="44"/>
      <c r="C17" s="44"/>
      <c r="D17" s="44"/>
      <c r="E17" s="44"/>
      <c r="F17" s="44"/>
      <c r="G17" s="44"/>
      <c r="H17" s="44"/>
      <c r="I17" s="44"/>
      <c r="J17" s="44"/>
      <c r="K17" s="44"/>
      <c r="L17" s="44"/>
    </row>
    <row r="18" spans="1:12" x14ac:dyDescent="0.2">
      <c r="A18" s="40" t="s">
        <v>64</v>
      </c>
      <c r="B18" s="45"/>
      <c r="C18" s="45"/>
      <c r="D18" s="46"/>
      <c r="E18" s="45"/>
      <c r="F18" s="45"/>
      <c r="G18" s="45"/>
      <c r="H18" s="45"/>
      <c r="I18" s="45"/>
      <c r="J18" s="45"/>
      <c r="K18" s="45"/>
      <c r="L18" s="45"/>
    </row>
    <row r="19" spans="1:12" x14ac:dyDescent="0.2">
      <c r="A19" s="42" t="s">
        <v>65</v>
      </c>
      <c r="B19" s="44"/>
      <c r="C19" s="44"/>
      <c r="D19" s="47"/>
      <c r="E19" s="44" t="s">
        <v>603</v>
      </c>
      <c r="F19" s="44" t="str">
        <f>E19</f>
        <v>$28.98(N)</v>
      </c>
      <c r="G19" s="44" t="str">
        <f>F19</f>
        <v>$28.98(N)</v>
      </c>
      <c r="H19" s="44" t="str">
        <f>G19</f>
        <v>$28.98(N)</v>
      </c>
      <c r="I19" s="44" t="str">
        <f>H19</f>
        <v>$28.98(N)</v>
      </c>
      <c r="J19" s="44" t="s">
        <v>622</v>
      </c>
      <c r="K19" s="44" t="s">
        <v>623</v>
      </c>
      <c r="L19" s="44" t="s">
        <v>624</v>
      </c>
    </row>
    <row r="20" spans="1:12" x14ac:dyDescent="0.2">
      <c r="A20" s="43" t="s">
        <v>66</v>
      </c>
      <c r="B20" s="46"/>
      <c r="C20" s="46"/>
      <c r="D20" s="46"/>
      <c r="E20" s="46" t="s">
        <v>604</v>
      </c>
      <c r="F20" s="46" t="s">
        <v>605</v>
      </c>
      <c r="G20" s="46" t="s">
        <v>606</v>
      </c>
      <c r="H20" s="46" t="s">
        <v>607</v>
      </c>
      <c r="I20" s="46" t="s">
        <v>608</v>
      </c>
      <c r="J20" s="46" t="s">
        <v>625</v>
      </c>
      <c r="K20" s="46" t="s">
        <v>626</v>
      </c>
      <c r="L20" s="46" t="s">
        <v>627</v>
      </c>
    </row>
    <row r="21" spans="1:12" x14ac:dyDescent="0.2">
      <c r="A21" s="42" t="s">
        <v>67</v>
      </c>
      <c r="B21" s="44"/>
      <c r="C21" s="44"/>
      <c r="D21" s="44"/>
      <c r="E21" s="44" t="s">
        <v>645</v>
      </c>
      <c r="F21" s="44" t="str">
        <f>E21</f>
        <v>$1.14(N)</v>
      </c>
      <c r="G21" s="44" t="str">
        <f t="shared" ref="G21:L21" si="1">F21</f>
        <v>$1.14(N)</v>
      </c>
      <c r="H21" s="44" t="str">
        <f t="shared" si="1"/>
        <v>$1.14(N)</v>
      </c>
      <c r="I21" s="44" t="str">
        <f t="shared" si="1"/>
        <v>$1.14(N)</v>
      </c>
      <c r="J21" s="44" t="str">
        <f t="shared" si="1"/>
        <v>$1.14(N)</v>
      </c>
      <c r="K21" s="44" t="str">
        <f t="shared" si="1"/>
        <v>$1.14(N)</v>
      </c>
      <c r="L21" s="44" t="str">
        <f t="shared" si="1"/>
        <v>$1.14(N)</v>
      </c>
    </row>
    <row r="22" spans="1:12" x14ac:dyDescent="0.2">
      <c r="A22" s="43" t="s">
        <v>68</v>
      </c>
      <c r="B22" s="45"/>
      <c r="C22" s="45"/>
      <c r="D22" s="46"/>
      <c r="E22" s="45"/>
      <c r="F22" s="45"/>
      <c r="G22" s="46"/>
      <c r="H22" s="45"/>
      <c r="I22" s="45"/>
      <c r="J22" s="46"/>
      <c r="K22" s="46"/>
      <c r="L22" s="46"/>
    </row>
    <row r="23" spans="1:12" x14ac:dyDescent="0.2">
      <c r="A23" s="48"/>
      <c r="B23" s="44"/>
      <c r="C23" s="44"/>
      <c r="D23" s="44"/>
      <c r="E23" s="44"/>
      <c r="F23" s="44"/>
      <c r="G23" s="44"/>
      <c r="H23" s="44"/>
      <c r="I23" s="44"/>
      <c r="J23" s="44"/>
      <c r="K23" s="44"/>
      <c r="L23" s="44"/>
    </row>
    <row r="24" spans="1:12" x14ac:dyDescent="0.2">
      <c r="A24" s="43"/>
      <c r="B24" s="46"/>
      <c r="C24" s="46"/>
      <c r="D24" s="46"/>
      <c r="E24" s="46"/>
      <c r="F24" s="46"/>
      <c r="G24" s="46"/>
      <c r="H24" s="46"/>
      <c r="I24" s="46"/>
      <c r="J24" s="46"/>
      <c r="K24" s="46"/>
      <c r="L24" s="46"/>
    </row>
    <row r="25" spans="1:12" x14ac:dyDescent="0.2">
      <c r="A25" s="42"/>
      <c r="B25" s="44"/>
      <c r="C25" s="44"/>
      <c r="D25" s="44"/>
      <c r="E25" s="44"/>
      <c r="F25" s="44"/>
      <c r="G25" s="44"/>
      <c r="H25" s="44"/>
      <c r="I25" s="44"/>
      <c r="J25" s="44"/>
      <c r="K25" s="44"/>
      <c r="L25" s="44"/>
    </row>
    <row r="26" spans="1:12" x14ac:dyDescent="0.2">
      <c r="A26" s="5"/>
      <c r="B26" s="3"/>
      <c r="C26" s="3"/>
      <c r="D26" s="3"/>
      <c r="E26" s="3"/>
      <c r="F26" s="3"/>
      <c r="G26" s="3"/>
      <c r="H26" s="3"/>
      <c r="I26" s="3"/>
      <c r="J26" s="10"/>
      <c r="K26" s="10"/>
      <c r="L26" s="11"/>
    </row>
    <row r="27" spans="1:12" x14ac:dyDescent="0.2">
      <c r="A27" s="5" t="s">
        <v>69</v>
      </c>
      <c r="B27" s="353" t="str">
        <f>"The charge included in this rate for recycling is $3.08 (A) per yard. Description/rules related to recycling program are shown on page 26."</f>
        <v>The charge included in this rate for recycling is $3.08 (A) per yard. Description/rules related to recycling program are shown on page 26.</v>
      </c>
      <c r="C27" s="353"/>
      <c r="D27" s="353"/>
      <c r="E27" s="353"/>
      <c r="F27" s="353"/>
      <c r="G27" s="353"/>
      <c r="H27" s="353"/>
      <c r="I27" s="353"/>
      <c r="J27" s="353"/>
      <c r="K27" s="353"/>
      <c r="L27" s="354"/>
    </row>
    <row r="28" spans="1:12" x14ac:dyDescent="0.2">
      <c r="A28" s="5"/>
      <c r="B28" s="367"/>
      <c r="C28" s="367"/>
      <c r="D28" s="367"/>
      <c r="E28" s="367"/>
      <c r="F28" s="367"/>
      <c r="G28" s="367"/>
      <c r="H28" s="367"/>
      <c r="I28" s="367"/>
      <c r="J28" s="367"/>
      <c r="K28" s="367"/>
      <c r="L28" s="368"/>
    </row>
    <row r="29" spans="1:12" x14ac:dyDescent="0.2">
      <c r="A29" s="5" t="s">
        <v>70</v>
      </c>
      <c r="B29" s="356" t="s">
        <v>98</v>
      </c>
      <c r="C29" s="356"/>
      <c r="D29" s="356"/>
      <c r="E29" s="356"/>
      <c r="F29" s="356"/>
      <c r="G29" s="356"/>
      <c r="H29" s="356"/>
      <c r="I29" s="356"/>
      <c r="J29" s="356"/>
      <c r="K29" s="356"/>
      <c r="L29" s="357"/>
    </row>
    <row r="30" spans="1:12" x14ac:dyDescent="0.2">
      <c r="A30" s="5"/>
      <c r="B30" s="356" t="s">
        <v>99</v>
      </c>
      <c r="C30" s="356"/>
      <c r="D30" s="356"/>
      <c r="E30" s="356"/>
      <c r="F30" s="356"/>
      <c r="G30" s="356"/>
      <c r="H30" s="356"/>
      <c r="I30" s="356"/>
      <c r="J30" s="356"/>
      <c r="K30" s="356"/>
      <c r="L30" s="357"/>
    </row>
    <row r="31" spans="1:12" x14ac:dyDescent="0.2">
      <c r="A31" s="17" t="s">
        <v>71</v>
      </c>
      <c r="B31" s="356" t="str">
        <f>"Recycling &lt;credit&gt;/debit (if applicable) is:  &lt;$"&amp;TEXT(O45,"0.00")&amp;"&gt; per yard."</f>
        <v>Recycling &lt;credit&gt;/debit (if applicable) is:  &lt;$0.27&gt; per yard.</v>
      </c>
      <c r="C31" s="356"/>
      <c r="D31" s="356"/>
      <c r="E31" s="356"/>
      <c r="F31" s="356"/>
      <c r="G31" s="356"/>
      <c r="H31" s="356"/>
      <c r="I31" s="356"/>
      <c r="J31" s="356"/>
      <c r="K31" s="356"/>
      <c r="L31" s="357"/>
    </row>
    <row r="32" spans="1:12" x14ac:dyDescent="0.2">
      <c r="A32" s="17" t="s">
        <v>72</v>
      </c>
      <c r="B32" s="367" t="s">
        <v>73</v>
      </c>
      <c r="C32" s="367"/>
      <c r="D32" s="367"/>
      <c r="E32" s="367"/>
      <c r="F32" s="367"/>
      <c r="G32" s="367"/>
      <c r="H32" s="367"/>
      <c r="I32" s="367"/>
      <c r="J32" s="367"/>
      <c r="K32" s="367"/>
      <c r="L32" s="368"/>
    </row>
    <row r="33" spans="1:17" x14ac:dyDescent="0.2">
      <c r="A33" s="50"/>
      <c r="B33" s="367" t="s">
        <v>74</v>
      </c>
      <c r="C33" s="367"/>
      <c r="D33" s="367"/>
      <c r="E33" s="367"/>
      <c r="F33" s="367"/>
      <c r="G33" s="367"/>
      <c r="H33" s="367"/>
      <c r="I33" s="367"/>
      <c r="J33" s="367"/>
      <c r="K33" s="367"/>
      <c r="L33" s="368"/>
    </row>
    <row r="34" spans="1:17" x14ac:dyDescent="0.2">
      <c r="A34" s="17"/>
      <c r="B34" s="367" t="s">
        <v>75</v>
      </c>
      <c r="C34" s="367"/>
      <c r="D34" s="367"/>
      <c r="E34" s="367"/>
      <c r="F34" s="367"/>
      <c r="G34" s="367"/>
      <c r="H34" s="367"/>
      <c r="I34" s="367"/>
      <c r="J34" s="367"/>
      <c r="K34" s="367"/>
      <c r="L34" s="368"/>
    </row>
    <row r="35" spans="1:17" x14ac:dyDescent="0.2">
      <c r="A35" s="17" t="s">
        <v>76</v>
      </c>
      <c r="B35" s="367" t="s">
        <v>77</v>
      </c>
      <c r="C35" s="367"/>
      <c r="D35" s="367"/>
      <c r="E35" s="367"/>
      <c r="F35" s="367"/>
      <c r="G35" s="367"/>
      <c r="H35" s="367"/>
      <c r="I35" s="367"/>
      <c r="J35" s="367"/>
      <c r="K35" s="367"/>
      <c r="L35" s="368"/>
    </row>
    <row r="36" spans="1:17" x14ac:dyDescent="0.2">
      <c r="A36" s="17"/>
      <c r="B36" s="367" t="s">
        <v>78</v>
      </c>
      <c r="C36" s="367"/>
      <c r="D36" s="367"/>
      <c r="E36" s="367"/>
      <c r="F36" s="367"/>
      <c r="G36" s="367"/>
      <c r="H36" s="367"/>
      <c r="I36" s="367"/>
      <c r="J36" s="367"/>
      <c r="K36" s="367"/>
      <c r="L36" s="368"/>
    </row>
    <row r="37" spans="1:17" x14ac:dyDescent="0.2">
      <c r="A37" s="17"/>
      <c r="B37" s="51"/>
      <c r="C37" s="11"/>
      <c r="D37" s="293" t="s">
        <v>79</v>
      </c>
      <c r="E37" s="369"/>
      <c r="F37" s="3"/>
      <c r="G37" s="51"/>
      <c r="H37" s="11"/>
      <c r="I37" s="293" t="s">
        <v>79</v>
      </c>
      <c r="J37" s="369"/>
      <c r="K37" s="22"/>
      <c r="L37" s="15"/>
    </row>
    <row r="38" spans="1:17" x14ac:dyDescent="0.2">
      <c r="A38" s="17"/>
      <c r="B38" s="371" t="s">
        <v>80</v>
      </c>
      <c r="C38" s="372"/>
      <c r="D38" s="371" t="s">
        <v>81</v>
      </c>
      <c r="E38" s="372"/>
      <c r="F38" s="3"/>
      <c r="G38" s="371" t="s">
        <v>80</v>
      </c>
      <c r="H38" s="372"/>
      <c r="I38" s="371" t="s">
        <v>81</v>
      </c>
      <c r="J38" s="372"/>
      <c r="K38" s="22"/>
      <c r="L38" s="15"/>
      <c r="O38" s="12" t="s">
        <v>259</v>
      </c>
    </row>
    <row r="39" spans="1:17" x14ac:dyDescent="0.2">
      <c r="A39" s="17"/>
      <c r="B39" s="52" t="s">
        <v>82</v>
      </c>
      <c r="C39" s="53"/>
      <c r="D39" s="27" t="str">
        <f>+B13</f>
        <v>$3.44(A)</v>
      </c>
      <c r="E39" s="53"/>
      <c r="F39" s="3"/>
      <c r="G39" s="52" t="s">
        <v>83</v>
      </c>
      <c r="H39" s="53"/>
      <c r="I39" s="27" t="str">
        <f>+H13</f>
        <v>$31.30(A)</v>
      </c>
      <c r="J39" s="53"/>
      <c r="K39" s="5"/>
      <c r="L39" s="15"/>
      <c r="O39" s="150">
        <v>0.97</v>
      </c>
      <c r="P39" s="12" t="s">
        <v>254</v>
      </c>
      <c r="Q39" s="149">
        <v>41852</v>
      </c>
    </row>
    <row r="40" spans="1:17" x14ac:dyDescent="0.2">
      <c r="A40" s="17"/>
      <c r="B40" s="52" t="s">
        <v>84</v>
      </c>
      <c r="C40" s="53"/>
      <c r="D40" s="27" t="str">
        <f>+C13</f>
        <v>$5.43(A)</v>
      </c>
      <c r="E40" s="53"/>
      <c r="F40" s="3"/>
      <c r="G40" s="52" t="s">
        <v>85</v>
      </c>
      <c r="H40" s="53"/>
      <c r="I40" s="27" t="str">
        <f>+I13</f>
        <v>$45.07(A)</v>
      </c>
      <c r="J40" s="53"/>
      <c r="K40" s="5"/>
      <c r="L40" s="15"/>
      <c r="P40" s="12" t="s">
        <v>255</v>
      </c>
      <c r="Q40" s="149">
        <v>42216</v>
      </c>
    </row>
    <row r="41" spans="1:17" x14ac:dyDescent="0.2">
      <c r="A41" s="17"/>
      <c r="B41" s="52" t="s">
        <v>86</v>
      </c>
      <c r="C41" s="53"/>
      <c r="D41" s="27" t="str">
        <f>+D13</f>
        <v>$8.24(A)</v>
      </c>
      <c r="E41" s="53"/>
      <c r="F41" s="3"/>
      <c r="G41" s="52" t="s">
        <v>87</v>
      </c>
      <c r="H41" s="53"/>
      <c r="I41" s="27" t="str">
        <f>+J13</f>
        <v>$60.20(A)</v>
      </c>
      <c r="J41" s="53"/>
      <c r="K41" s="5"/>
      <c r="L41" s="15"/>
    </row>
    <row r="42" spans="1:17" x14ac:dyDescent="0.2">
      <c r="A42" s="17"/>
      <c r="B42" s="52" t="s">
        <v>88</v>
      </c>
      <c r="C42" s="53"/>
      <c r="D42" s="27" t="str">
        <f>+E13</f>
        <v>$16.38(A)</v>
      </c>
      <c r="E42" s="53"/>
      <c r="F42" s="3"/>
      <c r="G42" s="52" t="s">
        <v>89</v>
      </c>
      <c r="H42" s="53"/>
      <c r="I42" s="27" t="str">
        <f>+K13</f>
        <v>$89.32(A)</v>
      </c>
      <c r="J42" s="53"/>
      <c r="K42" s="5"/>
      <c r="L42" s="15"/>
      <c r="O42" s="150">
        <f>+O39*3.5</f>
        <v>3.395</v>
      </c>
      <c r="P42" s="12" t="s">
        <v>257</v>
      </c>
    </row>
    <row r="43" spans="1:17" x14ac:dyDescent="0.2">
      <c r="A43" s="5"/>
      <c r="B43" s="52" t="s">
        <v>90</v>
      </c>
      <c r="C43" s="53"/>
      <c r="D43" s="27" t="str">
        <f>+F13</f>
        <v>$19.82(A)</v>
      </c>
      <c r="E43" s="53"/>
      <c r="F43" s="3"/>
      <c r="G43" s="52" t="s">
        <v>91</v>
      </c>
      <c r="H43" s="53"/>
      <c r="I43" s="27" t="str">
        <f>+L13</f>
        <v>$117.90(A)</v>
      </c>
      <c r="J43" s="53"/>
      <c r="K43" s="5"/>
      <c r="L43" s="15"/>
      <c r="O43" s="150">
        <f>+O39*5</f>
        <v>4.8499999999999996</v>
      </c>
      <c r="P43" s="12" t="s">
        <v>258</v>
      </c>
    </row>
    <row r="44" spans="1:17" x14ac:dyDescent="0.2">
      <c r="A44" s="5"/>
      <c r="B44" s="52" t="s">
        <v>92</v>
      </c>
      <c r="C44" s="53"/>
      <c r="D44" s="27" t="str">
        <f>+G13</f>
        <v>$23.69(A)</v>
      </c>
      <c r="E44" s="53"/>
      <c r="F44" s="3"/>
      <c r="G44" s="52"/>
      <c r="H44" s="53"/>
      <c r="I44" s="54"/>
      <c r="J44" s="53"/>
      <c r="K44" s="5"/>
      <c r="L44" s="15"/>
    </row>
    <row r="45" spans="1:17" x14ac:dyDescent="0.2">
      <c r="A45" s="5"/>
      <c r="B45" s="3"/>
      <c r="C45" s="3"/>
      <c r="D45" s="4"/>
      <c r="E45" s="4"/>
      <c r="F45" s="4"/>
      <c r="G45" s="4"/>
      <c r="H45" s="3"/>
      <c r="I45" s="3"/>
      <c r="J45" s="3"/>
      <c r="K45" s="3"/>
      <c r="L45" s="15"/>
      <c r="O45" s="150">
        <v>0.27</v>
      </c>
      <c r="P45" s="12" t="s">
        <v>254</v>
      </c>
      <c r="Q45" s="149">
        <v>42583</v>
      </c>
    </row>
    <row r="46" spans="1:17" x14ac:dyDescent="0.2">
      <c r="A46" s="5" t="s">
        <v>93</v>
      </c>
      <c r="B46" s="49" t="s">
        <v>94</v>
      </c>
      <c r="C46" s="3"/>
      <c r="D46" s="3"/>
      <c r="E46" s="3"/>
      <c r="F46" s="3"/>
      <c r="G46" s="3"/>
      <c r="H46" s="3"/>
      <c r="I46" s="3"/>
      <c r="J46" s="3"/>
      <c r="K46" s="3"/>
      <c r="L46" s="15"/>
      <c r="P46" s="12" t="s">
        <v>255</v>
      </c>
      <c r="Q46" s="149">
        <v>42947</v>
      </c>
    </row>
    <row r="47" spans="1:17" x14ac:dyDescent="0.2">
      <c r="A47" s="5"/>
      <c r="B47" s="49" t="s">
        <v>100</v>
      </c>
      <c r="C47" s="3"/>
      <c r="D47" s="3"/>
      <c r="E47" s="3"/>
      <c r="F47" s="3"/>
      <c r="G47" s="3"/>
      <c r="H47" s="3"/>
      <c r="I47" s="3"/>
      <c r="J47" s="3"/>
      <c r="K47" s="3"/>
      <c r="L47" s="15"/>
    </row>
    <row r="48" spans="1:17" x14ac:dyDescent="0.2">
      <c r="A48" s="5"/>
      <c r="B48" s="49" t="s">
        <v>95</v>
      </c>
      <c r="C48" s="3"/>
      <c r="D48" s="3"/>
      <c r="E48" s="3"/>
      <c r="F48" s="3"/>
      <c r="G48" s="3"/>
      <c r="H48" s="3"/>
      <c r="I48" s="3"/>
      <c r="J48" s="3"/>
      <c r="K48" s="3"/>
      <c r="L48" s="15"/>
      <c r="O48" s="150">
        <f>+O45*3.5</f>
        <v>0.94500000000000006</v>
      </c>
      <c r="P48" s="12" t="s">
        <v>257</v>
      </c>
    </row>
    <row r="49" spans="1:16" x14ac:dyDescent="0.2">
      <c r="A49" s="5"/>
      <c r="B49" s="49" t="s">
        <v>96</v>
      </c>
      <c r="C49" s="3"/>
      <c r="D49" s="3"/>
      <c r="E49" s="3"/>
      <c r="F49" s="3"/>
      <c r="G49" s="3"/>
      <c r="H49" s="3"/>
      <c r="I49" s="3"/>
      <c r="J49" s="3"/>
      <c r="K49" s="3"/>
      <c r="L49" s="15"/>
      <c r="O49" s="150">
        <f>+O45*5</f>
        <v>1.35</v>
      </c>
      <c r="P49" s="12" t="s">
        <v>258</v>
      </c>
    </row>
    <row r="50" spans="1:16" x14ac:dyDescent="0.2">
      <c r="A50" s="5"/>
      <c r="B50" s="49"/>
      <c r="C50" s="3"/>
      <c r="D50" s="3"/>
      <c r="E50" s="3"/>
      <c r="F50" s="3"/>
      <c r="G50" s="3"/>
      <c r="H50" s="3"/>
      <c r="I50" s="3"/>
      <c r="J50" s="3"/>
      <c r="K50" s="3"/>
      <c r="L50" s="15"/>
    </row>
    <row r="51" spans="1:16" x14ac:dyDescent="0.2">
      <c r="A51" s="17" t="s">
        <v>97</v>
      </c>
      <c r="B51" s="49"/>
      <c r="C51" s="3"/>
      <c r="D51" s="3"/>
      <c r="E51" s="3"/>
      <c r="F51" s="3"/>
      <c r="G51" s="3"/>
      <c r="H51" s="3"/>
      <c r="I51" s="3"/>
      <c r="J51" s="3"/>
      <c r="K51" s="3"/>
      <c r="L51" s="15"/>
    </row>
    <row r="52" spans="1:16" x14ac:dyDescent="0.2">
      <c r="A52" s="17"/>
      <c r="B52" s="49"/>
      <c r="C52" s="3"/>
      <c r="D52" s="3"/>
      <c r="E52" s="3"/>
      <c r="F52" s="3"/>
      <c r="G52" s="3"/>
      <c r="H52" s="3"/>
      <c r="I52" s="3"/>
      <c r="J52" s="3"/>
      <c r="K52" s="3"/>
      <c r="L52" s="15"/>
    </row>
    <row r="53" spans="1:16" x14ac:dyDescent="0.2">
      <c r="A53" s="17"/>
      <c r="B53" s="49" t="s">
        <v>609</v>
      </c>
      <c r="C53" s="3"/>
      <c r="D53" s="3"/>
      <c r="E53" s="3"/>
      <c r="F53" s="3"/>
      <c r="G53" s="3"/>
      <c r="H53" s="3"/>
      <c r="I53" s="3"/>
      <c r="J53" s="3"/>
      <c r="K53" s="3"/>
      <c r="L53" s="15"/>
    </row>
    <row r="54" spans="1:16" x14ac:dyDescent="0.2">
      <c r="A54" s="17"/>
      <c r="B54" s="49"/>
      <c r="C54" s="3"/>
      <c r="D54" s="3"/>
      <c r="E54" s="3"/>
      <c r="F54" s="3"/>
      <c r="G54" s="3"/>
      <c r="H54" s="3"/>
      <c r="I54" s="3"/>
      <c r="J54" s="3"/>
      <c r="K54" s="3"/>
      <c r="L54" s="15"/>
    </row>
    <row r="55" spans="1:16" x14ac:dyDescent="0.2">
      <c r="A55" s="5"/>
      <c r="B55" s="49"/>
      <c r="C55" s="3"/>
      <c r="D55" s="3"/>
      <c r="E55" s="3"/>
      <c r="F55" s="3"/>
      <c r="G55" s="3"/>
      <c r="H55" s="3"/>
      <c r="I55" s="3"/>
      <c r="J55" s="129" t="s">
        <v>202</v>
      </c>
      <c r="K55" s="350">
        <v>42947</v>
      </c>
      <c r="L55" s="351"/>
    </row>
    <row r="56" spans="1:16" x14ac:dyDescent="0.2">
      <c r="A56" s="6"/>
      <c r="B56" s="7"/>
      <c r="C56" s="7"/>
      <c r="D56" s="7"/>
      <c r="E56" s="7"/>
      <c r="F56" s="7"/>
      <c r="G56" s="7"/>
      <c r="H56" s="7"/>
      <c r="I56" s="7"/>
      <c r="J56" s="7"/>
      <c r="K56" s="7"/>
      <c r="L56" s="16"/>
    </row>
    <row r="57" spans="1:16" x14ac:dyDescent="0.2">
      <c r="A57" s="5" t="s">
        <v>115</v>
      </c>
      <c r="B57" s="3" t="str">
        <f>'Title Page'!$B$52</f>
        <v>Diane Cramer, Assistant Division Controller</v>
      </c>
      <c r="C57" s="3"/>
      <c r="D57" s="3"/>
      <c r="E57" s="3"/>
      <c r="F57" s="3"/>
      <c r="G57" s="3"/>
      <c r="H57" s="3"/>
      <c r="I57" s="3"/>
      <c r="J57" s="62"/>
      <c r="K57" s="10"/>
      <c r="L57" s="15"/>
    </row>
    <row r="58" spans="1:16" x14ac:dyDescent="0.2">
      <c r="A58" s="5"/>
      <c r="B58" s="3"/>
      <c r="C58" s="3"/>
      <c r="D58" s="3"/>
      <c r="E58" s="3"/>
      <c r="F58" s="3"/>
      <c r="G58" s="3"/>
      <c r="H58" s="3"/>
      <c r="I58" s="3"/>
      <c r="J58" s="62"/>
      <c r="K58" s="3"/>
      <c r="L58" s="15"/>
    </row>
    <row r="59" spans="1:16" x14ac:dyDescent="0.2">
      <c r="A59" s="6" t="s">
        <v>158</v>
      </c>
      <c r="B59" s="304">
        <f>'Title Page'!$B$54</f>
        <v>42839</v>
      </c>
      <c r="C59" s="304"/>
      <c r="D59" s="7"/>
      <c r="E59" s="7"/>
      <c r="F59" s="7"/>
      <c r="H59" s="7"/>
      <c r="I59" s="7"/>
      <c r="J59" s="66"/>
      <c r="K59" s="131" t="s">
        <v>201</v>
      </c>
      <c r="L59" s="145">
        <f>'Title Page'!$J$54</f>
        <v>42887</v>
      </c>
    </row>
    <row r="60" spans="1:16" x14ac:dyDescent="0.2">
      <c r="A60" s="344" t="s">
        <v>4</v>
      </c>
      <c r="B60" s="345"/>
      <c r="C60" s="345"/>
      <c r="D60" s="345"/>
      <c r="E60" s="345"/>
      <c r="F60" s="345"/>
      <c r="G60" s="345"/>
      <c r="H60" s="345"/>
      <c r="I60" s="345"/>
      <c r="J60" s="345"/>
      <c r="K60" s="8"/>
      <c r="L60" s="15"/>
    </row>
    <row r="61" spans="1:16" x14ac:dyDescent="0.2">
      <c r="A61" s="5"/>
      <c r="B61" s="3"/>
      <c r="C61" s="3"/>
      <c r="D61" s="3"/>
      <c r="E61" s="3"/>
      <c r="F61" s="3"/>
      <c r="G61" s="3"/>
      <c r="H61" s="3"/>
      <c r="I61" s="3"/>
      <c r="J61" s="3"/>
      <c r="K61" s="3"/>
      <c r="L61" s="15"/>
    </row>
    <row r="62" spans="1:16" x14ac:dyDescent="0.2">
      <c r="A62" s="5" t="s">
        <v>5</v>
      </c>
      <c r="B62" s="3"/>
      <c r="C62" s="3"/>
      <c r="D62" s="3"/>
      <c r="E62" s="3"/>
      <c r="F62" s="3"/>
      <c r="G62" s="3"/>
      <c r="H62" s="3"/>
      <c r="I62" s="3"/>
      <c r="J62" s="3"/>
      <c r="K62" s="3"/>
      <c r="L62" s="15"/>
      <c r="N62" s="12" t="s">
        <v>3</v>
      </c>
    </row>
    <row r="63" spans="1:16" x14ac:dyDescent="0.2">
      <c r="A63" s="6"/>
      <c r="B63" s="7"/>
      <c r="C63" s="7"/>
      <c r="D63" s="7"/>
      <c r="E63" s="7"/>
      <c r="F63" s="7"/>
      <c r="G63" s="7"/>
      <c r="H63" s="7"/>
      <c r="I63" s="7"/>
      <c r="J63" s="7"/>
      <c r="K63" s="7"/>
      <c r="L63" s="16"/>
    </row>
  </sheetData>
  <mergeCells count="21">
    <mergeCell ref="A60:J60"/>
    <mergeCell ref="D37:E37"/>
    <mergeCell ref="B38:C38"/>
    <mergeCell ref="D38:E38"/>
    <mergeCell ref="B33:L33"/>
    <mergeCell ref="G38:H38"/>
    <mergeCell ref="B35:L35"/>
    <mergeCell ref="K55:L55"/>
    <mergeCell ref="B59:C59"/>
    <mergeCell ref="I38:J38"/>
    <mergeCell ref="H2:I2"/>
    <mergeCell ref="B34:L34"/>
    <mergeCell ref="I37:J37"/>
    <mergeCell ref="B36:L36"/>
    <mergeCell ref="B27:L27"/>
    <mergeCell ref="A7:I7"/>
    <mergeCell ref="B28:L28"/>
    <mergeCell ref="B29:L29"/>
    <mergeCell ref="B30:L30"/>
    <mergeCell ref="B31:L31"/>
    <mergeCell ref="B32:L32"/>
  </mergeCells>
  <phoneticPr fontId="0" type="noConversion"/>
  <printOptions horizontalCentered="1" verticalCentered="1"/>
  <pageMargins left="0.25" right="0.25" top="0.75" bottom="0.75" header="0.3" footer="0.3"/>
  <pageSetup scale="72"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showGridLines="0" zoomScaleNormal="100" workbookViewId="0">
      <selection activeCell="B28" sqref="B28:N28"/>
    </sheetView>
  </sheetViews>
  <sheetFormatPr defaultRowHeight="12.75" x14ac:dyDescent="0.2"/>
  <cols>
    <col min="1" max="1" width="11.140625" style="115" customWidth="1"/>
    <col min="2" max="2" width="13.5703125" style="115" customWidth="1"/>
    <col min="3" max="3" width="2.85546875" style="115" customWidth="1"/>
    <col min="4" max="14" width="11.7109375" style="115" customWidth="1"/>
    <col min="15" max="16384" width="9.140625" style="115"/>
  </cols>
  <sheetData>
    <row r="1" spans="1:14" x14ac:dyDescent="0.2">
      <c r="A1" s="112"/>
      <c r="B1" s="113"/>
      <c r="C1" s="113"/>
      <c r="D1" s="113"/>
      <c r="E1" s="113"/>
      <c r="F1" s="113"/>
      <c r="G1" s="113"/>
      <c r="H1" s="113"/>
      <c r="I1" s="113"/>
      <c r="J1" s="113"/>
      <c r="K1" s="113"/>
      <c r="L1" s="113"/>
      <c r="M1" s="113"/>
      <c r="N1" s="114"/>
    </row>
    <row r="2" spans="1:14" x14ac:dyDescent="0.2">
      <c r="A2" s="116" t="s">
        <v>0</v>
      </c>
      <c r="B2" s="117">
        <v>4</v>
      </c>
      <c r="C2" s="118"/>
      <c r="D2" s="118"/>
      <c r="E2" s="118"/>
      <c r="F2" s="118"/>
      <c r="G2" s="118"/>
      <c r="J2" s="118"/>
      <c r="L2" s="129"/>
      <c r="M2" s="128"/>
      <c r="N2" s="146" t="s">
        <v>270</v>
      </c>
    </row>
    <row r="3" spans="1:14" x14ac:dyDescent="0.2">
      <c r="A3" s="116"/>
      <c r="B3" s="118"/>
      <c r="C3" s="118"/>
      <c r="D3" s="118"/>
      <c r="E3" s="118"/>
      <c r="F3" s="118"/>
      <c r="G3" s="118"/>
      <c r="H3" s="118"/>
      <c r="I3" s="118"/>
      <c r="J3" s="118"/>
      <c r="K3" s="118"/>
      <c r="L3" s="118"/>
      <c r="M3" s="118"/>
      <c r="N3" s="119"/>
    </row>
    <row r="4" spans="1:14" x14ac:dyDescent="0.2">
      <c r="A4" s="116" t="s">
        <v>1</v>
      </c>
      <c r="B4" s="118"/>
      <c r="C4" s="118"/>
      <c r="D4" s="62" t="str">
        <f>'Title Page'!$B$12</f>
        <v>Rabanco LTD / G-12</v>
      </c>
      <c r="E4" s="118"/>
      <c r="F4" s="118"/>
      <c r="G4" s="118"/>
      <c r="H4" s="118"/>
      <c r="I4" s="118"/>
      <c r="J4" s="118"/>
      <c r="K4" s="118"/>
      <c r="L4" s="118"/>
      <c r="M4" s="118"/>
      <c r="N4" s="119"/>
    </row>
    <row r="5" spans="1:14" x14ac:dyDescent="0.2">
      <c r="A5" s="120" t="s">
        <v>2</v>
      </c>
      <c r="B5" s="111"/>
      <c r="C5" s="111"/>
      <c r="D5" s="66" t="str">
        <f>'Title Page'!$B$15</f>
        <v>Lynnwood Disposal, Republic Services</v>
      </c>
      <c r="E5" s="111"/>
      <c r="F5" s="111"/>
      <c r="G5" s="111"/>
      <c r="H5" s="111"/>
      <c r="I5" s="111"/>
      <c r="J5" s="111"/>
      <c r="K5" s="118"/>
      <c r="L5" s="118"/>
      <c r="M5" s="118"/>
      <c r="N5" s="119"/>
    </row>
    <row r="6" spans="1:14" x14ac:dyDescent="0.2">
      <c r="A6" s="116"/>
      <c r="B6" s="118"/>
      <c r="C6" s="118"/>
      <c r="D6" s="118"/>
      <c r="E6" s="118"/>
      <c r="F6" s="118"/>
      <c r="G6" s="118"/>
      <c r="H6" s="118"/>
      <c r="I6" s="118"/>
      <c r="J6" s="118"/>
      <c r="K6" s="113"/>
      <c r="L6" s="113"/>
      <c r="M6" s="113"/>
      <c r="N6" s="114"/>
    </row>
    <row r="7" spans="1:14" x14ac:dyDescent="0.2">
      <c r="A7" s="317" t="s">
        <v>162</v>
      </c>
      <c r="B7" s="377"/>
      <c r="C7" s="377"/>
      <c r="D7" s="377"/>
      <c r="E7" s="377"/>
      <c r="F7" s="377"/>
      <c r="G7" s="377"/>
      <c r="H7" s="377"/>
      <c r="I7" s="377"/>
      <c r="J7" s="377"/>
      <c r="K7" s="377"/>
      <c r="L7" s="377"/>
      <c r="M7" s="377"/>
      <c r="N7" s="378"/>
    </row>
    <row r="8" spans="1:14" x14ac:dyDescent="0.2">
      <c r="A8" s="379" t="s">
        <v>163</v>
      </c>
      <c r="B8" s="380"/>
      <c r="C8" s="380"/>
      <c r="D8" s="380"/>
      <c r="E8" s="380"/>
      <c r="F8" s="380"/>
      <c r="G8" s="380"/>
      <c r="H8" s="380"/>
      <c r="I8" s="380"/>
      <c r="J8" s="380"/>
      <c r="K8" s="380"/>
      <c r="L8" s="380"/>
      <c r="M8" s="380"/>
      <c r="N8" s="381"/>
    </row>
    <row r="9" spans="1:14" x14ac:dyDescent="0.2">
      <c r="A9" s="379" t="s">
        <v>164</v>
      </c>
      <c r="B9" s="380"/>
      <c r="C9" s="380"/>
      <c r="D9" s="380"/>
      <c r="E9" s="380"/>
      <c r="F9" s="380"/>
      <c r="G9" s="380"/>
      <c r="H9" s="380"/>
      <c r="I9" s="380"/>
      <c r="J9" s="380"/>
      <c r="K9" s="380"/>
      <c r="L9" s="380"/>
      <c r="M9" s="380"/>
      <c r="N9" s="381"/>
    </row>
    <row r="10" spans="1:14" x14ac:dyDescent="0.2">
      <c r="A10" s="116"/>
      <c r="B10" s="118"/>
      <c r="C10" s="118"/>
      <c r="D10" s="118"/>
      <c r="E10" s="118"/>
      <c r="F10" s="118"/>
      <c r="G10" s="118"/>
      <c r="H10" s="118"/>
      <c r="I10" s="118"/>
      <c r="J10" s="118"/>
      <c r="K10" s="118"/>
      <c r="L10" s="118"/>
      <c r="M10" s="118"/>
      <c r="N10" s="119"/>
    </row>
    <row r="11" spans="1:14" x14ac:dyDescent="0.2">
      <c r="A11" s="90" t="s">
        <v>165</v>
      </c>
      <c r="B11" s="3"/>
      <c r="C11" s="118"/>
      <c r="D11" s="118"/>
      <c r="E11" s="118"/>
      <c r="F11" s="118"/>
      <c r="G11" s="118"/>
      <c r="H11" s="118"/>
      <c r="I11" s="118"/>
      <c r="J11" s="118"/>
      <c r="K11" s="118"/>
      <c r="L11" s="118"/>
      <c r="M11" s="118"/>
      <c r="N11" s="119"/>
    </row>
    <row r="12" spans="1:14" x14ac:dyDescent="0.2">
      <c r="A12" s="116"/>
      <c r="B12" s="118"/>
      <c r="C12" s="118"/>
      <c r="D12" s="118"/>
      <c r="E12" s="118"/>
      <c r="F12" s="118"/>
      <c r="G12" s="118"/>
      <c r="H12" s="118"/>
      <c r="I12" s="118"/>
      <c r="J12" s="118"/>
      <c r="K12" s="111"/>
      <c r="L12" s="111"/>
      <c r="M12" s="111"/>
      <c r="N12" s="121"/>
    </row>
    <row r="13" spans="1:14" x14ac:dyDescent="0.2">
      <c r="A13" s="120"/>
      <c r="B13" s="13"/>
      <c r="C13" s="117"/>
      <c r="D13" s="375" t="s">
        <v>120</v>
      </c>
      <c r="E13" s="376"/>
      <c r="F13" s="376"/>
      <c r="G13" s="376"/>
      <c r="H13" s="376"/>
      <c r="I13" s="376"/>
      <c r="J13" s="376"/>
      <c r="K13" s="111"/>
      <c r="L13" s="111"/>
      <c r="M13" s="111"/>
      <c r="N13" s="121"/>
    </row>
    <row r="14" spans="1:14" x14ac:dyDescent="0.2">
      <c r="A14" s="94" t="s">
        <v>121</v>
      </c>
      <c r="B14" s="95"/>
      <c r="C14" s="96"/>
      <c r="D14" s="122" t="s">
        <v>166</v>
      </c>
      <c r="E14" s="122" t="s">
        <v>167</v>
      </c>
      <c r="F14" s="122" t="s">
        <v>168</v>
      </c>
      <c r="G14" s="122" t="s">
        <v>169</v>
      </c>
      <c r="H14" s="122" t="s">
        <v>170</v>
      </c>
      <c r="I14" s="122" t="s">
        <v>171</v>
      </c>
      <c r="J14" s="122" t="s">
        <v>172</v>
      </c>
      <c r="K14" s="122" t="s">
        <v>173</v>
      </c>
      <c r="L14" s="122" t="s">
        <v>174</v>
      </c>
      <c r="M14" s="122" t="s">
        <v>175</v>
      </c>
      <c r="N14" s="122" t="s">
        <v>176</v>
      </c>
    </row>
    <row r="15" spans="1:14" x14ac:dyDescent="0.2">
      <c r="A15" s="98" t="s">
        <v>125</v>
      </c>
      <c r="B15" s="123"/>
      <c r="C15" s="124"/>
      <c r="D15" s="161" t="s">
        <v>478</v>
      </c>
      <c r="E15" s="161" t="s">
        <v>478</v>
      </c>
      <c r="F15" s="161" t="s">
        <v>479</v>
      </c>
      <c r="G15" s="161" t="s">
        <v>480</v>
      </c>
      <c r="H15" s="161" t="s">
        <v>481</v>
      </c>
      <c r="I15" s="161" t="s">
        <v>482</v>
      </c>
      <c r="J15" s="161" t="s">
        <v>482</v>
      </c>
      <c r="K15" s="161" t="s">
        <v>483</v>
      </c>
      <c r="L15" s="161" t="s">
        <v>483</v>
      </c>
      <c r="M15" s="161" t="s">
        <v>483</v>
      </c>
      <c r="N15" s="161" t="s">
        <v>484</v>
      </c>
    </row>
    <row r="16" spans="1:14" x14ac:dyDescent="0.2">
      <c r="A16" s="98" t="s">
        <v>126</v>
      </c>
      <c r="B16" s="123"/>
      <c r="C16" s="124"/>
      <c r="D16" s="161" t="s">
        <v>486</v>
      </c>
      <c r="E16" s="161" t="s">
        <v>487</v>
      </c>
      <c r="F16" s="161" t="s">
        <v>488</v>
      </c>
      <c r="G16" s="161" t="s">
        <v>489</v>
      </c>
      <c r="H16" s="161" t="s">
        <v>490</v>
      </c>
      <c r="I16" s="161" t="s">
        <v>491</v>
      </c>
      <c r="J16" s="161" t="s">
        <v>492</v>
      </c>
      <c r="K16" s="161" t="s">
        <v>493</v>
      </c>
      <c r="L16" s="161" t="s">
        <v>494</v>
      </c>
      <c r="M16" s="161" t="s">
        <v>495</v>
      </c>
      <c r="N16" s="161" t="s">
        <v>496</v>
      </c>
    </row>
    <row r="17" spans="1:14" x14ac:dyDescent="0.2">
      <c r="A17" s="98" t="s">
        <v>127</v>
      </c>
      <c r="B17" s="123"/>
      <c r="C17" s="124"/>
      <c r="D17" s="159" t="str">
        <f t="shared" ref="D17:N17" si="0">+D16</f>
        <v>$151.25(A)</v>
      </c>
      <c r="E17" s="159" t="str">
        <f t="shared" si="0"/>
        <v>$157.20(A)</v>
      </c>
      <c r="F17" s="159" t="str">
        <f t="shared" si="0"/>
        <v>$165.48(A)</v>
      </c>
      <c r="G17" s="159" t="str">
        <f t="shared" si="0"/>
        <v>$173.81(A)</v>
      </c>
      <c r="H17" s="159" t="str">
        <f t="shared" si="0"/>
        <v>$179.30(A)</v>
      </c>
      <c r="I17" s="159" t="str">
        <f t="shared" si="0"/>
        <v>$193.17(A)</v>
      </c>
      <c r="J17" s="159" t="str">
        <f t="shared" si="0"/>
        <v>$206.98(A)</v>
      </c>
      <c r="K17" s="159" t="str">
        <f t="shared" si="0"/>
        <v>$220.85(A)</v>
      </c>
      <c r="L17" s="159" t="str">
        <f t="shared" si="0"/>
        <v>$234.67(A)</v>
      </c>
      <c r="M17" s="159" t="str">
        <f t="shared" si="0"/>
        <v>$248.53(A)</v>
      </c>
      <c r="N17" s="159" t="str">
        <f t="shared" si="0"/>
        <v>$262.35(A)</v>
      </c>
    </row>
    <row r="18" spans="1:14" x14ac:dyDescent="0.2">
      <c r="A18" s="98" t="s">
        <v>128</v>
      </c>
      <c r="B18" s="99"/>
      <c r="C18" s="100"/>
      <c r="D18" s="28"/>
      <c r="E18" s="28"/>
      <c r="F18" s="28"/>
      <c r="G18" s="28"/>
      <c r="H18" s="28"/>
      <c r="I18" s="28"/>
      <c r="J18" s="28"/>
      <c r="K18" s="28"/>
      <c r="L18" s="28"/>
      <c r="M18" s="28"/>
      <c r="N18" s="28"/>
    </row>
    <row r="19" spans="1:14" x14ac:dyDescent="0.2">
      <c r="A19" s="101" t="s">
        <v>129</v>
      </c>
      <c r="B19" s="123"/>
      <c r="C19" s="124"/>
      <c r="D19" s="3"/>
      <c r="E19" s="3"/>
      <c r="F19" s="3"/>
      <c r="G19" s="3"/>
      <c r="H19" s="3"/>
      <c r="I19" s="3"/>
      <c r="J19" s="15"/>
      <c r="K19" s="15"/>
      <c r="L19" s="15"/>
      <c r="M19" s="15"/>
      <c r="N19" s="15"/>
    </row>
    <row r="20" spans="1:14" x14ac:dyDescent="0.2">
      <c r="A20" s="98" t="s">
        <v>65</v>
      </c>
      <c r="B20" s="123"/>
      <c r="C20" s="124"/>
      <c r="D20" s="161" t="s">
        <v>497</v>
      </c>
      <c r="E20" s="159" t="str">
        <f>+D20</f>
        <v>$77.10(A)</v>
      </c>
      <c r="F20" s="159" t="str">
        <f t="shared" ref="F20:N22" si="1">+E20</f>
        <v>$77.10(A)</v>
      </c>
      <c r="G20" s="159" t="str">
        <f t="shared" si="1"/>
        <v>$77.10(A)</v>
      </c>
      <c r="H20" s="159" t="str">
        <f t="shared" si="1"/>
        <v>$77.10(A)</v>
      </c>
      <c r="I20" s="159" t="str">
        <f t="shared" si="1"/>
        <v>$77.10(A)</v>
      </c>
      <c r="J20" s="159" t="str">
        <f t="shared" si="1"/>
        <v>$77.10(A)</v>
      </c>
      <c r="K20" s="159" t="str">
        <f t="shared" si="1"/>
        <v>$77.10(A)</v>
      </c>
      <c r="L20" s="161" t="str">
        <f>D20</f>
        <v>$77.10(A)</v>
      </c>
      <c r="M20" s="159" t="str">
        <f t="shared" si="1"/>
        <v>$77.10(A)</v>
      </c>
      <c r="N20" s="159" t="str">
        <f t="shared" si="1"/>
        <v>$77.10(A)</v>
      </c>
    </row>
    <row r="21" spans="1:14" x14ac:dyDescent="0.2">
      <c r="A21" s="98" t="s">
        <v>66</v>
      </c>
      <c r="B21" s="123"/>
      <c r="C21" s="124"/>
      <c r="D21" s="161" t="s">
        <v>498</v>
      </c>
      <c r="E21" s="161" t="s">
        <v>499</v>
      </c>
      <c r="F21" s="161" t="s">
        <v>500</v>
      </c>
      <c r="G21" s="161" t="s">
        <v>501</v>
      </c>
      <c r="H21" s="161" t="s">
        <v>502</v>
      </c>
      <c r="I21" s="161" t="s">
        <v>503</v>
      </c>
      <c r="J21" s="161" t="s">
        <v>504</v>
      </c>
      <c r="K21" s="161" t="s">
        <v>505</v>
      </c>
      <c r="L21" s="161" t="s">
        <v>506</v>
      </c>
      <c r="M21" s="161" t="s">
        <v>496</v>
      </c>
      <c r="N21" s="161" t="s">
        <v>507</v>
      </c>
    </row>
    <row r="22" spans="1:14" x14ac:dyDescent="0.2">
      <c r="A22" s="98" t="s">
        <v>130</v>
      </c>
      <c r="B22" s="123"/>
      <c r="C22" s="124"/>
      <c r="D22" s="161" t="s">
        <v>508</v>
      </c>
      <c r="E22" s="159" t="str">
        <f>+D22</f>
        <v>$4.40(A)</v>
      </c>
      <c r="F22" s="159" t="str">
        <f t="shared" si="1"/>
        <v>$4.40(A)</v>
      </c>
      <c r="G22" s="159" t="str">
        <f t="shared" si="1"/>
        <v>$4.40(A)</v>
      </c>
      <c r="H22" s="159" t="str">
        <f t="shared" si="1"/>
        <v>$4.40(A)</v>
      </c>
      <c r="I22" s="159" t="str">
        <f t="shared" si="1"/>
        <v>$4.40(A)</v>
      </c>
      <c r="J22" s="159" t="str">
        <f t="shared" si="1"/>
        <v>$4.40(A)</v>
      </c>
      <c r="K22" s="159" t="str">
        <f t="shared" si="1"/>
        <v>$4.40(A)</v>
      </c>
      <c r="L22" s="159" t="str">
        <f t="shared" si="1"/>
        <v>$4.40(A)</v>
      </c>
      <c r="M22" s="159" t="str">
        <f t="shared" si="1"/>
        <v>$4.40(A)</v>
      </c>
      <c r="N22" s="159" t="str">
        <f t="shared" si="1"/>
        <v>$4.40(A)</v>
      </c>
    </row>
    <row r="23" spans="1:14" x14ac:dyDescent="0.2">
      <c r="A23" s="98" t="s">
        <v>68</v>
      </c>
      <c r="B23" s="123"/>
      <c r="C23" s="124"/>
      <c r="D23" s="125" t="s">
        <v>149</v>
      </c>
      <c r="E23" s="125" t="s">
        <v>149</v>
      </c>
      <c r="F23" s="125" t="s">
        <v>149</v>
      </c>
      <c r="G23" s="125" t="s">
        <v>149</v>
      </c>
      <c r="H23" s="125" t="s">
        <v>149</v>
      </c>
      <c r="I23" s="125" t="s">
        <v>149</v>
      </c>
      <c r="J23" s="125" t="s">
        <v>149</v>
      </c>
      <c r="K23" s="125" t="s">
        <v>149</v>
      </c>
      <c r="L23" s="125" t="s">
        <v>149</v>
      </c>
      <c r="M23" s="125" t="s">
        <v>149</v>
      </c>
      <c r="N23" s="125" t="s">
        <v>149</v>
      </c>
    </row>
    <row r="24" spans="1:14" x14ac:dyDescent="0.2">
      <c r="A24" s="112"/>
      <c r="B24" s="113"/>
      <c r="C24" s="113"/>
      <c r="D24" s="113"/>
      <c r="E24" s="113"/>
      <c r="F24" s="113"/>
      <c r="G24" s="113"/>
      <c r="H24" s="113"/>
      <c r="I24" s="113"/>
      <c r="J24" s="113"/>
      <c r="K24" s="113"/>
      <c r="L24" s="113"/>
      <c r="M24" s="113"/>
      <c r="N24" s="114"/>
    </row>
    <row r="25" spans="1:14" x14ac:dyDescent="0.2">
      <c r="A25" s="116"/>
      <c r="B25" s="118"/>
      <c r="C25" s="118"/>
      <c r="D25" s="118"/>
      <c r="E25" s="118"/>
      <c r="F25" s="118"/>
      <c r="G25" s="118"/>
      <c r="H25" s="118"/>
      <c r="I25" s="118"/>
      <c r="J25" s="118"/>
      <c r="K25" s="118"/>
      <c r="L25" s="118"/>
      <c r="M25" s="118"/>
      <c r="N25" s="119"/>
    </row>
    <row r="26" spans="1:14" x14ac:dyDescent="0.2">
      <c r="A26" s="92" t="s">
        <v>131</v>
      </c>
      <c r="B26" s="373" t="s">
        <v>177</v>
      </c>
      <c r="C26" s="373"/>
      <c r="D26" s="373"/>
      <c r="E26" s="373"/>
      <c r="F26" s="373"/>
      <c r="G26" s="373"/>
      <c r="H26" s="373"/>
      <c r="I26" s="373"/>
      <c r="J26" s="373"/>
      <c r="K26" s="373"/>
      <c r="L26" s="373"/>
      <c r="M26" s="373"/>
      <c r="N26" s="374"/>
    </row>
    <row r="27" spans="1:14" x14ac:dyDescent="0.2">
      <c r="A27" s="105" t="s">
        <v>178</v>
      </c>
      <c r="B27" s="373" t="s">
        <v>179</v>
      </c>
      <c r="C27" s="373"/>
      <c r="D27" s="373"/>
      <c r="E27" s="373"/>
      <c r="F27" s="373"/>
      <c r="G27" s="373"/>
      <c r="H27" s="373"/>
      <c r="I27" s="373"/>
      <c r="J27" s="373"/>
      <c r="K27" s="373"/>
      <c r="L27" s="373"/>
      <c r="M27" s="373"/>
      <c r="N27" s="374"/>
    </row>
    <row r="28" spans="1:14" x14ac:dyDescent="0.2">
      <c r="A28" s="126"/>
      <c r="B28" s="367" t="str">
        <f>"to the disposal site.  Excess miles will be charged for at $1.45 (A) per mile or fraction of a"</f>
        <v>to the disposal site.  Excess miles will be charged for at $1.45 (A) per mile or fraction of a</v>
      </c>
      <c r="C28" s="367"/>
      <c r="D28" s="367"/>
      <c r="E28" s="367"/>
      <c r="F28" s="367"/>
      <c r="G28" s="367"/>
      <c r="H28" s="367"/>
      <c r="I28" s="367"/>
      <c r="J28" s="367"/>
      <c r="K28" s="367"/>
      <c r="L28" s="367"/>
      <c r="M28" s="367"/>
      <c r="N28" s="368"/>
    </row>
    <row r="29" spans="1:14" x14ac:dyDescent="0.2">
      <c r="A29" s="126"/>
      <c r="B29" s="367" t="s">
        <v>180</v>
      </c>
      <c r="C29" s="367"/>
      <c r="D29" s="367"/>
      <c r="E29" s="367"/>
      <c r="F29" s="367"/>
      <c r="G29" s="367"/>
      <c r="H29" s="367"/>
      <c r="I29" s="367"/>
      <c r="J29" s="367"/>
      <c r="K29" s="367"/>
      <c r="L29" s="367"/>
      <c r="M29" s="367"/>
      <c r="N29" s="368"/>
    </row>
    <row r="30" spans="1:14" x14ac:dyDescent="0.2">
      <c r="A30" s="92" t="s">
        <v>71</v>
      </c>
      <c r="B30" s="373" t="s">
        <v>181</v>
      </c>
      <c r="C30" s="373"/>
      <c r="D30" s="373"/>
      <c r="E30" s="373"/>
      <c r="F30" s="373"/>
      <c r="G30" s="373"/>
      <c r="H30" s="373"/>
      <c r="I30" s="373"/>
      <c r="J30" s="373"/>
      <c r="K30" s="373"/>
      <c r="L30" s="373"/>
      <c r="M30" s="373"/>
      <c r="N30" s="374"/>
    </row>
    <row r="31" spans="1:14" x14ac:dyDescent="0.2">
      <c r="A31" s="92" t="s">
        <v>3</v>
      </c>
      <c r="B31" s="373" t="s">
        <v>182</v>
      </c>
      <c r="C31" s="373"/>
      <c r="D31" s="373"/>
      <c r="E31" s="373"/>
      <c r="F31" s="373"/>
      <c r="G31" s="373"/>
      <c r="H31" s="373"/>
      <c r="I31" s="373"/>
      <c r="J31" s="373"/>
      <c r="K31" s="373"/>
      <c r="L31" s="373"/>
      <c r="M31" s="373"/>
      <c r="N31" s="374"/>
    </row>
    <row r="32" spans="1:14" x14ac:dyDescent="0.2">
      <c r="A32" s="92"/>
      <c r="B32" s="373" t="s">
        <v>183</v>
      </c>
      <c r="C32" s="373"/>
      <c r="D32" s="373"/>
      <c r="E32" s="373"/>
      <c r="F32" s="373"/>
      <c r="G32" s="373"/>
      <c r="H32" s="373"/>
      <c r="I32" s="373"/>
      <c r="J32" s="373"/>
      <c r="K32" s="373"/>
      <c r="L32" s="373"/>
      <c r="M32" s="373"/>
      <c r="N32" s="374"/>
    </row>
    <row r="33" spans="1:14" x14ac:dyDescent="0.2">
      <c r="A33" s="107"/>
      <c r="B33" s="373" t="s">
        <v>184</v>
      </c>
      <c r="C33" s="373"/>
      <c r="D33" s="373"/>
      <c r="E33" s="373"/>
      <c r="F33" s="373"/>
      <c r="G33" s="373"/>
      <c r="H33" s="373"/>
      <c r="I33" s="373"/>
      <c r="J33" s="373"/>
      <c r="K33" s="373"/>
      <c r="L33" s="373"/>
      <c r="M33" s="373"/>
      <c r="N33" s="374"/>
    </row>
    <row r="34" spans="1:14" x14ac:dyDescent="0.2">
      <c r="A34" s="92"/>
      <c r="B34" s="373" t="s">
        <v>185</v>
      </c>
      <c r="C34" s="373"/>
      <c r="D34" s="373"/>
      <c r="E34" s="373"/>
      <c r="F34" s="373"/>
      <c r="G34" s="373"/>
      <c r="H34" s="373"/>
      <c r="I34" s="373"/>
      <c r="J34" s="373"/>
      <c r="K34" s="373"/>
      <c r="L34" s="373"/>
      <c r="M34" s="373"/>
      <c r="N34" s="374"/>
    </row>
    <row r="35" spans="1:14" x14ac:dyDescent="0.2">
      <c r="A35" s="92" t="s">
        <v>3</v>
      </c>
      <c r="B35" s="373" t="s">
        <v>186</v>
      </c>
      <c r="C35" s="373"/>
      <c r="D35" s="373"/>
      <c r="E35" s="373"/>
      <c r="F35" s="373"/>
      <c r="G35" s="373"/>
      <c r="H35" s="373"/>
      <c r="I35" s="373"/>
      <c r="J35" s="373"/>
      <c r="K35" s="373"/>
      <c r="L35" s="373"/>
      <c r="M35" s="373"/>
      <c r="N35" s="374"/>
    </row>
    <row r="36" spans="1:14" x14ac:dyDescent="0.2">
      <c r="A36" s="92"/>
      <c r="B36" s="373" t="s">
        <v>187</v>
      </c>
      <c r="C36" s="373"/>
      <c r="D36" s="373"/>
      <c r="E36" s="373"/>
      <c r="F36" s="373"/>
      <c r="G36" s="373"/>
      <c r="H36" s="373"/>
      <c r="I36" s="373"/>
      <c r="J36" s="373"/>
      <c r="K36" s="373"/>
      <c r="L36" s="373"/>
      <c r="M36" s="373"/>
      <c r="N36" s="374"/>
    </row>
    <row r="37" spans="1:14" x14ac:dyDescent="0.2">
      <c r="A37" s="92"/>
      <c r="B37" s="373" t="s">
        <v>188</v>
      </c>
      <c r="C37" s="373"/>
      <c r="D37" s="373"/>
      <c r="E37" s="373"/>
      <c r="F37" s="373"/>
      <c r="G37" s="373"/>
      <c r="H37" s="373"/>
      <c r="I37" s="373"/>
      <c r="J37" s="373"/>
      <c r="K37" s="373"/>
      <c r="L37" s="373"/>
      <c r="M37" s="373"/>
      <c r="N37" s="374"/>
    </row>
    <row r="38" spans="1:14" ht="6" customHeight="1" x14ac:dyDescent="0.2">
      <c r="A38" s="92"/>
      <c r="B38" s="367"/>
      <c r="C38" s="367"/>
      <c r="D38" s="367"/>
      <c r="E38" s="367"/>
      <c r="F38" s="367"/>
      <c r="G38" s="367"/>
      <c r="H38" s="367"/>
      <c r="I38" s="367"/>
      <c r="J38" s="367"/>
      <c r="K38" s="367"/>
      <c r="L38" s="367"/>
      <c r="M38" s="367"/>
      <c r="N38" s="368"/>
    </row>
    <row r="39" spans="1:14" x14ac:dyDescent="0.2">
      <c r="A39" s="92" t="s">
        <v>72</v>
      </c>
      <c r="B39" s="367" t="str">
        <f>+'Item 105, page 1'!B31:L31</f>
        <v>Recycling &lt;credit&gt;/debit (if applicable) is:  &lt;$0.27&gt; per yard.</v>
      </c>
      <c r="C39" s="367"/>
      <c r="D39" s="367"/>
      <c r="E39" s="367"/>
      <c r="F39" s="367"/>
      <c r="G39" s="367"/>
      <c r="H39" s="367"/>
      <c r="I39" s="367"/>
      <c r="J39" s="367"/>
      <c r="K39" s="367"/>
      <c r="L39" s="367"/>
      <c r="M39" s="367"/>
      <c r="N39" s="368"/>
    </row>
    <row r="40" spans="1:14" ht="4.5" customHeight="1" x14ac:dyDescent="0.2">
      <c r="A40" s="92"/>
      <c r="B40" s="367"/>
      <c r="C40" s="367"/>
      <c r="D40" s="367"/>
      <c r="E40" s="367"/>
      <c r="F40" s="367"/>
      <c r="G40" s="367"/>
      <c r="H40" s="367"/>
      <c r="I40" s="367"/>
      <c r="J40" s="367"/>
      <c r="K40" s="367"/>
      <c r="L40" s="367"/>
      <c r="M40" s="367"/>
      <c r="N40" s="368"/>
    </row>
    <row r="41" spans="1:14" x14ac:dyDescent="0.2">
      <c r="A41" s="92" t="s">
        <v>189</v>
      </c>
      <c r="B41" s="283" t="str">
        <f>+'Item 105, page 1'!B27:L27</f>
        <v>The charge included in this rate for recycling is $3.08 (A) per yard. Description/rules related to recycling program are shown on page 26.</v>
      </c>
      <c r="C41" s="283"/>
      <c r="D41" s="283"/>
      <c r="E41" s="283"/>
      <c r="F41" s="283"/>
      <c r="G41" s="283"/>
      <c r="H41" s="283"/>
      <c r="I41" s="283"/>
      <c r="J41" s="283"/>
      <c r="K41" s="283"/>
      <c r="L41" s="283"/>
      <c r="M41" s="283"/>
      <c r="N41" s="382"/>
    </row>
    <row r="42" spans="1:14" x14ac:dyDescent="0.2">
      <c r="A42" s="116"/>
      <c r="B42" s="110"/>
      <c r="C42" s="118"/>
      <c r="D42" s="118"/>
      <c r="E42" s="118"/>
      <c r="F42" s="118"/>
      <c r="G42" s="118"/>
      <c r="H42" s="118"/>
      <c r="I42" s="118"/>
      <c r="J42" s="118"/>
      <c r="K42" s="118"/>
      <c r="L42" s="118"/>
      <c r="M42" s="118"/>
      <c r="N42" s="119"/>
    </row>
    <row r="43" spans="1:14" x14ac:dyDescent="0.2">
      <c r="A43" s="92" t="s">
        <v>97</v>
      </c>
      <c r="B43" s="110"/>
      <c r="C43" s="118"/>
      <c r="D43" s="118"/>
      <c r="E43" s="118"/>
      <c r="F43" s="118"/>
      <c r="G43" s="118"/>
      <c r="H43" s="118"/>
      <c r="I43" s="118"/>
      <c r="J43" s="118"/>
      <c r="K43" s="118"/>
      <c r="L43" s="118"/>
      <c r="M43" s="118"/>
      <c r="N43" s="119"/>
    </row>
    <row r="44" spans="1:14" x14ac:dyDescent="0.2">
      <c r="A44" s="92"/>
      <c r="B44" s="110"/>
      <c r="C44" s="118"/>
      <c r="D44" s="118"/>
      <c r="E44" s="118"/>
      <c r="F44" s="118"/>
      <c r="G44" s="118"/>
      <c r="H44" s="118"/>
      <c r="I44" s="118"/>
      <c r="J44" s="118"/>
      <c r="K44" s="118"/>
      <c r="L44" s="118"/>
      <c r="M44" s="118"/>
      <c r="N44" s="119"/>
    </row>
    <row r="45" spans="1:14" x14ac:dyDescent="0.2">
      <c r="A45" s="92"/>
      <c r="B45" s="49" t="s">
        <v>610</v>
      </c>
      <c r="C45" s="3"/>
      <c r="D45" s="83"/>
      <c r="E45" s="83"/>
      <c r="F45" s="83"/>
      <c r="G45" s="83"/>
      <c r="H45" s="118"/>
      <c r="I45" s="118"/>
      <c r="J45" s="118"/>
      <c r="K45" s="118"/>
      <c r="L45" s="118"/>
      <c r="M45" s="118"/>
      <c r="N45" s="119"/>
    </row>
    <row r="46" spans="1:14" x14ac:dyDescent="0.2">
      <c r="A46" s="92"/>
      <c r="B46" s="110"/>
      <c r="C46" s="118"/>
      <c r="D46" s="118"/>
      <c r="E46" s="118"/>
      <c r="F46" s="118"/>
      <c r="G46" s="118"/>
      <c r="H46" s="118"/>
      <c r="I46" s="118"/>
      <c r="J46" s="118"/>
      <c r="K46" s="118"/>
      <c r="L46" s="118"/>
      <c r="M46" s="118"/>
      <c r="N46" s="119"/>
    </row>
    <row r="47" spans="1:14" x14ac:dyDescent="0.2">
      <c r="A47" s="116"/>
      <c r="B47" s="118"/>
      <c r="C47" s="118"/>
      <c r="D47" s="118"/>
      <c r="E47" s="118"/>
      <c r="F47" s="118"/>
      <c r="G47" s="118"/>
      <c r="H47" s="118"/>
      <c r="I47" s="118"/>
      <c r="J47" s="118"/>
      <c r="K47" s="118"/>
      <c r="L47" s="118"/>
      <c r="M47" s="118"/>
      <c r="N47" s="119"/>
    </row>
    <row r="48" spans="1:14" x14ac:dyDescent="0.2">
      <c r="A48" s="116"/>
      <c r="B48" s="118"/>
      <c r="C48" s="118"/>
      <c r="D48" s="118"/>
      <c r="E48" s="118"/>
      <c r="F48" s="118"/>
      <c r="G48" s="118"/>
      <c r="H48" s="118"/>
      <c r="I48" s="118"/>
      <c r="J48" s="118"/>
      <c r="K48" s="118"/>
      <c r="L48" s="129" t="s">
        <v>202</v>
      </c>
      <c r="M48" s="350">
        <v>42947</v>
      </c>
      <c r="N48" s="351"/>
    </row>
    <row r="49" spans="1:14" x14ac:dyDescent="0.2">
      <c r="A49" s="116"/>
      <c r="B49" s="118"/>
      <c r="C49" s="118"/>
      <c r="D49" s="118"/>
      <c r="E49" s="118"/>
      <c r="F49" s="118"/>
      <c r="G49" s="118"/>
      <c r="H49" s="118"/>
      <c r="I49" s="118"/>
      <c r="J49" s="118"/>
      <c r="K49" s="118"/>
      <c r="L49" s="118"/>
      <c r="M49" s="118"/>
      <c r="N49" s="119"/>
    </row>
    <row r="50" spans="1:14" x14ac:dyDescent="0.2">
      <c r="A50" s="116"/>
      <c r="B50" s="118"/>
      <c r="C50" s="118"/>
      <c r="D50" s="118"/>
      <c r="E50" s="118"/>
      <c r="F50" s="118"/>
      <c r="G50" s="118"/>
      <c r="H50" s="118"/>
      <c r="I50" s="118"/>
      <c r="J50" s="118"/>
      <c r="K50" s="118"/>
      <c r="L50" s="118"/>
      <c r="M50" s="118"/>
      <c r="N50" s="119"/>
    </row>
    <row r="51" spans="1:14" x14ac:dyDescent="0.2">
      <c r="A51" s="120"/>
      <c r="B51" s="111"/>
      <c r="C51" s="111"/>
      <c r="D51" s="111"/>
      <c r="E51" s="111"/>
      <c r="F51" s="111"/>
      <c r="G51" s="111"/>
      <c r="H51" s="111"/>
      <c r="I51" s="111"/>
      <c r="J51" s="111"/>
      <c r="K51" s="111"/>
      <c r="L51" s="111"/>
      <c r="M51" s="111"/>
      <c r="N51" s="121"/>
    </row>
    <row r="52" spans="1:14" x14ac:dyDescent="0.2">
      <c r="A52" s="5" t="s">
        <v>115</v>
      </c>
      <c r="B52" s="3" t="str">
        <f>'Title Page'!$B$52</f>
        <v>Diane Cramer, Assistant Division Controller</v>
      </c>
      <c r="C52" s="3"/>
      <c r="D52" s="3"/>
      <c r="E52" s="3"/>
      <c r="F52" s="3"/>
      <c r="G52" s="118"/>
      <c r="H52" s="118"/>
      <c r="I52" s="118"/>
      <c r="J52" s="118"/>
      <c r="K52" s="118"/>
      <c r="L52" s="118"/>
      <c r="M52" s="118"/>
      <c r="N52" s="119"/>
    </row>
    <row r="53" spans="1:14" x14ac:dyDescent="0.2">
      <c r="A53" s="5"/>
      <c r="B53" s="3"/>
      <c r="C53" s="3"/>
      <c r="D53" s="3"/>
      <c r="E53" s="3"/>
      <c r="F53" s="3"/>
      <c r="G53" s="118"/>
      <c r="H53" s="118"/>
      <c r="I53" s="118"/>
      <c r="J53" s="118"/>
      <c r="K53" s="118"/>
      <c r="L53" s="118"/>
      <c r="M53" s="118"/>
      <c r="N53" s="119"/>
    </row>
    <row r="54" spans="1:14" x14ac:dyDescent="0.2">
      <c r="A54" s="6" t="s">
        <v>158</v>
      </c>
      <c r="B54" s="304">
        <f>'Title Page'!$B$54</f>
        <v>42839</v>
      </c>
      <c r="C54" s="304"/>
      <c r="D54" s="7"/>
      <c r="E54" s="7"/>
      <c r="F54" s="7"/>
      <c r="G54" s="111"/>
      <c r="H54" s="111"/>
      <c r="I54" s="111"/>
      <c r="J54" s="111"/>
      <c r="K54" s="111"/>
      <c r="L54" s="66"/>
      <c r="M54" s="131" t="s">
        <v>201</v>
      </c>
      <c r="N54" s="145">
        <f>'Title Page'!$J$54</f>
        <v>42887</v>
      </c>
    </row>
    <row r="55" spans="1:14" x14ac:dyDescent="0.2">
      <c r="A55" s="310" t="s">
        <v>4</v>
      </c>
      <c r="B55" s="311"/>
      <c r="C55" s="311"/>
      <c r="D55" s="311"/>
      <c r="E55" s="311"/>
      <c r="F55" s="311"/>
      <c r="G55" s="311"/>
      <c r="H55" s="311"/>
      <c r="I55" s="311"/>
      <c r="J55" s="311"/>
      <c r="K55" s="118"/>
      <c r="L55" s="118"/>
      <c r="M55" s="118"/>
      <c r="N55" s="119"/>
    </row>
    <row r="56" spans="1:14" x14ac:dyDescent="0.2">
      <c r="A56" s="116"/>
      <c r="B56" s="118"/>
      <c r="C56" s="118"/>
      <c r="D56" s="118"/>
      <c r="E56" s="118"/>
      <c r="F56" s="118"/>
      <c r="G56" s="118"/>
      <c r="H56" s="118"/>
      <c r="I56" s="118"/>
      <c r="J56" s="118"/>
      <c r="K56" s="118"/>
      <c r="L56" s="118"/>
      <c r="M56" s="118"/>
      <c r="N56" s="119"/>
    </row>
    <row r="57" spans="1:14" x14ac:dyDescent="0.2">
      <c r="A57" s="116" t="s">
        <v>5</v>
      </c>
      <c r="B57" s="118"/>
      <c r="C57" s="118"/>
      <c r="D57" s="118"/>
      <c r="E57" s="118"/>
      <c r="F57" s="118"/>
      <c r="G57" s="118"/>
      <c r="H57" s="118"/>
      <c r="I57" s="118"/>
      <c r="J57" s="118"/>
      <c r="K57" s="118"/>
      <c r="L57" s="118"/>
      <c r="M57" s="118"/>
      <c r="N57" s="119"/>
    </row>
    <row r="58" spans="1:14" x14ac:dyDescent="0.2">
      <c r="A58" s="120"/>
      <c r="B58" s="111"/>
      <c r="C58" s="111"/>
      <c r="D58" s="111"/>
      <c r="E58" s="111"/>
      <c r="F58" s="111"/>
      <c r="G58" s="111"/>
      <c r="H58" s="111"/>
      <c r="I58" s="111"/>
      <c r="J58" s="111"/>
      <c r="K58" s="111"/>
      <c r="L58" s="111"/>
      <c r="M58" s="111"/>
      <c r="N58" s="121"/>
    </row>
  </sheetData>
  <mergeCells count="23">
    <mergeCell ref="A55:J55"/>
    <mergeCell ref="D13:J13"/>
    <mergeCell ref="A7:N7"/>
    <mergeCell ref="A8:N8"/>
    <mergeCell ref="A9:N9"/>
    <mergeCell ref="M48:N48"/>
    <mergeCell ref="B41:N41"/>
    <mergeCell ref="B54:C54"/>
    <mergeCell ref="B26:N26"/>
    <mergeCell ref="B27:N27"/>
    <mergeCell ref="B28:N28"/>
    <mergeCell ref="B29:N29"/>
    <mergeCell ref="B30:N30"/>
    <mergeCell ref="B31:N31"/>
    <mergeCell ref="B32:N32"/>
    <mergeCell ref="B33:N33"/>
    <mergeCell ref="B40:N40"/>
    <mergeCell ref="B34:N34"/>
    <mergeCell ref="B35:N35"/>
    <mergeCell ref="B36:N36"/>
    <mergeCell ref="B37:N37"/>
    <mergeCell ref="B38:N38"/>
    <mergeCell ref="B39:N39"/>
  </mergeCells>
  <phoneticPr fontId="0" type="noConversion"/>
  <printOptions horizontalCentered="1" verticalCentered="1"/>
  <pageMargins left="0.5" right="0.5" top="0.5" bottom="0.5" header="0.5" footer="0.5"/>
  <pageSetup scale="6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showGridLines="0" zoomScaleNormal="100" workbookViewId="0">
      <selection activeCell="B23" sqref="B23:N23"/>
    </sheetView>
  </sheetViews>
  <sheetFormatPr defaultRowHeight="12.75" x14ac:dyDescent="0.2"/>
  <cols>
    <col min="1" max="1" width="10.7109375" customWidth="1"/>
    <col min="2" max="2" width="13" customWidth="1"/>
    <col min="3" max="3" width="3.140625" customWidth="1"/>
    <col min="4" max="14" width="11.7109375" customWidth="1"/>
  </cols>
  <sheetData>
    <row r="1" spans="1:14" x14ac:dyDescent="0.2">
      <c r="A1" s="72"/>
      <c r="B1" s="73"/>
      <c r="C1" s="73"/>
      <c r="D1" s="73"/>
      <c r="E1" s="73"/>
      <c r="F1" s="73"/>
      <c r="G1" s="73"/>
      <c r="H1" s="73"/>
      <c r="I1" s="73"/>
      <c r="J1" s="73"/>
      <c r="K1" s="73"/>
      <c r="L1" s="73"/>
      <c r="M1" s="73"/>
      <c r="N1" s="74"/>
    </row>
    <row r="2" spans="1:14" x14ac:dyDescent="0.2">
      <c r="A2" s="75" t="s">
        <v>0</v>
      </c>
      <c r="B2" s="76">
        <v>4</v>
      </c>
      <c r="C2" s="77"/>
      <c r="D2" s="77"/>
      <c r="E2" s="77"/>
      <c r="F2" s="77"/>
      <c r="G2" s="77"/>
      <c r="J2" s="78"/>
      <c r="K2" s="1"/>
      <c r="L2" s="129"/>
      <c r="M2" s="128"/>
      <c r="N2" s="146" t="s">
        <v>271</v>
      </c>
    </row>
    <row r="3" spans="1:14" x14ac:dyDescent="0.2">
      <c r="A3" s="75"/>
      <c r="B3" s="77"/>
      <c r="C3" s="77"/>
      <c r="D3" s="77"/>
      <c r="E3" s="77"/>
      <c r="F3" s="77"/>
      <c r="G3" s="77"/>
      <c r="H3" s="77"/>
      <c r="I3" s="77"/>
      <c r="J3" s="77"/>
      <c r="K3" s="77"/>
      <c r="L3" s="77"/>
      <c r="M3" s="77"/>
      <c r="N3" s="79"/>
    </row>
    <row r="4" spans="1:14" x14ac:dyDescent="0.2">
      <c r="A4" s="75" t="s">
        <v>1</v>
      </c>
      <c r="B4" s="77"/>
      <c r="C4" s="77"/>
      <c r="D4" s="62" t="str">
        <f>'Title Page'!$B$12</f>
        <v>Rabanco LTD / G-12</v>
      </c>
      <c r="E4" s="77"/>
      <c r="F4" s="77"/>
      <c r="G4" s="77"/>
      <c r="H4" s="77"/>
      <c r="I4" s="77"/>
      <c r="J4" s="77"/>
      <c r="K4" s="77"/>
      <c r="L4" s="77"/>
      <c r="M4" s="77"/>
      <c r="N4" s="79"/>
    </row>
    <row r="5" spans="1:14" x14ac:dyDescent="0.2">
      <c r="A5" s="80" t="s">
        <v>2</v>
      </c>
      <c r="B5" s="81"/>
      <c r="C5" s="81"/>
      <c r="D5" s="66" t="str">
        <f>'Title Page'!$B$15</f>
        <v>Lynnwood Disposal, Republic Services</v>
      </c>
      <c r="E5" s="81"/>
      <c r="F5" s="81"/>
      <c r="G5" s="81"/>
      <c r="H5" s="81"/>
      <c r="I5" s="81"/>
      <c r="J5" s="81"/>
      <c r="K5" s="81"/>
      <c r="L5" s="81"/>
      <c r="M5" s="81"/>
      <c r="N5" s="82"/>
    </row>
    <row r="6" spans="1:14" x14ac:dyDescent="0.2">
      <c r="A6" s="75"/>
      <c r="B6" s="77"/>
      <c r="C6" s="77"/>
      <c r="D6" s="77"/>
      <c r="E6" s="77"/>
      <c r="F6" s="77"/>
      <c r="G6" s="77"/>
      <c r="H6" s="77"/>
      <c r="I6" s="77"/>
      <c r="J6" s="77"/>
      <c r="K6" s="77"/>
      <c r="L6" s="77"/>
      <c r="M6" s="77"/>
      <c r="N6" s="79"/>
    </row>
    <row r="7" spans="1:14" x14ac:dyDescent="0.2">
      <c r="A7" s="383" t="s">
        <v>162</v>
      </c>
      <c r="B7" s="313"/>
      <c r="C7" s="313"/>
      <c r="D7" s="313"/>
      <c r="E7" s="313"/>
      <c r="F7" s="313"/>
      <c r="G7" s="313"/>
      <c r="H7" s="313"/>
      <c r="I7" s="313"/>
      <c r="J7" s="313"/>
      <c r="K7" s="313"/>
      <c r="L7" s="313"/>
      <c r="M7" s="313"/>
      <c r="N7" s="384"/>
    </row>
    <row r="8" spans="1:14" x14ac:dyDescent="0.2">
      <c r="A8" s="383" t="s">
        <v>190</v>
      </c>
      <c r="B8" s="313"/>
      <c r="C8" s="313"/>
      <c r="D8" s="313"/>
      <c r="E8" s="313"/>
      <c r="F8" s="313"/>
      <c r="G8" s="313"/>
      <c r="H8" s="313"/>
      <c r="I8" s="313"/>
      <c r="J8" s="313"/>
      <c r="K8" s="313"/>
      <c r="L8" s="313"/>
      <c r="M8" s="313"/>
      <c r="N8" s="384"/>
    </row>
    <row r="9" spans="1:14" x14ac:dyDescent="0.2">
      <c r="A9" s="383" t="s">
        <v>164</v>
      </c>
      <c r="B9" s="313"/>
      <c r="C9" s="313"/>
      <c r="D9" s="313"/>
      <c r="E9" s="313"/>
      <c r="F9" s="313"/>
      <c r="G9" s="313"/>
      <c r="H9" s="313"/>
      <c r="I9" s="313"/>
      <c r="J9" s="313"/>
      <c r="K9" s="313"/>
      <c r="L9" s="313"/>
      <c r="M9" s="313"/>
      <c r="N9" s="384"/>
    </row>
    <row r="10" spans="1:14" x14ac:dyDescent="0.2">
      <c r="A10" s="75"/>
      <c r="B10" s="77"/>
      <c r="C10" s="77"/>
      <c r="D10" s="77"/>
      <c r="E10" s="77"/>
      <c r="F10" s="77"/>
      <c r="G10" s="77"/>
      <c r="H10" s="77"/>
      <c r="I10" s="77"/>
      <c r="J10" s="77"/>
      <c r="K10" s="77"/>
      <c r="L10" s="77"/>
      <c r="M10" s="77"/>
      <c r="N10" s="79"/>
    </row>
    <row r="11" spans="1:14" x14ac:dyDescent="0.2">
      <c r="A11" s="90" t="s">
        <v>165</v>
      </c>
      <c r="B11" s="62"/>
      <c r="C11" s="77"/>
      <c r="D11" s="77"/>
      <c r="E11" s="77"/>
      <c r="F11" s="77"/>
      <c r="G11" s="77"/>
      <c r="H11" s="77"/>
      <c r="I11" s="77"/>
      <c r="J11" s="77"/>
      <c r="K11" s="77"/>
      <c r="L11" s="77"/>
      <c r="M11" s="77"/>
      <c r="N11" s="79"/>
    </row>
    <row r="12" spans="1:14" x14ac:dyDescent="0.2">
      <c r="A12" s="75"/>
      <c r="B12" s="77"/>
      <c r="C12" s="77"/>
      <c r="D12" s="77"/>
      <c r="E12" s="77"/>
      <c r="F12" s="77"/>
      <c r="G12" s="77"/>
      <c r="H12" s="77"/>
      <c r="I12" s="77"/>
      <c r="J12" s="77"/>
      <c r="K12" s="77"/>
      <c r="L12" s="77"/>
      <c r="M12" s="77"/>
      <c r="N12" s="79"/>
    </row>
    <row r="13" spans="1:14" x14ac:dyDescent="0.2">
      <c r="A13" s="75"/>
      <c r="B13" s="68"/>
      <c r="C13" s="78"/>
      <c r="D13" s="385" t="s">
        <v>120</v>
      </c>
      <c r="E13" s="385"/>
      <c r="F13" s="385"/>
      <c r="G13" s="385"/>
      <c r="H13" s="385"/>
      <c r="I13" s="385"/>
      <c r="J13" s="385"/>
      <c r="K13" s="385"/>
      <c r="L13" s="385"/>
      <c r="M13" s="385"/>
      <c r="N13" s="386"/>
    </row>
    <row r="14" spans="1:14" x14ac:dyDescent="0.2">
      <c r="A14" s="94" t="s">
        <v>121</v>
      </c>
      <c r="B14" s="95"/>
      <c r="C14" s="96"/>
      <c r="D14" s="84" t="s">
        <v>166</v>
      </c>
      <c r="E14" s="84" t="s">
        <v>167</v>
      </c>
      <c r="F14" s="84" t="s">
        <v>168</v>
      </c>
      <c r="G14" s="84" t="s">
        <v>169</v>
      </c>
      <c r="H14" s="84" t="s">
        <v>170</v>
      </c>
      <c r="I14" s="84" t="s">
        <v>171</v>
      </c>
      <c r="J14" s="84" t="s">
        <v>172</v>
      </c>
      <c r="K14" s="84" t="s">
        <v>173</v>
      </c>
      <c r="L14" s="84" t="s">
        <v>174</v>
      </c>
      <c r="M14" s="84" t="s">
        <v>175</v>
      </c>
      <c r="N14" s="84" t="s">
        <v>176</v>
      </c>
    </row>
    <row r="15" spans="1:14" x14ac:dyDescent="0.2">
      <c r="A15" s="97" t="s">
        <v>126</v>
      </c>
      <c r="B15" s="95"/>
      <c r="C15" s="271"/>
      <c r="D15" s="161" t="s">
        <v>509</v>
      </c>
      <c r="E15" s="161" t="s">
        <v>510</v>
      </c>
      <c r="F15" s="161" t="s">
        <v>511</v>
      </c>
      <c r="G15" s="161" t="s">
        <v>512</v>
      </c>
      <c r="H15" s="161" t="s">
        <v>513</v>
      </c>
      <c r="I15" s="161" t="s">
        <v>514</v>
      </c>
      <c r="J15" s="161" t="s">
        <v>515</v>
      </c>
      <c r="K15" s="161" t="s">
        <v>516</v>
      </c>
      <c r="L15" s="161" t="s">
        <v>517</v>
      </c>
      <c r="M15" s="161" t="s">
        <v>518</v>
      </c>
      <c r="N15" s="273" t="s">
        <v>611</v>
      </c>
    </row>
    <row r="16" spans="1:14" x14ac:dyDescent="0.2">
      <c r="A16" s="97" t="s">
        <v>127</v>
      </c>
      <c r="B16" s="132"/>
      <c r="C16" s="133"/>
      <c r="D16" s="272" t="str">
        <f>+D15</f>
        <v>$241.17(A)</v>
      </c>
      <c r="E16" s="272" t="str">
        <f t="shared" ref="E16:N16" si="0">+E15</f>
        <v>$261.14(A)</v>
      </c>
      <c r="F16" s="272" t="str">
        <f t="shared" si="0"/>
        <v>$291.01(A)</v>
      </c>
      <c r="G16" s="272" t="str">
        <f t="shared" si="0"/>
        <v>$320.94(A)</v>
      </c>
      <c r="H16" s="272" t="str">
        <f t="shared" si="0"/>
        <v>$340.85(A)</v>
      </c>
      <c r="I16" s="272" t="str">
        <f t="shared" si="0"/>
        <v>$390.70(A)</v>
      </c>
      <c r="J16" s="272" t="str">
        <f t="shared" si="0"/>
        <v>$440.54(A)</v>
      </c>
      <c r="K16" s="272" t="str">
        <f t="shared" si="0"/>
        <v>$490.38(A)</v>
      </c>
      <c r="L16" s="272" t="str">
        <f t="shared" si="0"/>
        <v>$540.22 (A)</v>
      </c>
      <c r="M16" s="272" t="str">
        <f t="shared" si="0"/>
        <v>$590.06(A)</v>
      </c>
      <c r="N16" s="274" t="str">
        <f t="shared" si="0"/>
        <v>$639.85(A)</v>
      </c>
    </row>
    <row r="17" spans="1:14" x14ac:dyDescent="0.2">
      <c r="A17" s="101" t="s">
        <v>129</v>
      </c>
      <c r="B17" s="132"/>
      <c r="C17" s="133"/>
      <c r="D17" s="62"/>
      <c r="E17" s="62"/>
      <c r="F17" s="62"/>
      <c r="G17" s="62"/>
      <c r="H17" s="62"/>
      <c r="I17" s="62"/>
      <c r="J17" s="62"/>
      <c r="K17" s="62"/>
      <c r="L17" s="62"/>
      <c r="M17" s="62"/>
      <c r="N17" s="64"/>
    </row>
    <row r="18" spans="1:14" x14ac:dyDescent="0.2">
      <c r="A18" s="97" t="s">
        <v>66</v>
      </c>
      <c r="B18" s="132"/>
      <c r="C18" s="133"/>
      <c r="D18" s="134"/>
      <c r="E18" s="134"/>
      <c r="F18" s="134"/>
      <c r="G18" s="134"/>
      <c r="H18" s="134"/>
      <c r="I18" s="134"/>
      <c r="J18" s="134"/>
      <c r="K18" s="134"/>
      <c r="L18" s="134"/>
      <c r="M18" s="134"/>
      <c r="N18" s="134"/>
    </row>
    <row r="19" spans="1:14" x14ac:dyDescent="0.2">
      <c r="A19" s="75"/>
      <c r="B19" s="62"/>
      <c r="C19" s="62"/>
      <c r="D19" s="62"/>
      <c r="E19" s="62"/>
      <c r="F19" s="62"/>
      <c r="G19" s="62"/>
      <c r="H19" s="62"/>
      <c r="I19" s="62"/>
      <c r="J19" s="62"/>
      <c r="K19" s="62"/>
      <c r="L19" s="62"/>
      <c r="M19" s="62"/>
      <c r="N19" s="64"/>
    </row>
    <row r="20" spans="1:14" x14ac:dyDescent="0.2">
      <c r="A20" s="75"/>
      <c r="B20" s="62"/>
      <c r="C20" s="62"/>
      <c r="D20" s="62"/>
      <c r="E20" s="62"/>
      <c r="F20" s="62"/>
      <c r="G20" s="62"/>
      <c r="H20" s="62"/>
      <c r="I20" s="62"/>
      <c r="J20" s="62"/>
      <c r="K20" s="62"/>
      <c r="L20" s="62"/>
      <c r="M20" s="62"/>
      <c r="N20" s="64"/>
    </row>
    <row r="21" spans="1:14" x14ac:dyDescent="0.2">
      <c r="A21" s="91" t="s">
        <v>131</v>
      </c>
      <c r="B21" s="387" t="s">
        <v>177</v>
      </c>
      <c r="C21" s="387"/>
      <c r="D21" s="387"/>
      <c r="E21" s="387"/>
      <c r="F21" s="387"/>
      <c r="G21" s="387"/>
      <c r="H21" s="387"/>
      <c r="I21" s="387"/>
      <c r="J21" s="387"/>
      <c r="K21" s="387"/>
      <c r="L21" s="387"/>
      <c r="M21" s="387"/>
      <c r="N21" s="388"/>
    </row>
    <row r="22" spans="1:14" x14ac:dyDescent="0.2">
      <c r="A22" s="93" t="s">
        <v>178</v>
      </c>
      <c r="B22" s="387" t="s">
        <v>179</v>
      </c>
      <c r="C22" s="387"/>
      <c r="D22" s="387"/>
      <c r="E22" s="387"/>
      <c r="F22" s="387"/>
      <c r="G22" s="387"/>
      <c r="H22" s="387"/>
      <c r="I22" s="387"/>
      <c r="J22" s="387"/>
      <c r="K22" s="387"/>
      <c r="L22" s="387"/>
      <c r="M22" s="387"/>
      <c r="N22" s="388"/>
    </row>
    <row r="23" spans="1:14" x14ac:dyDescent="0.2">
      <c r="A23" s="91"/>
      <c r="B23" s="387" t="str">
        <f>+'Item 105 Page 2'!B28</f>
        <v>to the disposal site.  Excess miles will be charged for at $1.45 (A) per mile or fraction of a</v>
      </c>
      <c r="C23" s="387"/>
      <c r="D23" s="387"/>
      <c r="E23" s="387"/>
      <c r="F23" s="387"/>
      <c r="G23" s="387"/>
      <c r="H23" s="387"/>
      <c r="I23" s="387"/>
      <c r="J23" s="387"/>
      <c r="K23" s="387"/>
      <c r="L23" s="387"/>
      <c r="M23" s="387"/>
      <c r="N23" s="388"/>
    </row>
    <row r="24" spans="1:14" x14ac:dyDescent="0.2">
      <c r="A24" s="91"/>
      <c r="B24" s="387" t="s">
        <v>191</v>
      </c>
      <c r="C24" s="387"/>
      <c r="D24" s="387"/>
      <c r="E24" s="387"/>
      <c r="F24" s="387"/>
      <c r="G24" s="387"/>
      <c r="H24" s="387"/>
      <c r="I24" s="387"/>
      <c r="J24" s="387"/>
      <c r="K24" s="387"/>
      <c r="L24" s="387"/>
      <c r="M24" s="387"/>
      <c r="N24" s="388"/>
    </row>
    <row r="25" spans="1:14" x14ac:dyDescent="0.2">
      <c r="A25" s="91" t="s">
        <v>192</v>
      </c>
      <c r="B25" s="387" t="s">
        <v>193</v>
      </c>
      <c r="C25" s="387"/>
      <c r="D25" s="387"/>
      <c r="E25" s="387"/>
      <c r="F25" s="387"/>
      <c r="G25" s="387"/>
      <c r="H25" s="387"/>
      <c r="I25" s="387"/>
      <c r="J25" s="387"/>
      <c r="K25" s="387"/>
      <c r="L25" s="387"/>
      <c r="M25" s="387"/>
      <c r="N25" s="388"/>
    </row>
    <row r="26" spans="1:14" x14ac:dyDescent="0.2">
      <c r="A26" s="92" t="s">
        <v>3</v>
      </c>
      <c r="B26" s="367" t="s">
        <v>194</v>
      </c>
      <c r="C26" s="367"/>
      <c r="D26" s="367"/>
      <c r="E26" s="367"/>
      <c r="F26" s="367"/>
      <c r="G26" s="367"/>
      <c r="H26" s="367"/>
      <c r="I26" s="367"/>
      <c r="J26" s="367"/>
      <c r="K26" s="367"/>
      <c r="L26" s="367"/>
      <c r="M26" s="367"/>
      <c r="N26" s="368"/>
    </row>
    <row r="27" spans="1:14" ht="6" customHeight="1" x14ac:dyDescent="0.2">
      <c r="A27" s="92"/>
      <c r="B27" s="367"/>
      <c r="C27" s="367"/>
      <c r="D27" s="367"/>
      <c r="E27" s="367"/>
      <c r="F27" s="367"/>
      <c r="G27" s="367"/>
      <c r="H27" s="367"/>
      <c r="I27" s="367"/>
      <c r="J27" s="367"/>
      <c r="K27" s="367"/>
      <c r="L27" s="367"/>
      <c r="M27" s="367"/>
      <c r="N27" s="368"/>
    </row>
    <row r="28" spans="1:14" x14ac:dyDescent="0.2">
      <c r="A28" s="92" t="s">
        <v>72</v>
      </c>
      <c r="B28" s="367" t="str">
        <f>"Recycling &lt;credit&gt;/debit (if applicable) is:  &lt;$"&amp;TEXT('Item 105, page 1'!O48,"0.00")&amp;"&gt; per yard."</f>
        <v>Recycling &lt;credit&gt;/debit (if applicable) is:  &lt;$0.95&gt; per yard.</v>
      </c>
      <c r="C28" s="367"/>
      <c r="D28" s="367"/>
      <c r="E28" s="367"/>
      <c r="F28" s="367"/>
      <c r="G28" s="367"/>
      <c r="H28" s="367"/>
      <c r="I28" s="367"/>
      <c r="J28" s="367"/>
      <c r="K28" s="367"/>
      <c r="L28" s="367"/>
      <c r="M28" s="367"/>
      <c r="N28" s="368"/>
    </row>
    <row r="29" spans="1:14" ht="6.75" customHeight="1" x14ac:dyDescent="0.2">
      <c r="A29" s="92"/>
      <c r="B29" s="367"/>
      <c r="C29" s="367"/>
      <c r="D29" s="367"/>
      <c r="E29" s="367"/>
      <c r="F29" s="367"/>
      <c r="G29" s="367"/>
      <c r="H29" s="367"/>
      <c r="I29" s="367"/>
      <c r="J29" s="367"/>
      <c r="K29" s="367"/>
      <c r="L29" s="367"/>
      <c r="M29" s="367"/>
      <c r="N29" s="368"/>
    </row>
    <row r="30" spans="1:14" x14ac:dyDescent="0.2">
      <c r="A30" s="92" t="s">
        <v>189</v>
      </c>
      <c r="B30" s="353" t="str">
        <f>+'Item 105, page 1'!B27:L27</f>
        <v>The charge included in this rate for recycling is $3.08 (A) per yard. Description/rules related to recycling program are shown on page 26.</v>
      </c>
      <c r="C30" s="353"/>
      <c r="D30" s="353"/>
      <c r="E30" s="353"/>
      <c r="F30" s="353"/>
      <c r="G30" s="353"/>
      <c r="H30" s="353"/>
      <c r="I30" s="353"/>
      <c r="J30" s="353"/>
      <c r="K30" s="353"/>
      <c r="L30" s="353"/>
      <c r="M30" s="62"/>
      <c r="N30" s="64"/>
    </row>
    <row r="31" spans="1:14" ht="6.75" customHeight="1" x14ac:dyDescent="0.2">
      <c r="A31" s="92"/>
      <c r="B31" s="110"/>
      <c r="C31" s="118"/>
      <c r="D31" s="118"/>
      <c r="E31" s="118"/>
      <c r="F31" s="118"/>
      <c r="G31" s="118"/>
      <c r="H31" s="118"/>
      <c r="I31" s="77"/>
      <c r="J31" s="77"/>
      <c r="K31" s="77"/>
      <c r="L31" s="77"/>
      <c r="M31" s="77"/>
      <c r="N31" s="79"/>
    </row>
    <row r="32" spans="1:14" x14ac:dyDescent="0.2">
      <c r="A32" s="91" t="s">
        <v>97</v>
      </c>
      <c r="B32" s="89"/>
      <c r="C32" s="77"/>
      <c r="D32" s="77"/>
      <c r="E32" s="77"/>
      <c r="F32" s="77"/>
      <c r="G32" s="77"/>
      <c r="H32" s="77"/>
      <c r="I32" s="77"/>
      <c r="J32" s="77"/>
      <c r="K32" s="77"/>
      <c r="L32" s="77"/>
      <c r="M32" s="77"/>
      <c r="N32" s="79"/>
    </row>
    <row r="33" spans="1:14" x14ac:dyDescent="0.2">
      <c r="A33" s="91"/>
      <c r="B33" s="89"/>
      <c r="C33" s="77"/>
      <c r="D33" s="77"/>
      <c r="E33" s="77"/>
      <c r="F33" s="77"/>
      <c r="G33" s="77"/>
      <c r="H33" s="77"/>
      <c r="I33" s="77"/>
      <c r="J33" s="77"/>
      <c r="K33" s="77"/>
      <c r="L33" s="77"/>
      <c r="M33" s="77"/>
      <c r="N33" s="79"/>
    </row>
    <row r="34" spans="1:14" x14ac:dyDescent="0.2">
      <c r="A34" s="91"/>
      <c r="B34" s="127" t="s">
        <v>609</v>
      </c>
      <c r="C34" s="62"/>
      <c r="D34" s="62"/>
      <c r="E34" s="77"/>
      <c r="F34" s="77"/>
      <c r="G34" s="77"/>
      <c r="H34" s="77"/>
      <c r="I34" s="77"/>
      <c r="J34" s="77"/>
      <c r="K34" s="77"/>
      <c r="L34" s="77"/>
      <c r="M34" s="77"/>
      <c r="N34" s="79"/>
    </row>
    <row r="35" spans="1:14" x14ac:dyDescent="0.2">
      <c r="A35" s="91"/>
      <c r="B35" s="89"/>
      <c r="C35" s="77"/>
      <c r="D35" s="77"/>
      <c r="E35" s="77"/>
      <c r="F35" s="77"/>
      <c r="G35" s="77"/>
      <c r="H35" s="77"/>
      <c r="I35" s="77"/>
      <c r="J35" s="77"/>
      <c r="K35" s="77"/>
      <c r="L35" s="77"/>
      <c r="M35" s="77"/>
      <c r="N35" s="79"/>
    </row>
    <row r="36" spans="1:14" x14ac:dyDescent="0.2">
      <c r="A36" s="91"/>
      <c r="M36" s="77"/>
      <c r="N36" s="79"/>
    </row>
    <row r="37" spans="1:14" x14ac:dyDescent="0.2">
      <c r="A37" s="75"/>
      <c r="B37" s="89"/>
      <c r="C37" s="77"/>
      <c r="D37" s="77"/>
      <c r="E37" s="77"/>
      <c r="F37" s="77"/>
      <c r="G37" s="77"/>
      <c r="H37" s="77"/>
      <c r="I37" s="77"/>
      <c r="J37" s="77"/>
      <c r="K37" s="77"/>
      <c r="L37" s="77"/>
      <c r="M37" s="77"/>
      <c r="N37" s="79"/>
    </row>
    <row r="38" spans="1:14" x14ac:dyDescent="0.2">
      <c r="A38" s="75"/>
      <c r="B38" s="77"/>
      <c r="C38" s="77"/>
      <c r="D38" s="77"/>
      <c r="E38" s="77"/>
      <c r="F38" s="77"/>
      <c r="G38" s="77"/>
      <c r="H38" s="77"/>
      <c r="I38" s="77"/>
      <c r="J38" s="77"/>
      <c r="K38" s="77"/>
      <c r="L38" s="77"/>
      <c r="M38" s="77"/>
      <c r="N38" s="79"/>
    </row>
    <row r="39" spans="1:14" x14ac:dyDescent="0.2">
      <c r="A39" s="75"/>
      <c r="B39" s="77"/>
      <c r="C39" s="77"/>
      <c r="D39" s="77"/>
      <c r="E39" s="77"/>
      <c r="F39" s="77"/>
      <c r="G39" s="77"/>
      <c r="H39" s="77"/>
      <c r="I39" s="77"/>
      <c r="J39" s="77"/>
      <c r="K39" s="77"/>
      <c r="L39" s="77"/>
      <c r="M39" s="77"/>
      <c r="N39" s="79"/>
    </row>
    <row r="40" spans="1:14" x14ac:dyDescent="0.2">
      <c r="A40" s="75"/>
      <c r="B40" s="77"/>
      <c r="C40" s="77"/>
      <c r="D40" s="83"/>
      <c r="E40" s="83"/>
      <c r="F40" s="83"/>
      <c r="G40" s="83"/>
      <c r="H40" s="77"/>
      <c r="I40" s="77"/>
      <c r="J40" s="77"/>
      <c r="K40" s="77"/>
      <c r="L40" s="77"/>
      <c r="M40" s="77"/>
      <c r="N40" s="79"/>
    </row>
    <row r="41" spans="1:14" x14ac:dyDescent="0.2">
      <c r="A41" s="75"/>
      <c r="B41" s="77"/>
      <c r="C41" s="77"/>
      <c r="D41" s="77"/>
      <c r="E41" s="77"/>
      <c r="F41" s="77"/>
      <c r="G41" s="77"/>
      <c r="H41" s="118"/>
      <c r="I41" s="77"/>
      <c r="J41" s="77"/>
      <c r="K41" s="77"/>
      <c r="L41" s="129" t="s">
        <v>202</v>
      </c>
      <c r="M41" s="350">
        <v>42947</v>
      </c>
      <c r="N41" s="351"/>
    </row>
    <row r="42" spans="1:14" x14ac:dyDescent="0.2">
      <c r="A42" s="75"/>
      <c r="B42" s="77"/>
      <c r="C42" s="77"/>
      <c r="D42" s="77"/>
      <c r="E42" s="77"/>
      <c r="F42" s="77"/>
      <c r="G42" s="77"/>
      <c r="H42" s="77"/>
      <c r="I42" s="77"/>
      <c r="J42" s="77"/>
      <c r="K42" s="77"/>
      <c r="L42" s="77"/>
      <c r="M42" s="77"/>
      <c r="N42" s="79"/>
    </row>
    <row r="43" spans="1:14" x14ac:dyDescent="0.2">
      <c r="A43" s="75"/>
      <c r="B43" s="77"/>
      <c r="C43" s="77"/>
      <c r="D43" s="77"/>
      <c r="E43" s="77"/>
      <c r="F43" s="77"/>
      <c r="G43" s="77"/>
      <c r="H43" s="77"/>
      <c r="I43" s="77"/>
      <c r="J43" s="77"/>
      <c r="K43" s="77"/>
      <c r="L43" s="77"/>
      <c r="M43" s="77"/>
      <c r="N43" s="79"/>
    </row>
    <row r="44" spans="1:14" x14ac:dyDescent="0.2">
      <c r="A44" s="75"/>
      <c r="B44" s="77"/>
      <c r="C44" s="77"/>
      <c r="D44" s="77"/>
      <c r="E44" s="77"/>
      <c r="F44" s="77"/>
      <c r="G44" s="77"/>
      <c r="H44" s="77"/>
      <c r="I44" s="77"/>
      <c r="J44" s="77"/>
      <c r="K44" s="77"/>
      <c r="L44" s="77"/>
      <c r="M44" s="77"/>
      <c r="N44" s="79"/>
    </row>
    <row r="45" spans="1:14" x14ac:dyDescent="0.2">
      <c r="A45" s="75"/>
      <c r="B45" s="77"/>
      <c r="C45" s="77"/>
      <c r="D45" s="77"/>
      <c r="E45" s="77"/>
      <c r="F45" s="77"/>
      <c r="G45" s="77"/>
      <c r="H45" s="77"/>
      <c r="I45" s="77"/>
      <c r="J45" s="77"/>
      <c r="K45" s="77"/>
      <c r="L45" s="77"/>
      <c r="M45" s="77"/>
      <c r="N45" s="79"/>
    </row>
    <row r="46" spans="1:14" x14ac:dyDescent="0.2">
      <c r="A46" s="75"/>
      <c r="B46" s="77"/>
      <c r="C46" s="77"/>
      <c r="D46" s="77"/>
      <c r="E46" s="77"/>
      <c r="F46" s="77"/>
      <c r="G46" s="77"/>
      <c r="H46" s="77"/>
      <c r="I46" s="77"/>
      <c r="J46" s="77"/>
      <c r="K46" s="77"/>
      <c r="L46" s="77"/>
      <c r="M46" s="77"/>
      <c r="N46" s="79"/>
    </row>
    <row r="47" spans="1:14" x14ac:dyDescent="0.2">
      <c r="A47" s="75"/>
      <c r="B47" s="77"/>
      <c r="C47" s="77"/>
      <c r="D47" s="77"/>
      <c r="E47" s="77"/>
      <c r="F47" s="77"/>
      <c r="G47" s="77"/>
      <c r="H47" s="77"/>
      <c r="I47" s="77"/>
      <c r="J47" s="77"/>
      <c r="K47" s="77"/>
      <c r="L47" s="77"/>
      <c r="M47" s="77"/>
      <c r="N47" s="79"/>
    </row>
    <row r="48" spans="1:14" x14ac:dyDescent="0.2">
      <c r="A48" s="80"/>
      <c r="B48" s="81"/>
      <c r="C48" s="81"/>
      <c r="D48" s="81"/>
      <c r="E48" s="81"/>
      <c r="F48" s="81"/>
      <c r="G48" s="81"/>
      <c r="H48" s="81"/>
      <c r="I48" s="81"/>
      <c r="J48" s="81"/>
      <c r="K48" s="81"/>
      <c r="L48" s="81"/>
      <c r="M48" s="81"/>
      <c r="N48" s="82"/>
    </row>
    <row r="49" spans="1:14" x14ac:dyDescent="0.2">
      <c r="A49" s="5" t="s">
        <v>115</v>
      </c>
      <c r="B49" s="3" t="str">
        <f>'Title Page'!$B$52</f>
        <v>Diane Cramer, Assistant Division Controller</v>
      </c>
      <c r="C49" s="3"/>
      <c r="D49" s="3"/>
      <c r="E49" s="118"/>
      <c r="F49" s="118"/>
      <c r="G49" s="118"/>
      <c r="H49" s="118"/>
      <c r="I49" s="118"/>
      <c r="J49" s="73"/>
      <c r="K49" s="77"/>
      <c r="L49" s="77"/>
      <c r="M49" s="77"/>
      <c r="N49" s="79"/>
    </row>
    <row r="50" spans="1:14" x14ac:dyDescent="0.2">
      <c r="A50" s="5"/>
      <c r="B50" s="3"/>
      <c r="C50" s="3"/>
      <c r="D50" s="3"/>
      <c r="E50" s="118"/>
      <c r="F50" s="118"/>
      <c r="G50" s="118"/>
      <c r="H50" s="118"/>
      <c r="I50" s="118"/>
      <c r="J50" s="77"/>
      <c r="K50" s="77"/>
      <c r="L50" s="77"/>
      <c r="M50" s="77"/>
      <c r="N50" s="79"/>
    </row>
    <row r="51" spans="1:14" x14ac:dyDescent="0.2">
      <c r="A51" s="6" t="s">
        <v>158</v>
      </c>
      <c r="B51" s="304">
        <f>'Title Page'!$B$54</f>
        <v>42839</v>
      </c>
      <c r="C51" s="304"/>
      <c r="D51" s="7"/>
      <c r="E51" s="111"/>
      <c r="F51" s="111"/>
      <c r="G51" s="111"/>
      <c r="H51" s="111"/>
      <c r="I51" s="111"/>
      <c r="J51" s="81"/>
      <c r="K51" s="81"/>
      <c r="L51" s="66"/>
      <c r="M51" s="131" t="s">
        <v>201</v>
      </c>
      <c r="N51" s="145">
        <f>'Title Page'!$J$54</f>
        <v>42887</v>
      </c>
    </row>
    <row r="52" spans="1:14" x14ac:dyDescent="0.2">
      <c r="A52" s="392" t="s">
        <v>4</v>
      </c>
      <c r="B52" s="393"/>
      <c r="C52" s="393"/>
      <c r="D52" s="393"/>
      <c r="E52" s="393"/>
      <c r="F52" s="393"/>
      <c r="G52" s="393"/>
      <c r="H52" s="393"/>
      <c r="I52" s="393"/>
      <c r="J52" s="393"/>
      <c r="K52" s="393"/>
      <c r="L52" s="393"/>
      <c r="M52" s="393"/>
      <c r="N52" s="394"/>
    </row>
    <row r="53" spans="1:14" x14ac:dyDescent="0.2">
      <c r="A53" s="75"/>
      <c r="B53" s="77"/>
      <c r="C53" s="77"/>
      <c r="D53" s="77"/>
      <c r="E53" s="77"/>
      <c r="F53" s="77"/>
      <c r="G53" s="77"/>
      <c r="H53" s="77"/>
      <c r="I53" s="77"/>
      <c r="J53" s="77"/>
      <c r="K53" s="77"/>
      <c r="L53" s="77"/>
      <c r="M53" s="77"/>
      <c r="N53" s="79"/>
    </row>
    <row r="54" spans="1:14" x14ac:dyDescent="0.2">
      <c r="A54" s="389" t="s">
        <v>5</v>
      </c>
      <c r="B54" s="390"/>
      <c r="C54" s="390"/>
      <c r="D54" s="390"/>
      <c r="E54" s="390"/>
      <c r="F54" s="390"/>
      <c r="G54" s="390"/>
      <c r="H54" s="390"/>
      <c r="I54" s="390"/>
      <c r="J54" s="390"/>
      <c r="K54" s="390"/>
      <c r="L54" s="390"/>
      <c r="M54" s="390"/>
      <c r="N54" s="391"/>
    </row>
    <row r="55" spans="1:14" x14ac:dyDescent="0.2">
      <c r="A55" s="80"/>
      <c r="B55" s="81"/>
      <c r="C55" s="81"/>
      <c r="D55" s="81"/>
      <c r="E55" s="81"/>
      <c r="F55" s="81"/>
      <c r="G55" s="81"/>
      <c r="H55" s="81"/>
      <c r="I55" s="81"/>
      <c r="J55" s="81"/>
      <c r="K55" s="81"/>
      <c r="L55" s="81"/>
      <c r="M55" s="81"/>
      <c r="N55" s="82"/>
    </row>
  </sheetData>
  <mergeCells count="18">
    <mergeCell ref="B51:C51"/>
    <mergeCell ref="A54:N54"/>
    <mergeCell ref="A52:N52"/>
    <mergeCell ref="A7:N7"/>
    <mergeCell ref="A8:N8"/>
    <mergeCell ref="A9:N9"/>
    <mergeCell ref="D13:N13"/>
    <mergeCell ref="M41:N41"/>
    <mergeCell ref="B21:N21"/>
    <mergeCell ref="B22:N22"/>
    <mergeCell ref="B23:N23"/>
    <mergeCell ref="B30:L30"/>
    <mergeCell ref="B24:N24"/>
    <mergeCell ref="B25:N25"/>
    <mergeCell ref="B26:N26"/>
    <mergeCell ref="B27:N27"/>
    <mergeCell ref="B28:N28"/>
    <mergeCell ref="B29:N29"/>
  </mergeCells>
  <phoneticPr fontId="0" type="noConversion"/>
  <printOptions horizontalCentered="1" verticalCentered="1"/>
  <pageMargins left="0.5" right="0.5" top="0.5" bottom="0.5" header="0.5" footer="0.5"/>
  <pageSetup scale="6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workbookViewId="0">
      <selection activeCell="L16" sqref="L16"/>
    </sheetView>
  </sheetViews>
  <sheetFormatPr defaultRowHeight="12.75" x14ac:dyDescent="0.2"/>
  <cols>
    <col min="8" max="8" width="9.85546875" customWidth="1"/>
    <col min="264" max="264" width="9.85546875" customWidth="1"/>
    <col min="520" max="520" width="9.85546875" customWidth="1"/>
    <col min="776" max="776" width="9.85546875" customWidth="1"/>
    <col min="1032" max="1032" width="9.85546875" customWidth="1"/>
    <col min="1288" max="1288" width="9.85546875" customWidth="1"/>
    <col min="1544" max="1544" width="9.85546875" customWidth="1"/>
    <col min="1800" max="1800" width="9.85546875" customWidth="1"/>
    <col min="2056" max="2056" width="9.85546875" customWidth="1"/>
    <col min="2312" max="2312" width="9.85546875" customWidth="1"/>
    <col min="2568" max="2568" width="9.85546875" customWidth="1"/>
    <col min="2824" max="2824" width="9.85546875" customWidth="1"/>
    <col min="3080" max="3080" width="9.85546875" customWidth="1"/>
    <col min="3336" max="3336" width="9.85546875" customWidth="1"/>
    <col min="3592" max="3592" width="9.85546875" customWidth="1"/>
    <col min="3848" max="3848" width="9.85546875" customWidth="1"/>
    <col min="4104" max="4104" width="9.85546875" customWidth="1"/>
    <col min="4360" max="4360" width="9.85546875" customWidth="1"/>
    <col min="4616" max="4616" width="9.85546875" customWidth="1"/>
    <col min="4872" max="4872" width="9.85546875" customWidth="1"/>
    <col min="5128" max="5128" width="9.85546875" customWidth="1"/>
    <col min="5384" max="5384" width="9.85546875" customWidth="1"/>
    <col min="5640" max="5640" width="9.85546875" customWidth="1"/>
    <col min="5896" max="5896" width="9.85546875" customWidth="1"/>
    <col min="6152" max="6152" width="9.85546875" customWidth="1"/>
    <col min="6408" max="6408" width="9.85546875" customWidth="1"/>
    <col min="6664" max="6664" width="9.85546875" customWidth="1"/>
    <col min="6920" max="6920" width="9.85546875" customWidth="1"/>
    <col min="7176" max="7176" width="9.85546875" customWidth="1"/>
    <col min="7432" max="7432" width="9.85546875" customWidth="1"/>
    <col min="7688" max="7688" width="9.85546875" customWidth="1"/>
    <col min="7944" max="7944" width="9.85546875" customWidth="1"/>
    <col min="8200" max="8200" width="9.85546875" customWidth="1"/>
    <col min="8456" max="8456" width="9.85546875" customWidth="1"/>
    <col min="8712" max="8712" width="9.85546875" customWidth="1"/>
    <col min="8968" max="8968" width="9.85546875" customWidth="1"/>
    <col min="9224" max="9224" width="9.85546875" customWidth="1"/>
    <col min="9480" max="9480" width="9.85546875" customWidth="1"/>
    <col min="9736" max="9736" width="9.85546875" customWidth="1"/>
    <col min="9992" max="9992" width="9.85546875" customWidth="1"/>
    <col min="10248" max="10248" width="9.85546875" customWidth="1"/>
    <col min="10504" max="10504" width="9.85546875" customWidth="1"/>
    <col min="10760" max="10760" width="9.85546875" customWidth="1"/>
    <col min="11016" max="11016" width="9.85546875" customWidth="1"/>
    <col min="11272" max="11272" width="9.85546875" customWidth="1"/>
    <col min="11528" max="11528" width="9.85546875" customWidth="1"/>
    <col min="11784" max="11784" width="9.85546875" customWidth="1"/>
    <col min="12040" max="12040" width="9.85546875" customWidth="1"/>
    <col min="12296" max="12296" width="9.85546875" customWidth="1"/>
    <col min="12552" max="12552" width="9.85546875" customWidth="1"/>
    <col min="12808" max="12808" width="9.85546875" customWidth="1"/>
    <col min="13064" max="13064" width="9.85546875" customWidth="1"/>
    <col min="13320" max="13320" width="9.85546875" customWidth="1"/>
    <col min="13576" max="13576" width="9.85546875" customWidth="1"/>
    <col min="13832" max="13832" width="9.85546875" customWidth="1"/>
    <col min="14088" max="14088" width="9.85546875" customWidth="1"/>
    <col min="14344" max="14344" width="9.85546875" customWidth="1"/>
    <col min="14600" max="14600" width="9.85546875" customWidth="1"/>
    <col min="14856" max="14856" width="9.85546875" customWidth="1"/>
    <col min="15112" max="15112" width="9.85546875" customWidth="1"/>
    <col min="15368" max="15368" width="9.85546875" customWidth="1"/>
    <col min="15624" max="15624" width="9.85546875" customWidth="1"/>
    <col min="15880" max="15880" width="9.85546875" customWidth="1"/>
    <col min="16136" max="16136" width="9.85546875" customWidth="1"/>
  </cols>
  <sheetData>
    <row r="1" spans="1:10" x14ac:dyDescent="0.2">
      <c r="A1" s="72"/>
      <c r="B1" s="73"/>
      <c r="C1" s="73"/>
      <c r="D1" s="73"/>
      <c r="E1" s="73"/>
      <c r="F1" s="73"/>
      <c r="G1" s="73"/>
      <c r="H1" s="73"/>
      <c r="I1" s="73"/>
      <c r="J1" s="74"/>
    </row>
    <row r="2" spans="1:10" x14ac:dyDescent="0.2">
      <c r="A2" s="75" t="s">
        <v>0</v>
      </c>
      <c r="B2" s="81">
        <v>4</v>
      </c>
      <c r="C2" s="77"/>
      <c r="D2" s="77"/>
      <c r="E2" s="77"/>
      <c r="F2" s="77"/>
      <c r="G2" s="81" t="s">
        <v>437</v>
      </c>
      <c r="H2" s="313" t="s">
        <v>339</v>
      </c>
      <c r="I2" s="313"/>
      <c r="J2" s="82">
        <v>28</v>
      </c>
    </row>
    <row r="3" spans="1:10" x14ac:dyDescent="0.2">
      <c r="A3" s="75"/>
      <c r="B3" s="77"/>
      <c r="C3" s="77"/>
      <c r="D3" s="77"/>
      <c r="E3" s="77"/>
      <c r="F3" s="77"/>
      <c r="G3" s="77"/>
      <c r="H3" s="77"/>
      <c r="I3" s="77"/>
      <c r="J3" s="79"/>
    </row>
    <row r="4" spans="1:10" x14ac:dyDescent="0.2">
      <c r="A4" s="75" t="s">
        <v>1</v>
      </c>
      <c r="B4" s="77"/>
      <c r="C4" s="77"/>
      <c r="D4" s="77" t="s">
        <v>366</v>
      </c>
      <c r="E4" s="77"/>
      <c r="F4" s="77"/>
      <c r="G4" s="77"/>
      <c r="H4" s="77"/>
      <c r="I4" s="77"/>
      <c r="J4" s="79"/>
    </row>
    <row r="5" spans="1:10" x14ac:dyDescent="0.2">
      <c r="A5" s="80" t="s">
        <v>2</v>
      </c>
      <c r="B5" s="81"/>
      <c r="C5" s="81"/>
      <c r="D5" s="81" t="s">
        <v>340</v>
      </c>
      <c r="E5" s="81"/>
      <c r="F5" s="81"/>
      <c r="G5" s="81"/>
      <c r="H5" s="81"/>
      <c r="I5" s="81"/>
      <c r="J5" s="82"/>
    </row>
    <row r="6" spans="1:10" x14ac:dyDescent="0.2">
      <c r="A6" s="75"/>
      <c r="B6" s="77"/>
      <c r="C6" s="77"/>
      <c r="D6" s="77"/>
      <c r="E6" s="77"/>
      <c r="F6" s="77"/>
      <c r="G6" s="77"/>
      <c r="H6" s="77"/>
      <c r="I6" s="77"/>
      <c r="J6" s="79"/>
    </row>
    <row r="7" spans="1:10" x14ac:dyDescent="0.2">
      <c r="A7" s="395" t="s">
        <v>612</v>
      </c>
      <c r="B7" s="314"/>
      <c r="C7" s="314"/>
      <c r="D7" s="314"/>
      <c r="E7" s="314"/>
      <c r="F7" s="314"/>
      <c r="G7" s="314"/>
      <c r="H7" s="314"/>
      <c r="I7" s="314"/>
      <c r="J7" s="396"/>
    </row>
    <row r="8" spans="1:10" x14ac:dyDescent="0.2">
      <c r="A8" s="75"/>
      <c r="B8" s="77"/>
      <c r="C8" s="77"/>
      <c r="D8" s="77"/>
      <c r="E8" s="77"/>
      <c r="F8" s="77"/>
      <c r="G8" s="77"/>
      <c r="H8" s="77"/>
      <c r="I8" s="77"/>
      <c r="J8" s="79"/>
    </row>
    <row r="9" spans="1:10" x14ac:dyDescent="0.2">
      <c r="A9" s="75" t="s">
        <v>3</v>
      </c>
      <c r="B9" s="172"/>
      <c r="C9" s="392" t="s">
        <v>523</v>
      </c>
      <c r="D9" s="393"/>
      <c r="E9" s="394"/>
      <c r="F9" s="392" t="s">
        <v>524</v>
      </c>
      <c r="G9" s="393"/>
      <c r="H9" s="394"/>
      <c r="I9" s="77"/>
      <c r="J9" s="79"/>
    </row>
    <row r="10" spans="1:10" x14ac:dyDescent="0.2">
      <c r="A10" s="75"/>
      <c r="B10" s="77"/>
      <c r="C10" s="85" t="s">
        <v>525</v>
      </c>
      <c r="D10" s="86"/>
      <c r="E10" s="87"/>
      <c r="F10" s="85" t="s">
        <v>149</v>
      </c>
      <c r="G10" s="86"/>
      <c r="H10" s="87"/>
      <c r="I10" s="77"/>
      <c r="J10" s="79"/>
    </row>
    <row r="11" spans="1:10" x14ac:dyDescent="0.2">
      <c r="A11" s="75"/>
      <c r="B11" s="62"/>
      <c r="C11" s="85" t="s">
        <v>526</v>
      </c>
      <c r="D11" s="86"/>
      <c r="E11" s="87"/>
      <c r="F11" s="85" t="s">
        <v>149</v>
      </c>
      <c r="G11" s="86"/>
      <c r="H11" s="87"/>
      <c r="I11" s="77"/>
      <c r="J11" s="79"/>
    </row>
    <row r="12" spans="1:10" x14ac:dyDescent="0.2">
      <c r="A12" s="75"/>
      <c r="B12" s="77"/>
      <c r="C12" s="77"/>
      <c r="D12" s="77"/>
      <c r="E12" s="77"/>
      <c r="F12" s="77"/>
      <c r="G12" s="77"/>
      <c r="H12" s="77"/>
      <c r="I12" s="77"/>
      <c r="J12" s="79"/>
    </row>
    <row r="13" spans="1:10" x14ac:dyDescent="0.2">
      <c r="A13" s="80"/>
      <c r="B13" s="61"/>
      <c r="C13" s="179"/>
      <c r="D13" s="81"/>
      <c r="E13" s="61"/>
      <c r="F13" s="179"/>
      <c r="G13" s="81"/>
      <c r="H13" s="61"/>
      <c r="I13" s="179"/>
      <c r="J13" s="82"/>
    </row>
    <row r="14" spans="1:10" x14ac:dyDescent="0.2">
      <c r="A14" s="75"/>
      <c r="B14" s="165"/>
      <c r="C14" s="172"/>
      <c r="D14" s="77"/>
      <c r="E14" s="165"/>
      <c r="F14" s="172"/>
      <c r="G14" s="77"/>
      <c r="H14" s="165"/>
      <c r="I14" s="172"/>
      <c r="J14" s="79"/>
    </row>
    <row r="15" spans="1:10" x14ac:dyDescent="0.2">
      <c r="A15" s="395" t="s">
        <v>613</v>
      </c>
      <c r="B15" s="314"/>
      <c r="C15" s="314"/>
      <c r="D15" s="314"/>
      <c r="E15" s="314"/>
      <c r="F15" s="314"/>
      <c r="G15" s="314"/>
      <c r="H15" s="314"/>
      <c r="I15" s="314"/>
      <c r="J15" s="396"/>
    </row>
    <row r="16" spans="1:10" x14ac:dyDescent="0.2">
      <c r="A16" s="75"/>
      <c r="B16" s="77"/>
      <c r="C16" s="77"/>
      <c r="D16" s="77"/>
      <c r="E16" s="77"/>
      <c r="F16" s="77"/>
      <c r="G16" s="77"/>
      <c r="H16" s="77"/>
      <c r="I16" s="77"/>
      <c r="J16" s="79"/>
    </row>
    <row r="17" spans="1:10" x14ac:dyDescent="0.2">
      <c r="A17" s="75"/>
      <c r="B17" s="77"/>
      <c r="C17" s="397" t="s">
        <v>527</v>
      </c>
      <c r="D17" s="398"/>
      <c r="E17" s="399"/>
      <c r="F17" s="400" t="s">
        <v>528</v>
      </c>
      <c r="G17" s="393"/>
      <c r="H17" s="394"/>
      <c r="I17" s="77"/>
      <c r="J17" s="79"/>
    </row>
    <row r="18" spans="1:10" x14ac:dyDescent="0.2">
      <c r="A18" s="181"/>
      <c r="B18" s="173"/>
      <c r="C18" s="97" t="s">
        <v>529</v>
      </c>
      <c r="D18" s="86"/>
      <c r="E18" s="87"/>
      <c r="F18" s="85" t="s">
        <v>149</v>
      </c>
      <c r="G18" s="86"/>
      <c r="H18" s="87"/>
      <c r="I18" s="173"/>
      <c r="J18" s="180"/>
    </row>
    <row r="19" spans="1:10" x14ac:dyDescent="0.2">
      <c r="A19" s="75"/>
      <c r="B19" s="77"/>
      <c r="C19" s="97" t="s">
        <v>529</v>
      </c>
      <c r="D19" s="86"/>
      <c r="E19" s="87"/>
      <c r="F19" s="85" t="s">
        <v>149</v>
      </c>
      <c r="G19" s="86"/>
      <c r="H19" s="87"/>
      <c r="I19" s="77"/>
      <c r="J19" s="79"/>
    </row>
    <row r="20" spans="1:10" x14ac:dyDescent="0.2">
      <c r="A20" s="75"/>
      <c r="B20" s="77"/>
      <c r="C20" s="253"/>
      <c r="D20" s="86"/>
      <c r="E20" s="86"/>
      <c r="F20" s="86"/>
      <c r="G20" s="86"/>
      <c r="H20" s="86"/>
      <c r="I20" s="77"/>
      <c r="J20" s="79"/>
    </row>
    <row r="21" spans="1:10" x14ac:dyDescent="0.2">
      <c r="A21" s="75"/>
      <c r="B21" s="77"/>
      <c r="C21" s="389" t="s">
        <v>530</v>
      </c>
      <c r="D21" s="390"/>
      <c r="E21" s="391"/>
      <c r="F21" s="401" t="s">
        <v>528</v>
      </c>
      <c r="G21" s="385"/>
      <c r="H21" s="386"/>
      <c r="I21" s="77"/>
      <c r="J21" s="79"/>
    </row>
    <row r="22" spans="1:10" x14ac:dyDescent="0.2">
      <c r="A22" s="75"/>
      <c r="B22" s="77"/>
      <c r="C22" s="97" t="s">
        <v>529</v>
      </c>
      <c r="D22" s="86"/>
      <c r="E22" s="87"/>
      <c r="F22" s="85" t="s">
        <v>149</v>
      </c>
      <c r="G22" s="86"/>
      <c r="H22" s="87"/>
      <c r="I22" s="77"/>
      <c r="J22" s="79"/>
    </row>
    <row r="23" spans="1:10" x14ac:dyDescent="0.2">
      <c r="A23" s="75"/>
      <c r="B23" s="77"/>
      <c r="C23" s="97" t="s">
        <v>529</v>
      </c>
      <c r="D23" s="86"/>
      <c r="E23" s="87"/>
      <c r="F23" s="85" t="s">
        <v>149</v>
      </c>
      <c r="G23" s="86"/>
      <c r="H23" s="87"/>
      <c r="I23" s="77"/>
      <c r="J23" s="79"/>
    </row>
    <row r="24" spans="1:10" x14ac:dyDescent="0.2">
      <c r="A24" s="75"/>
      <c r="B24" s="77"/>
      <c r="C24" s="77"/>
      <c r="D24" s="77"/>
      <c r="E24" s="77"/>
      <c r="F24" s="77"/>
      <c r="G24" s="77"/>
      <c r="H24" s="77"/>
      <c r="I24" s="77"/>
      <c r="J24" s="79"/>
    </row>
    <row r="25" spans="1:10" x14ac:dyDescent="0.2">
      <c r="A25" s="80"/>
      <c r="B25" s="81"/>
      <c r="C25" s="81"/>
      <c r="D25" s="81"/>
      <c r="E25" s="81"/>
      <c r="F25" s="81"/>
      <c r="G25" s="81"/>
      <c r="H25" s="81"/>
      <c r="I25" s="81"/>
      <c r="J25" s="82"/>
    </row>
    <row r="26" spans="1:10" x14ac:dyDescent="0.2">
      <c r="A26" s="75"/>
      <c r="B26" s="77"/>
      <c r="C26" s="77"/>
      <c r="D26" s="77"/>
      <c r="E26" s="77"/>
      <c r="F26" s="77"/>
      <c r="G26" s="77"/>
      <c r="H26" s="77"/>
      <c r="I26" s="77"/>
      <c r="J26" s="79"/>
    </row>
    <row r="27" spans="1:10" x14ac:dyDescent="0.2">
      <c r="A27" s="395" t="s">
        <v>323</v>
      </c>
      <c r="B27" s="314"/>
      <c r="C27" s="314"/>
      <c r="D27" s="314"/>
      <c r="E27" s="314"/>
      <c r="F27" s="314"/>
      <c r="G27" s="314"/>
      <c r="H27" s="314"/>
      <c r="I27" s="314"/>
      <c r="J27" s="396"/>
    </row>
    <row r="28" spans="1:10" x14ac:dyDescent="0.2">
      <c r="A28" s="75"/>
      <c r="B28" s="77"/>
      <c r="C28" s="77"/>
      <c r="D28" s="77"/>
      <c r="E28" s="77"/>
      <c r="F28" s="77"/>
      <c r="G28" s="77"/>
      <c r="H28" s="77"/>
      <c r="I28" s="77"/>
      <c r="J28" s="79"/>
    </row>
    <row r="29" spans="1:10" x14ac:dyDescent="0.2">
      <c r="A29" s="75" t="s">
        <v>531</v>
      </c>
      <c r="B29" s="77"/>
      <c r="C29" s="77"/>
      <c r="D29" s="77"/>
      <c r="E29" s="77"/>
      <c r="F29" s="77"/>
      <c r="G29" s="77"/>
      <c r="H29" s="77"/>
      <c r="I29" s="77"/>
      <c r="J29" s="79"/>
    </row>
    <row r="30" spans="1:10" x14ac:dyDescent="0.2">
      <c r="A30" s="75"/>
      <c r="B30" s="77"/>
      <c r="C30" s="77"/>
      <c r="D30" s="77"/>
      <c r="E30" s="77"/>
      <c r="F30" s="77"/>
      <c r="G30" s="77"/>
      <c r="H30" s="77"/>
      <c r="I30" s="77"/>
      <c r="J30" s="79"/>
    </row>
    <row r="31" spans="1:10" x14ac:dyDescent="0.2">
      <c r="A31" s="75" t="s">
        <v>532</v>
      </c>
      <c r="B31" s="77"/>
      <c r="C31" s="77"/>
      <c r="D31" s="77"/>
      <c r="E31" s="77"/>
      <c r="F31" s="77"/>
      <c r="G31" s="77"/>
      <c r="H31" s="77"/>
      <c r="I31" s="77"/>
      <c r="J31" s="79"/>
    </row>
    <row r="32" spans="1:10" x14ac:dyDescent="0.2">
      <c r="A32" s="181"/>
      <c r="B32" s="173"/>
      <c r="C32" s="254"/>
      <c r="D32" s="255"/>
      <c r="E32" s="402" t="s">
        <v>533</v>
      </c>
      <c r="F32" s="403"/>
      <c r="G32" s="254"/>
      <c r="H32" s="255"/>
      <c r="I32" s="402" t="s">
        <v>534</v>
      </c>
      <c r="J32" s="403"/>
    </row>
    <row r="33" spans="1:10" x14ac:dyDescent="0.2">
      <c r="A33" s="75"/>
      <c r="B33" s="77"/>
      <c r="C33" s="383" t="s">
        <v>535</v>
      </c>
      <c r="D33" s="384"/>
      <c r="E33" s="383" t="s">
        <v>536</v>
      </c>
      <c r="F33" s="384"/>
      <c r="G33" s="383" t="s">
        <v>537</v>
      </c>
      <c r="H33" s="384"/>
      <c r="I33" s="383" t="s">
        <v>538</v>
      </c>
      <c r="J33" s="384"/>
    </row>
    <row r="34" spans="1:10" x14ac:dyDescent="0.2">
      <c r="A34" s="90"/>
      <c r="B34" s="77"/>
      <c r="C34" s="404" t="s">
        <v>539</v>
      </c>
      <c r="D34" s="386"/>
      <c r="E34" s="404" t="s">
        <v>539</v>
      </c>
      <c r="F34" s="386"/>
      <c r="G34" s="404" t="s">
        <v>540</v>
      </c>
      <c r="H34" s="386"/>
      <c r="I34" s="404" t="s">
        <v>541</v>
      </c>
      <c r="J34" s="386"/>
    </row>
    <row r="35" spans="1:10" ht="19.5" customHeight="1" x14ac:dyDescent="0.2">
      <c r="A35" s="85" t="s">
        <v>324</v>
      </c>
      <c r="B35" s="87"/>
      <c r="C35" s="85"/>
      <c r="D35" s="87"/>
      <c r="E35" s="85"/>
      <c r="F35" s="87"/>
      <c r="G35" s="85"/>
      <c r="H35" s="87"/>
      <c r="I35" s="85"/>
      <c r="J35" s="87"/>
    </row>
    <row r="36" spans="1:10" x14ac:dyDescent="0.2">
      <c r="A36" s="72" t="s">
        <v>542</v>
      </c>
      <c r="B36" s="74"/>
      <c r="C36" s="72"/>
      <c r="D36" s="74"/>
      <c r="E36" s="72"/>
      <c r="F36" s="74"/>
      <c r="G36" s="72"/>
      <c r="H36" s="74"/>
      <c r="I36" s="72"/>
      <c r="J36" s="74"/>
    </row>
    <row r="37" spans="1:10" x14ac:dyDescent="0.2">
      <c r="A37" s="256" t="s">
        <v>543</v>
      </c>
      <c r="B37" s="82"/>
      <c r="C37" s="80"/>
      <c r="D37" s="82"/>
      <c r="E37" s="80"/>
      <c r="F37" s="82"/>
      <c r="G37" s="80"/>
      <c r="H37" s="82"/>
      <c r="I37" s="80"/>
      <c r="J37" s="82"/>
    </row>
    <row r="38" spans="1:10" x14ac:dyDescent="0.2">
      <c r="A38" s="72" t="s">
        <v>542</v>
      </c>
      <c r="B38" s="74"/>
      <c r="C38" s="405" t="s">
        <v>325</v>
      </c>
      <c r="D38" s="406"/>
      <c r="E38" s="405" t="s">
        <v>325</v>
      </c>
      <c r="F38" s="406"/>
      <c r="G38" s="405" t="s">
        <v>325</v>
      </c>
      <c r="H38" s="406"/>
      <c r="I38" s="405" t="s">
        <v>600</v>
      </c>
      <c r="J38" s="406"/>
    </row>
    <row r="39" spans="1:10" x14ac:dyDescent="0.2">
      <c r="A39" s="256" t="s">
        <v>544</v>
      </c>
      <c r="B39" s="82"/>
      <c r="C39" s="80"/>
      <c r="D39" s="82"/>
      <c r="E39" s="80"/>
      <c r="F39" s="82"/>
      <c r="G39" s="80"/>
      <c r="H39" s="82"/>
      <c r="I39" s="80"/>
      <c r="J39" s="82"/>
    </row>
    <row r="40" spans="1:10" x14ac:dyDescent="0.2">
      <c r="A40" s="75"/>
      <c r="B40" s="77"/>
      <c r="C40" s="77"/>
      <c r="D40" s="77"/>
      <c r="E40" s="77"/>
      <c r="F40" s="77"/>
      <c r="G40" s="77"/>
      <c r="H40" s="77"/>
      <c r="I40" s="77"/>
      <c r="J40" s="79"/>
    </row>
    <row r="41" spans="1:10" x14ac:dyDescent="0.2">
      <c r="A41" s="75"/>
      <c r="B41" s="77"/>
      <c r="C41" s="77"/>
      <c r="D41" s="77"/>
      <c r="E41" s="77"/>
      <c r="F41" s="77"/>
      <c r="G41" s="77"/>
      <c r="H41" s="77"/>
      <c r="I41" s="77"/>
      <c r="J41" s="79"/>
    </row>
    <row r="42" spans="1:10" x14ac:dyDescent="0.2">
      <c r="A42" s="75"/>
      <c r="B42" s="77"/>
      <c r="C42" s="77"/>
      <c r="D42" s="173"/>
      <c r="E42" s="173"/>
      <c r="F42" s="173"/>
      <c r="G42" s="173"/>
      <c r="H42" s="77"/>
      <c r="I42" s="77"/>
      <c r="J42" s="79"/>
    </row>
    <row r="43" spans="1:10" x14ac:dyDescent="0.2">
      <c r="A43" s="75"/>
      <c r="B43" s="77"/>
      <c r="C43" s="77"/>
      <c r="D43" s="77"/>
      <c r="E43" s="77"/>
      <c r="F43" s="77"/>
      <c r="G43" s="77"/>
      <c r="H43" s="77"/>
      <c r="I43" s="77"/>
      <c r="J43" s="79"/>
    </row>
    <row r="44" spans="1:10" x14ac:dyDescent="0.2">
      <c r="A44" s="75"/>
      <c r="B44" s="77"/>
      <c r="C44" s="77"/>
      <c r="D44" s="77"/>
      <c r="E44" s="77"/>
      <c r="F44" s="77"/>
      <c r="G44" s="77"/>
      <c r="H44" s="77"/>
      <c r="I44" s="77"/>
      <c r="J44" s="79"/>
    </row>
    <row r="45" spans="1:10" x14ac:dyDescent="0.2">
      <c r="A45" s="75"/>
      <c r="B45" s="77"/>
      <c r="C45" s="77"/>
      <c r="D45" s="77"/>
      <c r="E45" s="77"/>
      <c r="F45" s="77"/>
      <c r="G45" s="77"/>
      <c r="H45" s="77"/>
      <c r="I45" s="77"/>
      <c r="J45" s="79"/>
    </row>
    <row r="46" spans="1:10" x14ac:dyDescent="0.2">
      <c r="A46" s="75"/>
      <c r="B46" s="77"/>
      <c r="C46" s="77"/>
      <c r="D46" s="77"/>
      <c r="E46" s="77"/>
      <c r="F46" s="77"/>
      <c r="G46" s="77"/>
      <c r="H46" s="77"/>
      <c r="I46" s="77"/>
      <c r="J46" s="79"/>
    </row>
    <row r="47" spans="1:10" x14ac:dyDescent="0.2">
      <c r="A47" s="75"/>
      <c r="B47" s="77"/>
      <c r="C47" s="77"/>
      <c r="D47" s="77"/>
      <c r="E47" s="77"/>
      <c r="F47" s="77"/>
      <c r="G47" s="77"/>
      <c r="H47" s="77"/>
      <c r="I47" s="77"/>
      <c r="J47" s="79"/>
    </row>
    <row r="48" spans="1:10" x14ac:dyDescent="0.2">
      <c r="A48" s="75"/>
      <c r="B48" s="77"/>
      <c r="C48" s="77"/>
      <c r="D48" s="77"/>
      <c r="E48" s="77"/>
      <c r="F48" s="77"/>
      <c r="G48" s="77"/>
      <c r="H48" s="77"/>
      <c r="I48" s="77"/>
      <c r="J48" s="79"/>
    </row>
    <row r="49" spans="1:10" x14ac:dyDescent="0.2">
      <c r="A49" s="80"/>
      <c r="B49" s="81"/>
      <c r="C49" s="81"/>
      <c r="D49" s="81"/>
      <c r="E49" s="81"/>
      <c r="F49" s="81"/>
      <c r="G49" s="81"/>
      <c r="H49" s="81"/>
      <c r="I49" s="81"/>
      <c r="J49" s="82"/>
    </row>
    <row r="50" spans="1:10" x14ac:dyDescent="0.2">
      <c r="A50" s="75" t="s">
        <v>316</v>
      </c>
      <c r="B50" s="77"/>
      <c r="C50" s="77"/>
      <c r="D50" s="77"/>
      <c r="E50" s="77"/>
      <c r="F50" s="77"/>
      <c r="G50" s="77"/>
      <c r="H50" s="77"/>
      <c r="I50" s="77"/>
      <c r="J50" s="79"/>
    </row>
    <row r="51" spans="1:10" x14ac:dyDescent="0.2">
      <c r="A51" s="75"/>
      <c r="B51" s="77"/>
      <c r="C51" s="77"/>
      <c r="D51" s="77"/>
      <c r="E51" s="77"/>
      <c r="F51" s="77"/>
      <c r="G51" s="77"/>
      <c r="H51" s="77"/>
      <c r="I51" s="77"/>
      <c r="J51" s="79"/>
    </row>
    <row r="52" spans="1:10" x14ac:dyDescent="0.2">
      <c r="A52" s="80" t="s">
        <v>322</v>
      </c>
      <c r="B52" s="81"/>
      <c r="C52" s="81"/>
      <c r="D52" s="81"/>
      <c r="E52" s="81"/>
      <c r="F52" s="81"/>
      <c r="G52" s="81"/>
      <c r="H52" s="81" t="s">
        <v>321</v>
      </c>
      <c r="I52" s="81"/>
      <c r="J52" s="82"/>
    </row>
    <row r="53" spans="1:10" x14ac:dyDescent="0.2">
      <c r="A53" s="310" t="s">
        <v>4</v>
      </c>
      <c r="B53" s="311"/>
      <c r="C53" s="311"/>
      <c r="D53" s="311"/>
      <c r="E53" s="311"/>
      <c r="F53" s="311"/>
      <c r="G53" s="311"/>
      <c r="H53" s="311"/>
      <c r="I53" s="311"/>
      <c r="J53" s="312"/>
    </row>
    <row r="54" spans="1:10" x14ac:dyDescent="0.2">
      <c r="A54" s="80"/>
      <c r="B54" s="81"/>
      <c r="C54" s="81"/>
      <c r="D54" s="81"/>
      <c r="E54" s="81"/>
      <c r="F54" s="81"/>
      <c r="G54" s="81"/>
      <c r="H54" s="81"/>
      <c r="I54" s="81"/>
      <c r="J54" s="82"/>
    </row>
    <row r="55" spans="1:10" x14ac:dyDescent="0.2">
      <c r="A55" s="75"/>
      <c r="B55" s="77"/>
      <c r="C55" s="77"/>
      <c r="D55" s="77"/>
      <c r="E55" s="77"/>
      <c r="F55" s="77"/>
      <c r="G55" s="77"/>
      <c r="H55" s="77"/>
      <c r="I55" s="77"/>
      <c r="J55" s="79"/>
    </row>
    <row r="56" spans="1:10" x14ac:dyDescent="0.2">
      <c r="A56" s="75" t="s">
        <v>5</v>
      </c>
      <c r="B56" s="77"/>
      <c r="C56" s="77"/>
      <c r="D56" s="77"/>
      <c r="E56" s="77"/>
      <c r="F56" s="77"/>
      <c r="G56" s="77"/>
      <c r="H56" s="77"/>
      <c r="I56" s="77"/>
      <c r="J56" s="79"/>
    </row>
    <row r="57" spans="1:10" x14ac:dyDescent="0.2">
      <c r="A57" s="80"/>
      <c r="B57" s="81"/>
      <c r="C57" s="81"/>
      <c r="D57" s="81"/>
      <c r="E57" s="81"/>
      <c r="F57" s="81"/>
      <c r="G57" s="81"/>
      <c r="H57" s="81"/>
      <c r="I57" s="81"/>
      <c r="J57" s="82"/>
    </row>
  </sheetData>
  <mergeCells count="25">
    <mergeCell ref="C34:D34"/>
    <mergeCell ref="E34:F34"/>
    <mergeCell ref="G34:H34"/>
    <mergeCell ref="I34:J34"/>
    <mergeCell ref="A53:J53"/>
    <mergeCell ref="C38:D38"/>
    <mergeCell ref="E38:F38"/>
    <mergeCell ref="G38:H38"/>
    <mergeCell ref="I38:J38"/>
    <mergeCell ref="C33:D33"/>
    <mergeCell ref="E33:F33"/>
    <mergeCell ref="G33:H33"/>
    <mergeCell ref="I33:J33"/>
    <mergeCell ref="H2:I2"/>
    <mergeCell ref="A7:J7"/>
    <mergeCell ref="C9:E9"/>
    <mergeCell ref="F9:H9"/>
    <mergeCell ref="A15:J15"/>
    <mergeCell ref="C17:E17"/>
    <mergeCell ref="F17:H17"/>
    <mergeCell ref="C21:E21"/>
    <mergeCell ref="F21:H21"/>
    <mergeCell ref="A27:J27"/>
    <mergeCell ref="E32:F32"/>
    <mergeCell ref="I32:J32"/>
  </mergeCells>
  <printOptions horizontalCentered="1" verticalCentered="1"/>
  <pageMargins left="0.5" right="0.5" top="0.5" bottom="0.5"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showGridLines="0" zoomScaleNormal="100" workbookViewId="0">
      <selection activeCell="A40" sqref="A40"/>
    </sheetView>
  </sheetViews>
  <sheetFormatPr defaultRowHeight="12.75" x14ac:dyDescent="0.2"/>
  <cols>
    <col min="1" max="1" width="10.28515625" customWidth="1"/>
    <col min="2" max="2" width="13.7109375" customWidth="1"/>
    <col min="3" max="3" width="4.85546875" customWidth="1"/>
    <col min="4" max="10" width="11.28515625" customWidth="1"/>
  </cols>
  <sheetData>
    <row r="1" spans="1:12" x14ac:dyDescent="0.2">
      <c r="A1" s="72"/>
      <c r="B1" s="73"/>
      <c r="C1" s="73"/>
      <c r="D1" s="73"/>
      <c r="E1" s="73"/>
      <c r="F1" s="73"/>
      <c r="G1" s="73"/>
      <c r="H1" s="73"/>
      <c r="I1" s="73"/>
      <c r="J1" s="74"/>
    </row>
    <row r="2" spans="1:12" x14ac:dyDescent="0.2">
      <c r="A2" s="75" t="s">
        <v>0</v>
      </c>
      <c r="B2" s="76">
        <v>4</v>
      </c>
      <c r="C2" s="77"/>
      <c r="D2" s="77"/>
      <c r="E2" s="77"/>
      <c r="F2" s="77"/>
      <c r="G2" s="62"/>
      <c r="H2" s="129"/>
      <c r="I2" s="128"/>
      <c r="J2" s="146" t="s">
        <v>272</v>
      </c>
    </row>
    <row r="3" spans="1:12" x14ac:dyDescent="0.2">
      <c r="A3" s="75"/>
      <c r="B3" s="77"/>
      <c r="C3" s="77"/>
      <c r="D3" s="77"/>
      <c r="E3" s="77"/>
      <c r="F3" s="77"/>
      <c r="G3" s="77"/>
      <c r="H3" s="77"/>
      <c r="I3" s="77"/>
      <c r="J3" s="79"/>
    </row>
    <row r="4" spans="1:12" x14ac:dyDescent="0.2">
      <c r="A4" s="75" t="s">
        <v>1</v>
      </c>
      <c r="B4" s="77"/>
      <c r="C4" s="77"/>
      <c r="D4" s="62" t="str">
        <f>'Title Page'!$B$12</f>
        <v>Rabanco LTD / G-12</v>
      </c>
      <c r="E4" s="77"/>
      <c r="F4" s="77"/>
      <c r="G4" s="77"/>
      <c r="H4" s="77"/>
      <c r="I4" s="77"/>
      <c r="J4" s="79"/>
    </row>
    <row r="5" spans="1:12" x14ac:dyDescent="0.2">
      <c r="A5" s="80" t="s">
        <v>2</v>
      </c>
      <c r="B5" s="81"/>
      <c r="C5" s="81"/>
      <c r="D5" s="66" t="str">
        <f>'Title Page'!$B$15</f>
        <v>Lynnwood Disposal, Republic Services</v>
      </c>
      <c r="E5" s="81"/>
      <c r="F5" s="81"/>
      <c r="G5" s="81"/>
      <c r="H5" s="81"/>
      <c r="I5" s="81"/>
      <c r="J5" s="82"/>
    </row>
    <row r="6" spans="1:12" x14ac:dyDescent="0.2">
      <c r="A6" s="75"/>
      <c r="B6" s="77"/>
      <c r="C6" s="77"/>
      <c r="D6" s="77"/>
      <c r="E6" s="77"/>
      <c r="F6" s="77"/>
      <c r="G6" s="77"/>
      <c r="H6" s="77"/>
      <c r="I6" s="77"/>
      <c r="J6" s="79"/>
    </row>
    <row r="7" spans="1:12" x14ac:dyDescent="0.2">
      <c r="A7" s="317" t="s">
        <v>159</v>
      </c>
      <c r="B7" s="314"/>
      <c r="C7" s="314"/>
      <c r="D7" s="314"/>
      <c r="E7" s="314"/>
      <c r="F7" s="314"/>
      <c r="G7" s="314"/>
      <c r="H7" s="314"/>
      <c r="I7" s="314"/>
      <c r="J7" s="396"/>
    </row>
    <row r="8" spans="1:12" x14ac:dyDescent="0.2">
      <c r="A8" s="409" t="s">
        <v>160</v>
      </c>
      <c r="B8" s="313"/>
      <c r="C8" s="313"/>
      <c r="D8" s="313"/>
      <c r="E8" s="313"/>
      <c r="F8" s="313"/>
      <c r="G8" s="313"/>
      <c r="H8" s="313"/>
      <c r="I8" s="313"/>
      <c r="J8" s="384"/>
    </row>
    <row r="9" spans="1:12" x14ac:dyDescent="0.2">
      <c r="A9" s="383" t="s">
        <v>118</v>
      </c>
      <c r="B9" s="313"/>
      <c r="C9" s="313"/>
      <c r="D9" s="313"/>
      <c r="E9" s="313"/>
      <c r="F9" s="313"/>
      <c r="G9" s="313"/>
      <c r="H9" s="313"/>
      <c r="I9" s="313"/>
      <c r="J9" s="384"/>
      <c r="L9" s="59"/>
    </row>
    <row r="10" spans="1:12" x14ac:dyDescent="0.2">
      <c r="A10" s="75"/>
      <c r="B10" s="77"/>
      <c r="C10" s="77"/>
      <c r="D10" s="77"/>
      <c r="E10" s="77"/>
      <c r="F10" s="77"/>
      <c r="G10" s="77"/>
      <c r="H10" s="77"/>
      <c r="I10" s="77"/>
      <c r="J10" s="79"/>
    </row>
    <row r="11" spans="1:12" x14ac:dyDescent="0.2">
      <c r="A11" s="90" t="s">
        <v>119</v>
      </c>
      <c r="B11" s="62"/>
      <c r="C11" s="77"/>
      <c r="D11" s="77"/>
      <c r="E11" s="77"/>
      <c r="F11" s="77"/>
      <c r="G11" s="77"/>
      <c r="H11" s="77"/>
      <c r="I11" s="77"/>
      <c r="J11" s="79"/>
    </row>
    <row r="12" spans="1:12" x14ac:dyDescent="0.2">
      <c r="A12" s="75"/>
      <c r="B12" s="77"/>
      <c r="C12" s="77"/>
      <c r="D12" s="77"/>
      <c r="E12" s="77"/>
      <c r="F12" s="77"/>
      <c r="G12" s="77"/>
      <c r="H12" s="77"/>
      <c r="I12" s="77"/>
      <c r="J12" s="79"/>
    </row>
    <row r="13" spans="1:12" x14ac:dyDescent="0.2">
      <c r="A13" s="75" t="s">
        <v>161</v>
      </c>
      <c r="B13" s="77"/>
      <c r="C13" s="77"/>
      <c r="D13" s="77"/>
      <c r="E13" s="77"/>
      <c r="F13" s="77"/>
      <c r="G13" s="77"/>
      <c r="H13" s="77"/>
      <c r="I13" s="77"/>
      <c r="J13" s="79"/>
    </row>
    <row r="14" spans="1:12" x14ac:dyDescent="0.2">
      <c r="A14" s="75"/>
      <c r="B14" s="77"/>
      <c r="C14" s="77"/>
      <c r="D14" s="77"/>
      <c r="E14" s="77"/>
      <c r="F14" s="77"/>
      <c r="G14" s="77"/>
      <c r="H14" s="77"/>
      <c r="I14" s="77"/>
      <c r="J14" s="79"/>
    </row>
    <row r="15" spans="1:12" x14ac:dyDescent="0.2">
      <c r="A15" s="75"/>
      <c r="B15" s="68"/>
      <c r="C15" s="78"/>
      <c r="D15" s="392" t="s">
        <v>120</v>
      </c>
      <c r="E15" s="393"/>
      <c r="F15" s="393"/>
      <c r="G15" s="393"/>
      <c r="H15" s="393"/>
      <c r="I15" s="393"/>
      <c r="J15" s="394"/>
    </row>
    <row r="16" spans="1:12" x14ac:dyDescent="0.2">
      <c r="A16" s="94" t="s">
        <v>121</v>
      </c>
      <c r="B16" s="95"/>
      <c r="C16" s="96"/>
      <c r="D16" s="30"/>
      <c r="E16" s="104" t="s">
        <v>54</v>
      </c>
      <c r="F16" s="104" t="s">
        <v>55</v>
      </c>
      <c r="G16" s="104" t="s">
        <v>56</v>
      </c>
      <c r="H16" s="104" t="s">
        <v>57</v>
      </c>
      <c r="I16" s="104"/>
      <c r="J16" s="104"/>
    </row>
    <row r="17" spans="1:10" x14ac:dyDescent="0.2">
      <c r="A17" s="97" t="s">
        <v>125</v>
      </c>
      <c r="B17" s="132"/>
      <c r="C17" s="133"/>
      <c r="D17" s="134"/>
      <c r="E17" s="134"/>
      <c r="F17" s="134"/>
      <c r="G17" s="134"/>
      <c r="H17" s="134"/>
      <c r="I17" s="134"/>
      <c r="J17" s="134"/>
    </row>
    <row r="18" spans="1:10" x14ac:dyDescent="0.2">
      <c r="A18" s="97" t="s">
        <v>126</v>
      </c>
      <c r="B18" s="132"/>
      <c r="C18" s="133"/>
      <c r="D18" s="134"/>
      <c r="E18" s="246" t="s">
        <v>519</v>
      </c>
      <c r="F18" s="246" t="s">
        <v>520</v>
      </c>
      <c r="G18" s="246" t="s">
        <v>521</v>
      </c>
      <c r="H18" s="275" t="s">
        <v>522</v>
      </c>
      <c r="I18" s="135"/>
      <c r="J18" s="134"/>
    </row>
    <row r="19" spans="1:10" x14ac:dyDescent="0.2">
      <c r="A19" s="97" t="s">
        <v>127</v>
      </c>
      <c r="B19" s="132"/>
      <c r="C19" s="133"/>
      <c r="D19" s="134"/>
      <c r="E19" s="159" t="str">
        <f>+E18</f>
        <v>$109.35(A)</v>
      </c>
      <c r="F19" s="159" t="str">
        <f t="shared" ref="F19:H20" si="0">+F18</f>
        <v>$157.87(A)</v>
      </c>
      <c r="G19" s="159" t="str">
        <f t="shared" si="0"/>
        <v>$210.66(A)</v>
      </c>
      <c r="H19" s="159" t="str">
        <f t="shared" si="0"/>
        <v>$312.71(A)</v>
      </c>
      <c r="I19" s="135"/>
      <c r="J19" s="134"/>
    </row>
    <row r="20" spans="1:10" x14ac:dyDescent="0.2">
      <c r="A20" s="98" t="s">
        <v>128</v>
      </c>
      <c r="B20" s="136"/>
      <c r="C20" s="137"/>
      <c r="D20" s="134"/>
      <c r="E20" s="159" t="str">
        <f>+E19</f>
        <v>$109.35(A)</v>
      </c>
      <c r="F20" s="159" t="str">
        <f t="shared" si="0"/>
        <v>$157.87(A)</v>
      </c>
      <c r="G20" s="159" t="str">
        <f t="shared" si="0"/>
        <v>$210.66(A)</v>
      </c>
      <c r="H20" s="159" t="str">
        <f t="shared" si="0"/>
        <v>$312.71(A)</v>
      </c>
      <c r="I20" s="135"/>
      <c r="J20" s="134"/>
    </row>
    <row r="21" spans="1:10" x14ac:dyDescent="0.2">
      <c r="A21" s="101" t="s">
        <v>129</v>
      </c>
      <c r="B21" s="132"/>
      <c r="C21" s="133"/>
      <c r="D21" s="62"/>
      <c r="E21" s="62"/>
      <c r="F21" s="62"/>
      <c r="G21" s="62"/>
      <c r="H21" s="62"/>
      <c r="I21" s="62"/>
      <c r="J21" s="64"/>
    </row>
    <row r="22" spans="1:10" x14ac:dyDescent="0.2">
      <c r="A22" s="97" t="s">
        <v>65</v>
      </c>
      <c r="B22" s="132"/>
      <c r="C22" s="133"/>
      <c r="D22" s="134"/>
      <c r="E22" s="134"/>
      <c r="F22" s="134"/>
      <c r="G22" s="134"/>
      <c r="H22" s="134"/>
      <c r="I22" s="134"/>
      <c r="J22" s="134"/>
    </row>
    <row r="23" spans="1:10" x14ac:dyDescent="0.2">
      <c r="A23" s="97" t="s">
        <v>66</v>
      </c>
      <c r="B23" s="132"/>
      <c r="C23" s="133"/>
      <c r="D23" s="134"/>
      <c r="E23" s="134"/>
      <c r="F23" s="134"/>
      <c r="G23" s="134"/>
      <c r="H23" s="134"/>
      <c r="I23" s="134"/>
      <c r="J23" s="134"/>
    </row>
    <row r="24" spans="1:10" x14ac:dyDescent="0.2">
      <c r="A24" s="97" t="s">
        <v>130</v>
      </c>
      <c r="B24" s="132"/>
      <c r="C24" s="133"/>
      <c r="D24" s="134"/>
      <c r="E24" s="134"/>
      <c r="F24" s="134"/>
      <c r="G24" s="134"/>
      <c r="H24" s="134"/>
      <c r="I24" s="134"/>
      <c r="J24" s="134"/>
    </row>
    <row r="25" spans="1:10" x14ac:dyDescent="0.2">
      <c r="A25" s="97" t="s">
        <v>68</v>
      </c>
      <c r="B25" s="132"/>
      <c r="C25" s="133"/>
      <c r="D25" s="134"/>
      <c r="E25" s="134"/>
      <c r="F25" s="134"/>
      <c r="G25" s="134"/>
      <c r="H25" s="134"/>
      <c r="I25" s="134"/>
      <c r="J25" s="134"/>
    </row>
    <row r="26" spans="1:10" x14ac:dyDescent="0.2">
      <c r="A26" s="75"/>
      <c r="B26" s="62"/>
      <c r="C26" s="62"/>
      <c r="D26" s="62"/>
      <c r="E26" s="62"/>
      <c r="F26" s="62"/>
      <c r="G26" s="62"/>
      <c r="H26" s="62"/>
      <c r="I26" s="62"/>
      <c r="J26" s="64"/>
    </row>
    <row r="27" spans="1:10" x14ac:dyDescent="0.2">
      <c r="A27" s="5" t="s">
        <v>69</v>
      </c>
      <c r="B27" s="358" t="str">
        <f>+'Item 105 Page 3 '!B30:N30</f>
        <v>The charge included in this rate for recycling is $3.08 (A) per yard. Description/rules related to recycling program are shown on page 26.</v>
      </c>
      <c r="C27" s="358"/>
      <c r="D27" s="358"/>
      <c r="E27" s="358"/>
      <c r="F27" s="358"/>
      <c r="G27" s="358"/>
      <c r="H27" s="358"/>
      <c r="I27" s="358"/>
      <c r="J27" s="359"/>
    </row>
    <row r="28" spans="1:10" x14ac:dyDescent="0.2">
      <c r="A28" s="5"/>
      <c r="B28" s="358"/>
      <c r="C28" s="358"/>
      <c r="D28" s="358"/>
      <c r="E28" s="358"/>
      <c r="F28" s="358"/>
      <c r="G28" s="358"/>
      <c r="H28" s="358"/>
      <c r="I28" s="358"/>
      <c r="J28" s="359"/>
    </row>
    <row r="29" spans="1:10" x14ac:dyDescent="0.2">
      <c r="A29" s="5" t="s">
        <v>70</v>
      </c>
      <c r="B29" s="356" t="s">
        <v>98</v>
      </c>
      <c r="C29" s="356"/>
      <c r="D29" s="356"/>
      <c r="E29" s="356"/>
      <c r="F29" s="356"/>
      <c r="G29" s="356"/>
      <c r="H29" s="356"/>
      <c r="I29" s="356"/>
      <c r="J29" s="357"/>
    </row>
    <row r="30" spans="1:10" x14ac:dyDescent="0.2">
      <c r="A30" s="5"/>
      <c r="B30" s="356" t="s">
        <v>99</v>
      </c>
      <c r="C30" s="356"/>
      <c r="D30" s="356"/>
      <c r="E30" s="356"/>
      <c r="F30" s="356"/>
      <c r="G30" s="356"/>
      <c r="H30" s="356"/>
      <c r="I30" s="356"/>
      <c r="J30" s="357"/>
    </row>
    <row r="31" spans="1:10" x14ac:dyDescent="0.2">
      <c r="A31" s="17" t="s">
        <v>71</v>
      </c>
      <c r="B31" s="356" t="str">
        <f>+'Item 105 Page 3 '!B28:N28</f>
        <v>Recycling &lt;credit&gt;/debit (if applicable) is:  &lt;$0.95&gt; per yard.</v>
      </c>
      <c r="C31" s="356"/>
      <c r="D31" s="356"/>
      <c r="E31" s="356"/>
      <c r="F31" s="356"/>
      <c r="G31" s="356"/>
      <c r="H31" s="356"/>
      <c r="I31" s="356"/>
      <c r="J31" s="357"/>
    </row>
    <row r="32" spans="1:10" x14ac:dyDescent="0.2">
      <c r="A32" s="17" t="s">
        <v>72</v>
      </c>
      <c r="B32" s="367" t="s">
        <v>73</v>
      </c>
      <c r="C32" s="367"/>
      <c r="D32" s="367"/>
      <c r="E32" s="367"/>
      <c r="F32" s="367"/>
      <c r="G32" s="367"/>
      <c r="H32" s="367"/>
      <c r="I32" s="367"/>
      <c r="J32" s="368"/>
    </row>
    <row r="33" spans="1:11" x14ac:dyDescent="0.2">
      <c r="A33" s="50"/>
      <c r="B33" s="367" t="s">
        <v>74</v>
      </c>
      <c r="C33" s="367"/>
      <c r="D33" s="367"/>
      <c r="E33" s="367"/>
      <c r="F33" s="367"/>
      <c r="G33" s="367"/>
      <c r="H33" s="367"/>
      <c r="I33" s="367"/>
      <c r="J33" s="368"/>
    </row>
    <row r="34" spans="1:11" x14ac:dyDescent="0.2">
      <c r="A34" s="17"/>
      <c r="B34" s="367" t="s">
        <v>75</v>
      </c>
      <c r="C34" s="367"/>
      <c r="D34" s="367"/>
      <c r="E34" s="367"/>
      <c r="F34" s="367"/>
      <c r="G34" s="367"/>
      <c r="H34" s="367"/>
      <c r="I34" s="367"/>
      <c r="J34" s="368"/>
    </row>
    <row r="35" spans="1:11" x14ac:dyDescent="0.2">
      <c r="A35" s="91"/>
      <c r="B35" s="407"/>
      <c r="C35" s="407"/>
      <c r="D35" s="407"/>
      <c r="E35" s="407"/>
      <c r="F35" s="407"/>
      <c r="G35" s="407"/>
      <c r="H35" s="407"/>
      <c r="I35" s="407"/>
      <c r="J35" s="408"/>
    </row>
    <row r="36" spans="1:11" x14ac:dyDescent="0.2">
      <c r="A36" s="91"/>
      <c r="B36" s="89"/>
      <c r="C36" s="77"/>
      <c r="D36" s="77"/>
      <c r="E36" s="77"/>
      <c r="F36" s="77"/>
      <c r="G36" s="77"/>
      <c r="H36" s="77"/>
      <c r="I36" s="77"/>
      <c r="J36" s="79"/>
    </row>
    <row r="37" spans="1:11" x14ac:dyDescent="0.2">
      <c r="A37" s="91"/>
      <c r="B37" s="89"/>
      <c r="C37" s="77"/>
      <c r="D37" s="77"/>
      <c r="E37" s="77"/>
      <c r="F37" s="77"/>
      <c r="G37" s="77"/>
      <c r="H37" s="77"/>
      <c r="I37" s="77"/>
      <c r="J37" s="79"/>
    </row>
    <row r="38" spans="1:11" x14ac:dyDescent="0.2">
      <c r="A38" s="92"/>
      <c r="B38" s="106"/>
      <c r="C38" s="77"/>
      <c r="D38" s="77"/>
      <c r="E38" s="77"/>
      <c r="F38" s="62"/>
      <c r="G38" s="77"/>
      <c r="H38" s="77"/>
      <c r="I38" s="77"/>
      <c r="J38" s="79"/>
    </row>
    <row r="39" spans="1:11" x14ac:dyDescent="0.2">
      <c r="A39" s="91"/>
      <c r="B39" s="89"/>
      <c r="C39" s="77"/>
      <c r="D39" s="77"/>
      <c r="E39" s="77"/>
      <c r="F39" s="77"/>
      <c r="G39" s="77"/>
      <c r="H39" s="77"/>
      <c r="I39" s="77"/>
      <c r="J39" s="79"/>
    </row>
    <row r="40" spans="1:11" x14ac:dyDescent="0.2">
      <c r="A40" s="91"/>
      <c r="B40" s="89"/>
      <c r="C40" s="77"/>
      <c r="D40" s="77"/>
      <c r="E40" s="77"/>
      <c r="F40" s="77"/>
      <c r="G40" s="77"/>
      <c r="H40" s="77"/>
      <c r="I40" s="77"/>
      <c r="J40" s="79"/>
    </row>
    <row r="41" spans="1:11" x14ac:dyDescent="0.2">
      <c r="A41" s="91"/>
      <c r="B41" s="89"/>
      <c r="C41" s="77"/>
      <c r="D41" s="77"/>
      <c r="E41" s="77"/>
      <c r="F41" s="77"/>
      <c r="G41" s="77"/>
      <c r="H41" s="77"/>
      <c r="I41" s="77"/>
      <c r="J41" s="79"/>
    </row>
    <row r="42" spans="1:11" x14ac:dyDescent="0.2">
      <c r="A42" s="107"/>
      <c r="B42" s="89"/>
      <c r="C42" s="77"/>
      <c r="D42" s="77"/>
      <c r="E42" s="77"/>
      <c r="F42" s="77"/>
      <c r="G42" s="77"/>
      <c r="H42" s="77"/>
      <c r="I42" s="77"/>
      <c r="J42" s="79"/>
      <c r="K42" s="77"/>
    </row>
    <row r="43" spans="1:11" x14ac:dyDescent="0.2">
      <c r="A43" s="91"/>
      <c r="B43" s="89"/>
      <c r="C43" s="77"/>
      <c r="D43" s="77"/>
      <c r="E43" s="77"/>
      <c r="F43" s="77"/>
      <c r="G43" s="77"/>
      <c r="H43" s="77"/>
      <c r="I43" s="77"/>
      <c r="J43" s="79"/>
    </row>
    <row r="44" spans="1:11" x14ac:dyDescent="0.2">
      <c r="A44" s="91"/>
      <c r="B44" s="89"/>
      <c r="C44" s="77"/>
      <c r="D44" s="77"/>
      <c r="E44" s="77"/>
      <c r="F44" s="77"/>
      <c r="G44" s="77"/>
      <c r="H44" s="77"/>
      <c r="I44" s="77"/>
      <c r="J44" s="79"/>
    </row>
    <row r="45" spans="1:11" x14ac:dyDescent="0.2">
      <c r="A45" s="91"/>
      <c r="B45" s="89"/>
      <c r="C45" s="77"/>
      <c r="D45" s="77"/>
      <c r="E45" s="77"/>
      <c r="F45" s="77"/>
      <c r="G45" s="77"/>
      <c r="H45" s="77"/>
      <c r="I45" s="77"/>
      <c r="J45" s="79"/>
    </row>
    <row r="46" spans="1:11" x14ac:dyDescent="0.2">
      <c r="A46" s="91"/>
      <c r="B46" s="89"/>
      <c r="C46" s="77"/>
      <c r="D46" s="77"/>
      <c r="E46" s="3"/>
      <c r="F46" s="62"/>
      <c r="G46" s="77"/>
      <c r="H46" s="129" t="s">
        <v>202</v>
      </c>
      <c r="I46" s="350">
        <v>42947</v>
      </c>
      <c r="J46" s="351"/>
    </row>
    <row r="47" spans="1:11" x14ac:dyDescent="0.2">
      <c r="A47" s="91"/>
      <c r="B47" s="89"/>
      <c r="C47" s="77"/>
      <c r="D47" s="77"/>
      <c r="E47" s="77"/>
      <c r="F47" s="77"/>
      <c r="G47" s="77"/>
      <c r="H47" s="77"/>
      <c r="I47" s="77"/>
      <c r="J47" s="79"/>
    </row>
    <row r="48" spans="1:11" x14ac:dyDescent="0.2">
      <c r="A48" s="75"/>
      <c r="B48" s="77"/>
      <c r="C48" s="77"/>
      <c r="D48" s="77"/>
      <c r="E48" s="77"/>
      <c r="F48" s="77"/>
      <c r="G48" s="77"/>
      <c r="H48" s="77"/>
      <c r="I48" s="77"/>
      <c r="J48" s="79"/>
    </row>
    <row r="49" spans="1:10" x14ac:dyDescent="0.2">
      <c r="A49" s="75"/>
      <c r="B49" s="77"/>
      <c r="C49" s="77"/>
      <c r="D49" s="77"/>
      <c r="E49" s="77"/>
      <c r="F49" s="77"/>
      <c r="G49" s="77"/>
      <c r="H49" s="77"/>
      <c r="I49" s="77"/>
      <c r="J49" s="79"/>
    </row>
    <row r="50" spans="1:10" x14ac:dyDescent="0.2">
      <c r="A50" s="75"/>
      <c r="B50" s="77"/>
      <c r="C50" s="77"/>
      <c r="D50" s="77"/>
      <c r="E50" s="77"/>
      <c r="F50" s="77"/>
      <c r="G50" s="77"/>
      <c r="H50" s="77"/>
      <c r="I50" s="77"/>
      <c r="J50" s="79"/>
    </row>
    <row r="51" spans="1:10" x14ac:dyDescent="0.2">
      <c r="A51" s="75"/>
      <c r="B51" s="77"/>
      <c r="C51" s="77"/>
      <c r="D51" s="77"/>
      <c r="E51" s="77"/>
      <c r="F51" s="77"/>
      <c r="G51" s="77"/>
      <c r="H51" s="62"/>
      <c r="I51" s="55"/>
      <c r="J51" s="79"/>
    </row>
    <row r="52" spans="1:10" x14ac:dyDescent="0.2">
      <c r="A52" s="75"/>
      <c r="B52" s="77"/>
      <c r="C52" s="77"/>
      <c r="D52" s="77"/>
      <c r="E52" s="77"/>
      <c r="F52" s="77"/>
      <c r="G52" s="77"/>
      <c r="H52" s="77"/>
      <c r="I52" s="77"/>
      <c r="J52" s="79"/>
    </row>
    <row r="53" spans="1:10" x14ac:dyDescent="0.2">
      <c r="A53" s="80"/>
      <c r="B53" s="81"/>
      <c r="C53" s="81"/>
      <c r="D53" s="81"/>
      <c r="E53" s="81"/>
      <c r="F53" s="81"/>
      <c r="G53" s="81"/>
      <c r="H53" s="81"/>
      <c r="I53" s="81"/>
      <c r="J53" s="82"/>
    </row>
    <row r="54" spans="1:10" x14ac:dyDescent="0.2">
      <c r="A54" s="5" t="s">
        <v>115</v>
      </c>
      <c r="B54" s="3" t="str">
        <f>'Title Page'!$B$52</f>
        <v>Diane Cramer, Assistant Division Controller</v>
      </c>
      <c r="C54" s="62"/>
      <c r="D54" s="62"/>
      <c r="E54" s="62"/>
      <c r="F54" s="62"/>
      <c r="G54" s="62"/>
      <c r="H54" s="62"/>
      <c r="I54" s="62"/>
      <c r="J54" s="79"/>
    </row>
    <row r="55" spans="1:10" x14ac:dyDescent="0.2">
      <c r="A55" s="5"/>
      <c r="B55" s="3"/>
      <c r="C55" s="62"/>
      <c r="D55" s="62"/>
      <c r="E55" s="62"/>
      <c r="F55" s="62"/>
      <c r="G55" s="62"/>
      <c r="H55" s="62"/>
      <c r="I55" s="62"/>
      <c r="J55" s="79"/>
    </row>
    <row r="56" spans="1:10" x14ac:dyDescent="0.2">
      <c r="A56" s="6" t="s">
        <v>158</v>
      </c>
      <c r="B56" s="304">
        <f>'Title Page'!$B$54</f>
        <v>42839</v>
      </c>
      <c r="C56" s="304"/>
      <c r="D56" s="62"/>
      <c r="E56" s="62"/>
      <c r="F56" s="62"/>
      <c r="G56" s="77"/>
      <c r="H56" s="66"/>
      <c r="I56" s="131" t="s">
        <v>201</v>
      </c>
      <c r="J56" s="145">
        <f>'Title Page'!$J$54</f>
        <v>42887</v>
      </c>
    </row>
    <row r="57" spans="1:10" x14ac:dyDescent="0.2">
      <c r="A57" s="310" t="s">
        <v>4</v>
      </c>
      <c r="B57" s="311"/>
      <c r="C57" s="311"/>
      <c r="D57" s="311"/>
      <c r="E57" s="311"/>
      <c r="F57" s="311"/>
      <c r="G57" s="311"/>
      <c r="H57" s="311"/>
      <c r="I57" s="311"/>
      <c r="J57" s="312"/>
    </row>
    <row r="58" spans="1:10" x14ac:dyDescent="0.2">
      <c r="A58" s="75"/>
      <c r="B58" s="77"/>
      <c r="C58" s="77"/>
      <c r="D58" s="77"/>
      <c r="E58" s="77"/>
      <c r="F58" s="77"/>
      <c r="G58" s="77"/>
      <c r="H58" s="77"/>
      <c r="I58" s="77"/>
      <c r="J58" s="79"/>
    </row>
    <row r="59" spans="1:10" x14ac:dyDescent="0.2">
      <c r="A59" s="75" t="s">
        <v>5</v>
      </c>
      <c r="B59" s="77"/>
      <c r="C59" s="77"/>
      <c r="D59" s="77"/>
      <c r="E59" s="77"/>
      <c r="F59" s="77"/>
      <c r="G59" s="77"/>
      <c r="H59" s="77"/>
      <c r="I59" s="77"/>
      <c r="J59" s="79"/>
    </row>
    <row r="60" spans="1:10" x14ac:dyDescent="0.2">
      <c r="A60" s="80"/>
      <c r="B60" s="81"/>
      <c r="C60" s="81"/>
      <c r="D60" s="81"/>
      <c r="E60" s="81"/>
      <c r="F60" s="81"/>
      <c r="G60" s="81"/>
      <c r="H60" s="81"/>
      <c r="I60" s="81"/>
      <c r="J60" s="82"/>
    </row>
  </sheetData>
  <mergeCells count="15">
    <mergeCell ref="B35:J35"/>
    <mergeCell ref="A57:J57"/>
    <mergeCell ref="B56:C56"/>
    <mergeCell ref="A7:J7"/>
    <mergeCell ref="A8:J8"/>
    <mergeCell ref="A9:J9"/>
    <mergeCell ref="D15:J15"/>
    <mergeCell ref="I46:J46"/>
    <mergeCell ref="B27:J28"/>
    <mergeCell ref="B29:J29"/>
    <mergeCell ref="B30:J30"/>
    <mergeCell ref="B31:J31"/>
    <mergeCell ref="B32:J32"/>
    <mergeCell ref="B33:J33"/>
    <mergeCell ref="B34:J34"/>
  </mergeCells>
  <phoneticPr fontId="0" type="noConversion"/>
  <printOptions horizontalCentered="1" verticalCentered="1"/>
  <pageMargins left="0.5" right="0.5" top="0.5" bottom="0.5" header="0.5" footer="0.5"/>
  <pageSetup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J4" sqref="J4"/>
    </sheetView>
  </sheetViews>
  <sheetFormatPr defaultRowHeight="12.75" x14ac:dyDescent="0.2"/>
  <cols>
    <col min="1" max="16384" width="9.140625" style="196"/>
  </cols>
  <sheetData>
    <row r="1" spans="1:10" x14ac:dyDescent="0.2">
      <c r="A1" s="193"/>
      <c r="B1" s="194"/>
      <c r="C1" s="194"/>
      <c r="D1" s="194"/>
      <c r="E1" s="194"/>
      <c r="F1" s="194"/>
      <c r="G1" s="194"/>
      <c r="H1" s="194"/>
      <c r="I1" s="194"/>
      <c r="J1" s="195"/>
    </row>
    <row r="2" spans="1:10" x14ac:dyDescent="0.2">
      <c r="A2" s="197" t="s">
        <v>0</v>
      </c>
      <c r="B2" s="198">
        <v>4</v>
      </c>
      <c r="C2" s="199"/>
      <c r="D2" s="199"/>
      <c r="E2" s="199"/>
      <c r="F2" s="199"/>
      <c r="G2" s="198" t="s">
        <v>345</v>
      </c>
      <c r="H2" s="320" t="s">
        <v>339</v>
      </c>
      <c r="I2" s="320"/>
      <c r="J2" s="200" t="s">
        <v>628</v>
      </c>
    </row>
    <row r="3" spans="1:10" x14ac:dyDescent="0.2">
      <c r="A3" s="197"/>
      <c r="B3" s="199"/>
      <c r="C3" s="199"/>
      <c r="D3" s="199"/>
      <c r="E3" s="199"/>
      <c r="F3" s="199"/>
      <c r="G3" s="199"/>
      <c r="H3" s="199"/>
      <c r="I3" s="199"/>
      <c r="J3" s="201"/>
    </row>
    <row r="4" spans="1:10" x14ac:dyDescent="0.2">
      <c r="A4" s="197" t="s">
        <v>1</v>
      </c>
      <c r="B4" s="199"/>
      <c r="C4" s="199"/>
      <c r="D4" s="199" t="s">
        <v>251</v>
      </c>
      <c r="E4" s="199"/>
      <c r="F4" s="199"/>
      <c r="G4" s="199"/>
      <c r="H4" s="199"/>
      <c r="I4" s="199"/>
      <c r="J4" s="201"/>
    </row>
    <row r="5" spans="1:10" x14ac:dyDescent="0.2">
      <c r="A5" s="202" t="s">
        <v>2</v>
      </c>
      <c r="B5" s="198"/>
      <c r="C5" s="198"/>
      <c r="D5" s="198" t="s">
        <v>340</v>
      </c>
      <c r="E5" s="198"/>
      <c r="F5" s="198"/>
      <c r="G5" s="198"/>
      <c r="H5" s="198"/>
      <c r="I5" s="198"/>
      <c r="J5" s="200"/>
    </row>
    <row r="6" spans="1:10" x14ac:dyDescent="0.2">
      <c r="A6" s="197"/>
      <c r="B6" s="199"/>
      <c r="C6" s="199"/>
      <c r="D6" s="199"/>
      <c r="E6" s="199"/>
      <c r="F6" s="199"/>
      <c r="G6" s="199"/>
      <c r="H6" s="199"/>
      <c r="I6" s="199"/>
      <c r="J6" s="201"/>
    </row>
    <row r="7" spans="1:10" x14ac:dyDescent="0.2">
      <c r="A7" s="324" t="s">
        <v>629</v>
      </c>
      <c r="B7" s="325"/>
      <c r="C7" s="325"/>
      <c r="D7" s="325"/>
      <c r="E7" s="325"/>
      <c r="F7" s="325"/>
      <c r="G7" s="325"/>
      <c r="H7" s="325"/>
      <c r="I7" s="325"/>
      <c r="J7" s="326"/>
    </row>
    <row r="8" spans="1:10" x14ac:dyDescent="0.2">
      <c r="A8" s="197"/>
      <c r="B8" s="199"/>
      <c r="C8" s="199"/>
      <c r="D8" s="199"/>
      <c r="E8" s="199"/>
      <c r="F8" s="199"/>
      <c r="G8" s="199"/>
      <c r="H8" s="199"/>
      <c r="I8" s="199"/>
      <c r="J8" s="201"/>
    </row>
    <row r="9" spans="1:10" x14ac:dyDescent="0.2">
      <c r="A9" s="197"/>
      <c r="B9" s="199"/>
      <c r="C9" s="199"/>
      <c r="D9" s="199"/>
      <c r="E9" s="199"/>
      <c r="F9" s="199"/>
      <c r="G9" s="199"/>
      <c r="H9" s="199"/>
      <c r="I9" s="199"/>
      <c r="J9" s="201"/>
    </row>
    <row r="10" spans="1:10" x14ac:dyDescent="0.2">
      <c r="A10" s="197"/>
      <c r="B10" s="199"/>
      <c r="C10" s="199"/>
      <c r="D10" s="199"/>
      <c r="E10" s="199"/>
      <c r="F10" s="199"/>
      <c r="G10" s="199"/>
      <c r="H10" s="199"/>
      <c r="I10" s="199"/>
      <c r="J10" s="201"/>
    </row>
    <row r="11" spans="1:10" x14ac:dyDescent="0.2">
      <c r="A11" s="197"/>
      <c r="B11" s="204"/>
      <c r="C11" s="199"/>
      <c r="D11" s="199"/>
      <c r="E11" s="199"/>
      <c r="F11" s="199"/>
      <c r="G11" s="199"/>
      <c r="H11" s="199"/>
      <c r="I11" s="199"/>
      <c r="J11" s="201"/>
    </row>
    <row r="12" spans="1:10" x14ac:dyDescent="0.2">
      <c r="A12" s="197"/>
      <c r="B12" s="199"/>
      <c r="C12" s="199"/>
      <c r="D12" s="199"/>
      <c r="E12" s="199"/>
      <c r="F12" s="199"/>
      <c r="G12" s="199"/>
      <c r="H12" s="199"/>
      <c r="I12" s="199"/>
      <c r="J12" s="201"/>
    </row>
    <row r="13" spans="1:10" x14ac:dyDescent="0.2">
      <c r="A13" s="197"/>
      <c r="B13" s="207"/>
      <c r="C13" s="264"/>
      <c r="D13" s="199"/>
      <c r="E13" s="207"/>
      <c r="F13" s="264"/>
      <c r="G13" s="199"/>
      <c r="H13" s="207"/>
      <c r="I13" s="264"/>
      <c r="J13" s="201"/>
    </row>
    <row r="14" spans="1:10" x14ac:dyDescent="0.2">
      <c r="A14" s="197"/>
      <c r="B14" s="207"/>
      <c r="C14" s="264"/>
      <c r="D14" s="199"/>
      <c r="E14" s="207"/>
      <c r="F14" s="264"/>
      <c r="G14" s="199"/>
      <c r="H14" s="207"/>
      <c r="I14" s="264"/>
      <c r="J14" s="201"/>
    </row>
    <row r="15" spans="1:10" x14ac:dyDescent="0.2">
      <c r="A15" s="197"/>
      <c r="B15" s="199"/>
      <c r="C15" s="199"/>
      <c r="D15" s="199"/>
      <c r="E15" s="199"/>
      <c r="F15" s="199"/>
      <c r="G15" s="199"/>
      <c r="H15" s="199"/>
      <c r="I15" s="199"/>
      <c r="J15" s="201"/>
    </row>
    <row r="16" spans="1:10" x14ac:dyDescent="0.2">
      <c r="A16" s="197"/>
      <c r="B16" s="199"/>
      <c r="C16" s="199"/>
      <c r="D16" s="199"/>
      <c r="E16" s="199"/>
      <c r="F16" s="199"/>
      <c r="G16" s="199"/>
      <c r="H16" s="199"/>
      <c r="I16" s="199"/>
      <c r="J16" s="201"/>
    </row>
    <row r="17" spans="1:10" x14ac:dyDescent="0.2">
      <c r="A17" s="197"/>
      <c r="B17" s="199"/>
      <c r="C17" s="199"/>
      <c r="D17" s="199"/>
      <c r="E17" s="199"/>
      <c r="F17" s="199"/>
      <c r="G17" s="199"/>
      <c r="H17" s="199"/>
      <c r="I17" s="199"/>
      <c r="J17" s="201"/>
    </row>
    <row r="18" spans="1:10" x14ac:dyDescent="0.2">
      <c r="A18" s="265"/>
      <c r="B18" s="266"/>
      <c r="C18" s="266"/>
      <c r="D18" s="266"/>
      <c r="E18" s="266"/>
      <c r="F18" s="266"/>
      <c r="G18" s="266"/>
      <c r="H18" s="266"/>
      <c r="I18" s="266"/>
      <c r="J18" s="267"/>
    </row>
    <row r="19" spans="1:10" x14ac:dyDescent="0.2">
      <c r="A19" s="197"/>
      <c r="B19" s="199"/>
      <c r="C19" s="199"/>
      <c r="D19" s="199"/>
      <c r="E19" s="199"/>
      <c r="F19" s="199"/>
      <c r="G19" s="199"/>
      <c r="H19" s="199"/>
      <c r="I19" s="199"/>
      <c r="J19" s="201"/>
    </row>
    <row r="20" spans="1:10" x14ac:dyDescent="0.2">
      <c r="A20" s="197"/>
      <c r="B20" s="199"/>
      <c r="C20" s="199"/>
      <c r="D20" s="199"/>
      <c r="E20" s="199"/>
      <c r="F20" s="199"/>
      <c r="G20" s="199"/>
      <c r="H20" s="199"/>
      <c r="I20" s="199"/>
      <c r="J20" s="201"/>
    </row>
    <row r="21" spans="1:10" x14ac:dyDescent="0.2">
      <c r="A21" s="197"/>
      <c r="B21" s="199"/>
      <c r="C21" s="199"/>
      <c r="D21" s="199"/>
      <c r="E21" s="199"/>
      <c r="F21" s="199"/>
      <c r="G21" s="199"/>
      <c r="H21" s="199"/>
      <c r="I21" s="199"/>
      <c r="J21" s="201"/>
    </row>
    <row r="22" spans="1:10" x14ac:dyDescent="0.2">
      <c r="A22" s="197"/>
      <c r="B22" s="199"/>
      <c r="C22" s="199"/>
      <c r="D22" s="199"/>
      <c r="E22" s="199"/>
      <c r="F22" s="199"/>
      <c r="G22" s="199"/>
      <c r="H22" s="199"/>
      <c r="I22" s="199"/>
      <c r="J22" s="201"/>
    </row>
    <row r="23" spans="1:10" x14ac:dyDescent="0.2">
      <c r="A23" s="197"/>
      <c r="B23" s="199"/>
      <c r="C23" s="199"/>
      <c r="D23" s="199"/>
      <c r="E23" s="199"/>
      <c r="F23" s="199"/>
      <c r="G23" s="199"/>
      <c r="H23" s="199"/>
      <c r="I23" s="199"/>
      <c r="J23" s="201"/>
    </row>
    <row r="24" spans="1:10" x14ac:dyDescent="0.2">
      <c r="A24" s="197"/>
      <c r="B24" s="199"/>
      <c r="C24" s="199"/>
      <c r="D24" s="199"/>
      <c r="E24" s="199"/>
      <c r="F24" s="199"/>
      <c r="G24" s="199"/>
      <c r="H24" s="199"/>
      <c r="I24" s="199"/>
      <c r="J24" s="201"/>
    </row>
    <row r="25" spans="1:10" x14ac:dyDescent="0.2">
      <c r="A25" s="197"/>
      <c r="B25" s="199"/>
      <c r="C25" s="199"/>
      <c r="D25" s="199"/>
      <c r="E25" s="199"/>
      <c r="F25" s="199"/>
      <c r="G25" s="199"/>
      <c r="H25" s="199"/>
      <c r="I25" s="199"/>
      <c r="J25" s="201"/>
    </row>
    <row r="26" spans="1:10" x14ac:dyDescent="0.2">
      <c r="A26" s="197"/>
      <c r="B26" s="199"/>
      <c r="C26" s="199"/>
      <c r="D26" s="199"/>
      <c r="E26" s="199"/>
      <c r="F26" s="199"/>
      <c r="G26" s="199"/>
      <c r="H26" s="199"/>
      <c r="I26" s="199"/>
      <c r="J26" s="201"/>
    </row>
    <row r="27" spans="1:10" x14ac:dyDescent="0.2">
      <c r="A27" s="197"/>
      <c r="B27" s="199"/>
      <c r="C27" s="199"/>
      <c r="D27" s="199"/>
      <c r="E27" s="199"/>
      <c r="F27" s="199"/>
      <c r="G27" s="199"/>
      <c r="H27" s="199"/>
      <c r="I27" s="199"/>
      <c r="J27" s="201"/>
    </row>
    <row r="28" spans="1:10" x14ac:dyDescent="0.2">
      <c r="A28" s="197"/>
      <c r="B28" s="199"/>
      <c r="C28" s="199"/>
      <c r="D28" s="199"/>
      <c r="E28" s="199"/>
      <c r="F28" s="199"/>
      <c r="G28" s="199"/>
      <c r="H28" s="199"/>
      <c r="I28" s="199"/>
      <c r="J28" s="201"/>
    </row>
    <row r="29" spans="1:10" x14ac:dyDescent="0.2">
      <c r="A29" s="197"/>
      <c r="B29" s="199"/>
      <c r="C29" s="199"/>
      <c r="D29" s="199"/>
      <c r="E29" s="199"/>
      <c r="F29" s="199"/>
      <c r="G29" s="199"/>
      <c r="H29" s="199"/>
      <c r="I29" s="199"/>
      <c r="J29" s="201"/>
    </row>
    <row r="30" spans="1:10" x14ac:dyDescent="0.2">
      <c r="A30" s="197"/>
      <c r="B30" s="199"/>
      <c r="C30" s="199"/>
      <c r="D30" s="199"/>
      <c r="E30" s="199"/>
      <c r="F30" s="199"/>
      <c r="G30" s="199"/>
      <c r="H30" s="199"/>
      <c r="I30" s="199"/>
      <c r="J30" s="201"/>
    </row>
    <row r="31" spans="1:10" x14ac:dyDescent="0.2">
      <c r="A31" s="265"/>
      <c r="B31" s="266"/>
      <c r="C31" s="266"/>
      <c r="D31" s="266"/>
      <c r="E31" s="266"/>
      <c r="F31" s="266"/>
      <c r="G31" s="266"/>
      <c r="H31" s="266"/>
      <c r="I31" s="266"/>
      <c r="J31" s="267"/>
    </row>
    <row r="32" spans="1:10" x14ac:dyDescent="0.2">
      <c r="A32" s="197"/>
      <c r="B32" s="199"/>
      <c r="C32" s="199"/>
      <c r="D32" s="199"/>
      <c r="E32" s="199"/>
      <c r="F32" s="199"/>
      <c r="G32" s="199"/>
      <c r="H32" s="199"/>
      <c r="I32" s="199"/>
      <c r="J32" s="201"/>
    </row>
    <row r="33" spans="1:10" x14ac:dyDescent="0.2">
      <c r="A33" s="223"/>
      <c r="B33" s="199"/>
      <c r="C33" s="199"/>
      <c r="D33" s="199"/>
      <c r="E33" s="199"/>
      <c r="F33" s="199"/>
      <c r="G33" s="199"/>
      <c r="H33" s="199"/>
      <c r="I33" s="199"/>
      <c r="J33" s="201"/>
    </row>
    <row r="34" spans="1:10" x14ac:dyDescent="0.2">
      <c r="A34" s="197"/>
      <c r="B34" s="199"/>
      <c r="C34" s="199"/>
      <c r="D34" s="199"/>
      <c r="E34" s="199"/>
      <c r="F34" s="199"/>
      <c r="G34" s="199"/>
      <c r="H34" s="199"/>
      <c r="I34" s="199"/>
      <c r="J34" s="201"/>
    </row>
    <row r="35" spans="1:10" x14ac:dyDescent="0.2">
      <c r="A35" s="197"/>
      <c r="B35" s="199"/>
      <c r="C35" s="199"/>
      <c r="D35" s="199"/>
      <c r="E35" s="199"/>
      <c r="F35" s="199"/>
      <c r="G35" s="199"/>
      <c r="H35" s="199"/>
      <c r="I35" s="199"/>
      <c r="J35" s="201"/>
    </row>
    <row r="36" spans="1:10" x14ac:dyDescent="0.2">
      <c r="A36" s="197"/>
      <c r="B36" s="199"/>
      <c r="C36" s="199"/>
      <c r="D36" s="199"/>
      <c r="E36" s="199"/>
      <c r="F36" s="199"/>
      <c r="G36" s="199"/>
      <c r="H36" s="199"/>
      <c r="I36" s="199"/>
      <c r="J36" s="201"/>
    </row>
    <row r="37" spans="1:10" x14ac:dyDescent="0.2">
      <c r="A37" s="197"/>
      <c r="B37" s="199"/>
      <c r="C37" s="199"/>
      <c r="D37" s="199"/>
      <c r="E37" s="199"/>
      <c r="F37" s="199"/>
      <c r="G37" s="199"/>
      <c r="H37" s="199"/>
      <c r="I37" s="199"/>
      <c r="J37" s="201"/>
    </row>
    <row r="38" spans="1:10" x14ac:dyDescent="0.2">
      <c r="A38" s="197"/>
      <c r="B38" s="199"/>
      <c r="C38" s="199"/>
      <c r="D38" s="199"/>
      <c r="E38" s="199"/>
      <c r="F38" s="199"/>
      <c r="G38" s="199"/>
      <c r="H38" s="199"/>
      <c r="I38" s="199"/>
      <c r="J38" s="201"/>
    </row>
    <row r="39" spans="1:10" x14ac:dyDescent="0.2">
      <c r="A39" s="197"/>
      <c r="B39" s="199"/>
      <c r="C39" s="199"/>
      <c r="D39" s="199"/>
      <c r="E39" s="199"/>
      <c r="F39" s="199"/>
      <c r="G39" s="199"/>
      <c r="H39" s="199"/>
      <c r="I39" s="199"/>
      <c r="J39" s="201"/>
    </row>
    <row r="40" spans="1:10" x14ac:dyDescent="0.2">
      <c r="A40" s="197"/>
      <c r="B40" s="199"/>
      <c r="C40" s="199"/>
      <c r="D40" s="199"/>
      <c r="E40" s="199"/>
      <c r="F40" s="199"/>
      <c r="G40" s="199"/>
      <c r="H40" s="199"/>
      <c r="I40" s="199"/>
      <c r="J40" s="201"/>
    </row>
    <row r="41" spans="1:10" x14ac:dyDescent="0.2">
      <c r="A41" s="197"/>
      <c r="B41" s="199"/>
      <c r="C41" s="199"/>
      <c r="D41" s="199"/>
      <c r="E41" s="199"/>
      <c r="F41" s="199"/>
      <c r="G41" s="199"/>
      <c r="H41" s="199"/>
      <c r="I41" s="199"/>
      <c r="J41" s="201"/>
    </row>
    <row r="42" spans="1:10" x14ac:dyDescent="0.2">
      <c r="A42" s="197"/>
      <c r="B42" s="199"/>
      <c r="C42" s="199"/>
      <c r="D42" s="199"/>
      <c r="E42" s="199"/>
      <c r="F42" s="199"/>
      <c r="G42" s="199"/>
      <c r="H42" s="199"/>
      <c r="I42" s="199"/>
      <c r="J42" s="201"/>
    </row>
    <row r="43" spans="1:10" x14ac:dyDescent="0.2">
      <c r="A43" s="197"/>
      <c r="B43" s="199"/>
      <c r="C43" s="199"/>
      <c r="D43" s="266"/>
      <c r="E43" s="266"/>
      <c r="F43" s="266"/>
      <c r="G43" s="266"/>
      <c r="H43" s="199"/>
      <c r="I43" s="199"/>
      <c r="J43" s="201"/>
    </row>
    <row r="44" spans="1:10" x14ac:dyDescent="0.2">
      <c r="A44" s="197"/>
      <c r="B44" s="199"/>
      <c r="C44" s="199"/>
      <c r="D44" s="199"/>
      <c r="E44" s="199"/>
      <c r="F44" s="199"/>
      <c r="G44" s="199"/>
      <c r="H44" s="199"/>
      <c r="I44" s="199"/>
      <c r="J44" s="201"/>
    </row>
    <row r="45" spans="1:10" x14ac:dyDescent="0.2">
      <c r="A45" s="197"/>
      <c r="B45" s="199"/>
      <c r="C45" s="199"/>
      <c r="D45" s="199"/>
      <c r="E45" s="199"/>
      <c r="F45" s="199"/>
      <c r="G45" s="199"/>
      <c r="H45" s="199"/>
      <c r="I45" s="199"/>
      <c r="J45" s="201"/>
    </row>
    <row r="46" spans="1:10" x14ac:dyDescent="0.2">
      <c r="A46" s="197"/>
      <c r="B46" s="199"/>
      <c r="C46" s="199"/>
      <c r="D46" s="199"/>
      <c r="E46" s="199"/>
      <c r="F46" s="199"/>
      <c r="G46" s="199"/>
      <c r="H46" s="199"/>
      <c r="I46" s="199"/>
      <c r="J46" s="201"/>
    </row>
    <row r="47" spans="1:10" x14ac:dyDescent="0.2">
      <c r="A47" s="197"/>
      <c r="B47" s="199"/>
      <c r="C47" s="199"/>
      <c r="D47" s="199"/>
      <c r="E47" s="199"/>
      <c r="F47" s="199"/>
      <c r="G47" s="199"/>
      <c r="H47" s="199"/>
      <c r="I47" s="199"/>
      <c r="J47" s="201"/>
    </row>
    <row r="48" spans="1:10" x14ac:dyDescent="0.2">
      <c r="A48" s="197"/>
      <c r="B48" s="199"/>
      <c r="C48" s="199"/>
      <c r="D48" s="199"/>
      <c r="E48" s="199"/>
      <c r="F48" s="199"/>
      <c r="G48" s="199"/>
      <c r="H48" s="199"/>
      <c r="I48" s="199"/>
      <c r="J48" s="201"/>
    </row>
    <row r="49" spans="1:10" x14ac:dyDescent="0.2">
      <c r="A49" s="197"/>
      <c r="B49" s="199"/>
      <c r="C49" s="199"/>
      <c r="D49" s="199"/>
      <c r="E49" s="199"/>
      <c r="F49" s="199"/>
      <c r="G49" s="199"/>
      <c r="H49" s="199"/>
      <c r="I49" s="199"/>
      <c r="J49" s="201"/>
    </row>
    <row r="50" spans="1:10" x14ac:dyDescent="0.2">
      <c r="A50" s="197"/>
      <c r="B50" s="199"/>
      <c r="C50" s="199"/>
      <c r="D50" s="199"/>
      <c r="E50" s="199"/>
      <c r="F50" s="199"/>
      <c r="G50" s="199"/>
      <c r="H50" s="199"/>
      <c r="I50" s="199"/>
      <c r="J50" s="201"/>
    </row>
    <row r="51" spans="1:10" x14ac:dyDescent="0.2">
      <c r="A51" s="202"/>
      <c r="B51" s="198"/>
      <c r="C51" s="198"/>
      <c r="D51" s="198"/>
      <c r="E51" s="198"/>
      <c r="F51" s="198"/>
      <c r="G51" s="198"/>
      <c r="H51" s="198"/>
      <c r="I51" s="198"/>
      <c r="J51" s="200"/>
    </row>
    <row r="52" spans="1:10" x14ac:dyDescent="0.2">
      <c r="A52" s="197" t="s">
        <v>316</v>
      </c>
      <c r="B52" s="199"/>
      <c r="C52" s="199"/>
      <c r="D52" s="199"/>
      <c r="E52" s="199"/>
      <c r="F52" s="199"/>
      <c r="G52" s="199"/>
      <c r="H52" s="199"/>
      <c r="I52" s="199"/>
      <c r="J52" s="201"/>
    </row>
    <row r="53" spans="1:10" x14ac:dyDescent="0.2">
      <c r="A53" s="197"/>
      <c r="B53" s="199"/>
      <c r="C53" s="199"/>
      <c r="D53" s="199"/>
      <c r="E53" s="199"/>
      <c r="F53" s="199"/>
      <c r="G53" s="199"/>
      <c r="H53" s="199"/>
      <c r="I53" s="199"/>
      <c r="J53" s="201"/>
    </row>
    <row r="54" spans="1:10" x14ac:dyDescent="0.2">
      <c r="A54" s="202" t="s">
        <v>322</v>
      </c>
      <c r="B54" s="198"/>
      <c r="C54" s="198"/>
      <c r="D54" s="198"/>
      <c r="E54" s="198"/>
      <c r="F54" s="198"/>
      <c r="G54" s="198"/>
      <c r="H54" s="198" t="s">
        <v>321</v>
      </c>
      <c r="I54" s="198"/>
      <c r="J54" s="200"/>
    </row>
    <row r="55" spans="1:10" x14ac:dyDescent="0.2">
      <c r="A55" s="327" t="s">
        <v>4</v>
      </c>
      <c r="B55" s="328"/>
      <c r="C55" s="328"/>
      <c r="D55" s="328"/>
      <c r="E55" s="328"/>
      <c r="F55" s="328"/>
      <c r="G55" s="328"/>
      <c r="H55" s="328"/>
      <c r="I55" s="328"/>
      <c r="J55" s="329"/>
    </row>
    <row r="56" spans="1:10" x14ac:dyDescent="0.2">
      <c r="A56" s="197"/>
      <c r="B56" s="199"/>
      <c r="C56" s="199"/>
      <c r="D56" s="199"/>
      <c r="E56" s="199"/>
      <c r="F56" s="199"/>
      <c r="G56" s="199"/>
      <c r="H56" s="199"/>
      <c r="I56" s="199"/>
      <c r="J56" s="201"/>
    </row>
    <row r="57" spans="1:10" x14ac:dyDescent="0.2">
      <c r="A57" s="197" t="s">
        <v>647</v>
      </c>
      <c r="B57" s="199"/>
      <c r="C57" s="199"/>
      <c r="D57" s="199"/>
      <c r="E57" s="199"/>
      <c r="F57" s="199"/>
      <c r="G57" s="199"/>
      <c r="H57" s="199"/>
      <c r="I57" s="199"/>
      <c r="J57" s="201"/>
    </row>
    <row r="58" spans="1:10" x14ac:dyDescent="0.2">
      <c r="A58" s="202"/>
      <c r="B58" s="198"/>
      <c r="C58" s="198"/>
      <c r="D58" s="198"/>
      <c r="E58" s="198"/>
      <c r="F58" s="198"/>
      <c r="G58" s="198"/>
      <c r="H58" s="198"/>
      <c r="I58" s="198"/>
      <c r="J58" s="200"/>
    </row>
  </sheetData>
  <mergeCells count="3">
    <mergeCell ref="H2:I2"/>
    <mergeCell ref="A7:J7"/>
    <mergeCell ref="A55:J55"/>
  </mergeCells>
  <printOptions horizontalCentered="1" verticalCentered="1"/>
  <pageMargins left="0.5" right="0.5" top="0.5" bottom="0.5" header="0.5" footer="0.5"/>
  <pageSetup scale="97"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A15" sqref="A15:I15"/>
    </sheetView>
  </sheetViews>
  <sheetFormatPr defaultRowHeight="12.75" x14ac:dyDescent="0.2"/>
  <sheetData>
    <row r="1" spans="1:10" x14ac:dyDescent="0.2">
      <c r="A1" s="72"/>
      <c r="B1" s="73"/>
      <c r="C1" s="73"/>
      <c r="D1" s="73"/>
      <c r="E1" s="73"/>
      <c r="F1" s="73"/>
      <c r="G1" s="73"/>
      <c r="H1" s="73"/>
      <c r="I1" s="73"/>
      <c r="J1" s="74"/>
    </row>
    <row r="2" spans="1:10" x14ac:dyDescent="0.2">
      <c r="A2" s="75" t="s">
        <v>0</v>
      </c>
      <c r="B2" s="81">
        <v>4</v>
      </c>
      <c r="C2" s="77"/>
      <c r="D2" s="77"/>
      <c r="E2" s="77"/>
      <c r="F2" s="77"/>
      <c r="G2" s="81" t="s">
        <v>437</v>
      </c>
      <c r="H2" s="313" t="s">
        <v>339</v>
      </c>
      <c r="I2" s="313"/>
      <c r="J2" s="82">
        <v>31</v>
      </c>
    </row>
    <row r="3" spans="1:10" x14ac:dyDescent="0.2">
      <c r="A3" s="75"/>
      <c r="B3" s="77"/>
      <c r="C3" s="77"/>
      <c r="D3" s="77"/>
      <c r="E3" s="77"/>
      <c r="F3" s="77"/>
      <c r="G3" s="77"/>
      <c r="H3" s="77"/>
      <c r="I3" s="77"/>
      <c r="J3" s="79"/>
    </row>
    <row r="4" spans="1:10" x14ac:dyDescent="0.2">
      <c r="A4" s="75" t="s">
        <v>1</v>
      </c>
      <c r="B4" s="77"/>
      <c r="C4" s="77"/>
      <c r="D4" s="77" t="s">
        <v>366</v>
      </c>
      <c r="E4" s="77"/>
      <c r="F4" s="77"/>
      <c r="G4" s="77"/>
      <c r="H4" s="77"/>
      <c r="I4" s="77"/>
      <c r="J4" s="79"/>
    </row>
    <row r="5" spans="1:10" x14ac:dyDescent="0.2">
      <c r="A5" s="80" t="s">
        <v>2</v>
      </c>
      <c r="B5" s="81"/>
      <c r="C5" s="81"/>
      <c r="D5" s="81" t="s">
        <v>340</v>
      </c>
      <c r="E5" s="81"/>
      <c r="F5" s="81"/>
      <c r="G5" s="81"/>
      <c r="H5" s="81"/>
      <c r="I5" s="81"/>
      <c r="J5" s="82"/>
    </row>
    <row r="6" spans="1:10" x14ac:dyDescent="0.2">
      <c r="A6" s="75"/>
      <c r="B6" s="77"/>
      <c r="C6" s="77"/>
      <c r="D6" s="77"/>
      <c r="E6" s="77"/>
      <c r="F6" s="77"/>
      <c r="G6" s="77"/>
      <c r="H6" s="77"/>
      <c r="I6" s="77"/>
      <c r="J6" s="79"/>
    </row>
    <row r="7" spans="1:10" x14ac:dyDescent="0.2">
      <c r="A7" s="317" t="s">
        <v>326</v>
      </c>
      <c r="B7" s="314"/>
      <c r="C7" s="314"/>
      <c r="D7" s="314"/>
      <c r="E7" s="314"/>
      <c r="F7" s="314"/>
      <c r="G7" s="314"/>
      <c r="H7" s="314"/>
      <c r="I7" s="314"/>
      <c r="J7" s="396"/>
    </row>
    <row r="8" spans="1:10" x14ac:dyDescent="0.2">
      <c r="A8" s="75"/>
      <c r="B8" s="77"/>
      <c r="C8" s="77"/>
      <c r="D8" s="77"/>
      <c r="E8" s="77"/>
      <c r="F8" s="77"/>
      <c r="G8" s="77"/>
      <c r="H8" s="77"/>
      <c r="I8" s="77"/>
      <c r="J8" s="79"/>
    </row>
    <row r="9" spans="1:10" x14ac:dyDescent="0.2">
      <c r="A9" s="257" t="s">
        <v>550</v>
      </c>
      <c r="B9" s="77"/>
      <c r="C9" s="77"/>
      <c r="D9" s="77"/>
      <c r="E9" s="77"/>
      <c r="F9" s="77"/>
      <c r="G9" s="77"/>
      <c r="H9" s="77"/>
      <c r="I9" s="77"/>
      <c r="J9" s="79"/>
    </row>
    <row r="10" spans="1:10" x14ac:dyDescent="0.2">
      <c r="A10" s="91" t="s">
        <v>545</v>
      </c>
      <c r="B10" s="77"/>
      <c r="C10" s="77"/>
      <c r="D10" s="77"/>
      <c r="E10" s="77"/>
      <c r="F10" s="77"/>
      <c r="G10" s="77"/>
      <c r="H10" s="77"/>
      <c r="I10" s="77"/>
      <c r="J10" s="79"/>
    </row>
    <row r="11" spans="1:10" x14ac:dyDescent="0.2">
      <c r="A11" s="91" t="s">
        <v>546</v>
      </c>
      <c r="B11" s="62"/>
      <c r="C11" s="77"/>
      <c r="D11" s="77"/>
      <c r="E11" s="77"/>
      <c r="F11" s="77"/>
      <c r="G11" s="77"/>
      <c r="H11" s="77"/>
      <c r="I11" s="77"/>
      <c r="J11" s="79"/>
    </row>
    <row r="12" spans="1:10" x14ac:dyDescent="0.2">
      <c r="A12" s="91"/>
      <c r="B12" s="77"/>
      <c r="C12" s="77"/>
      <c r="D12" s="77"/>
      <c r="E12" s="77"/>
      <c r="F12" s="77"/>
      <c r="G12" s="77"/>
      <c r="H12" s="77"/>
      <c r="I12" s="77"/>
      <c r="J12" s="79"/>
    </row>
    <row r="13" spans="1:10" x14ac:dyDescent="0.2">
      <c r="A13" s="91"/>
      <c r="B13" s="165"/>
      <c r="C13" s="190" t="s">
        <v>551</v>
      </c>
      <c r="D13" s="77"/>
      <c r="E13" s="165"/>
      <c r="F13" s="172"/>
      <c r="G13" s="77"/>
      <c r="H13" s="165"/>
      <c r="I13" s="172"/>
      <c r="J13" s="79"/>
    </row>
    <row r="14" spans="1:10" x14ac:dyDescent="0.2">
      <c r="A14" s="91"/>
      <c r="B14" s="165"/>
      <c r="C14" s="172"/>
      <c r="D14" s="77"/>
      <c r="E14" s="165"/>
      <c r="F14" s="172"/>
      <c r="G14" s="77"/>
      <c r="H14" s="165"/>
      <c r="I14" s="172"/>
      <c r="J14" s="79"/>
    </row>
    <row r="15" spans="1:10" x14ac:dyDescent="0.2">
      <c r="A15" s="93"/>
      <c r="B15" s="77"/>
      <c r="C15" s="77"/>
      <c r="D15" s="77"/>
      <c r="E15" s="77"/>
      <c r="F15" s="77"/>
      <c r="G15" s="77"/>
      <c r="H15" s="77"/>
      <c r="I15" s="77"/>
      <c r="J15" s="79"/>
    </row>
    <row r="16" spans="1:10" x14ac:dyDescent="0.2">
      <c r="A16" s="91"/>
      <c r="B16" s="77"/>
      <c r="C16" s="77"/>
      <c r="D16" s="77"/>
      <c r="E16" s="77"/>
      <c r="F16" s="77"/>
      <c r="G16" s="77"/>
      <c r="H16" s="77"/>
      <c r="I16" s="77"/>
      <c r="J16" s="79"/>
    </row>
    <row r="17" spans="1:10" x14ac:dyDescent="0.2">
      <c r="A17" s="91"/>
      <c r="B17" s="77"/>
      <c r="C17" s="77"/>
      <c r="D17" s="77"/>
      <c r="E17" s="77"/>
      <c r="F17" s="77"/>
      <c r="G17" s="77"/>
      <c r="H17" s="77"/>
      <c r="I17" s="77"/>
      <c r="J17" s="79"/>
    </row>
    <row r="18" spans="1:10" x14ac:dyDescent="0.2">
      <c r="A18" s="107" t="s">
        <v>547</v>
      </c>
      <c r="B18" s="177"/>
      <c r="C18" s="177"/>
      <c r="D18" s="177"/>
      <c r="E18" s="177" t="s">
        <v>548</v>
      </c>
      <c r="F18" s="171"/>
      <c r="G18" s="171"/>
      <c r="H18" s="171"/>
      <c r="I18" s="171"/>
      <c r="J18" s="180"/>
    </row>
    <row r="19" spans="1:10" x14ac:dyDescent="0.2">
      <c r="A19" s="93" t="s">
        <v>549</v>
      </c>
      <c r="B19" s="77"/>
      <c r="C19" s="77"/>
      <c r="D19" s="77"/>
      <c r="E19" s="77"/>
      <c r="F19" s="77"/>
      <c r="G19" s="77"/>
      <c r="H19" s="77"/>
      <c r="I19" s="77"/>
      <c r="J19" s="79"/>
    </row>
    <row r="20" spans="1:10" x14ac:dyDescent="0.2">
      <c r="A20" s="91" t="s">
        <v>552</v>
      </c>
      <c r="B20" s="77"/>
      <c r="C20" s="77"/>
      <c r="D20" s="77"/>
      <c r="E20" s="77"/>
      <c r="F20" s="77"/>
      <c r="G20" s="77"/>
      <c r="H20" s="77"/>
      <c r="I20" s="77"/>
      <c r="J20" s="79"/>
    </row>
    <row r="21" spans="1:10" x14ac:dyDescent="0.2">
      <c r="A21" s="75"/>
      <c r="B21" s="77"/>
      <c r="C21" s="77"/>
      <c r="D21" s="77"/>
      <c r="E21" s="77"/>
      <c r="F21" s="77"/>
      <c r="G21" s="77"/>
      <c r="H21" s="77"/>
      <c r="I21" s="77"/>
      <c r="J21" s="79"/>
    </row>
    <row r="22" spans="1:10" x14ac:dyDescent="0.2">
      <c r="A22" s="75"/>
      <c r="B22" s="77"/>
      <c r="C22" s="77" t="s">
        <v>553</v>
      </c>
      <c r="D22" s="77"/>
      <c r="E22" s="77"/>
      <c r="F22" s="77"/>
      <c r="G22" s="77"/>
      <c r="H22" s="77"/>
      <c r="I22" s="77"/>
      <c r="J22" s="79"/>
    </row>
    <row r="23" spans="1:10" x14ac:dyDescent="0.2">
      <c r="A23" s="75"/>
      <c r="B23" s="77"/>
      <c r="C23" s="77"/>
      <c r="D23" s="77"/>
      <c r="E23" s="77"/>
      <c r="F23" s="77"/>
      <c r="G23" s="77"/>
      <c r="H23" s="77"/>
      <c r="I23" s="77"/>
      <c r="J23" s="79"/>
    </row>
    <row r="24" spans="1:10" x14ac:dyDescent="0.2">
      <c r="A24" s="75"/>
      <c r="B24" s="77"/>
      <c r="C24" s="77"/>
      <c r="D24" s="77"/>
      <c r="E24" s="77"/>
      <c r="F24" s="77"/>
      <c r="G24" s="77"/>
      <c r="H24" s="77"/>
      <c r="I24" s="77"/>
      <c r="J24" s="79"/>
    </row>
    <row r="25" spans="1:10" x14ac:dyDescent="0.2">
      <c r="A25" s="75"/>
      <c r="B25" s="77"/>
      <c r="C25" s="77"/>
      <c r="D25" s="77"/>
      <c r="E25" s="77"/>
      <c r="F25" s="77"/>
      <c r="G25" s="77"/>
      <c r="H25" s="77"/>
      <c r="I25" s="77"/>
      <c r="J25" s="79"/>
    </row>
    <row r="26" spans="1:10" x14ac:dyDescent="0.2">
      <c r="A26" s="75"/>
      <c r="B26" s="77"/>
      <c r="C26" s="77"/>
      <c r="D26" s="77"/>
      <c r="E26" s="77"/>
      <c r="F26" s="77"/>
      <c r="G26" s="77"/>
      <c r="H26" s="77"/>
      <c r="I26" s="77"/>
      <c r="J26" s="79"/>
    </row>
    <row r="27" spans="1:10" x14ac:dyDescent="0.2">
      <c r="A27" s="75"/>
      <c r="B27" s="77"/>
      <c r="C27" s="77"/>
      <c r="D27" s="77"/>
      <c r="E27" s="77"/>
      <c r="F27" s="77"/>
      <c r="G27" s="77"/>
      <c r="H27" s="77"/>
      <c r="I27" s="77"/>
      <c r="J27" s="79"/>
    </row>
    <row r="28" spans="1:10" x14ac:dyDescent="0.2">
      <c r="A28" s="75"/>
      <c r="B28" s="77"/>
      <c r="C28" s="77"/>
      <c r="D28" s="77"/>
      <c r="E28" s="77"/>
      <c r="F28" s="77"/>
      <c r="G28" s="77"/>
      <c r="H28" s="77"/>
      <c r="I28" s="77"/>
      <c r="J28" s="79"/>
    </row>
    <row r="29" spans="1:10" x14ac:dyDescent="0.2">
      <c r="A29" s="75"/>
      <c r="B29" s="77"/>
      <c r="C29" s="77"/>
      <c r="D29" s="77"/>
      <c r="E29" s="77"/>
      <c r="F29" s="77"/>
      <c r="G29" s="77"/>
      <c r="H29" s="77"/>
      <c r="I29" s="77"/>
      <c r="J29" s="79"/>
    </row>
    <row r="30" spans="1:10" x14ac:dyDescent="0.2">
      <c r="A30" s="75"/>
      <c r="B30" s="77"/>
      <c r="C30" s="77"/>
      <c r="D30" s="77"/>
      <c r="E30" s="77"/>
      <c r="F30" s="77"/>
      <c r="G30" s="77"/>
      <c r="H30" s="77"/>
      <c r="I30" s="77"/>
      <c r="J30" s="79"/>
    </row>
    <row r="31" spans="1:10" x14ac:dyDescent="0.2">
      <c r="A31" s="181"/>
      <c r="B31" s="173"/>
      <c r="C31" s="173"/>
      <c r="D31" s="173"/>
      <c r="E31" s="173"/>
      <c r="F31" s="173"/>
      <c r="G31" s="173"/>
      <c r="H31" s="173"/>
      <c r="I31" s="173"/>
      <c r="J31" s="180"/>
    </row>
    <row r="32" spans="1:10" x14ac:dyDescent="0.2">
      <c r="A32" s="75"/>
      <c r="B32" s="77"/>
      <c r="C32" s="77"/>
      <c r="D32" s="77"/>
      <c r="E32" s="77"/>
      <c r="F32" s="77"/>
      <c r="G32" s="77"/>
      <c r="H32" s="77"/>
      <c r="I32" s="77"/>
      <c r="J32" s="79"/>
    </row>
    <row r="33" spans="1:10" x14ac:dyDescent="0.2">
      <c r="A33" s="90"/>
      <c r="B33" s="77"/>
      <c r="C33" s="77"/>
      <c r="D33" s="77"/>
      <c r="E33" s="77"/>
      <c r="F33" s="77"/>
      <c r="G33" s="77"/>
      <c r="H33" s="77"/>
      <c r="I33" s="77"/>
      <c r="J33" s="79"/>
    </row>
    <row r="34" spans="1:10" x14ac:dyDescent="0.2">
      <c r="A34" s="75"/>
      <c r="B34" s="77"/>
      <c r="C34" s="77"/>
      <c r="D34" s="77"/>
      <c r="E34" s="77"/>
      <c r="F34" s="77"/>
      <c r="G34" s="77"/>
      <c r="H34" s="77"/>
      <c r="I34" s="77"/>
      <c r="J34" s="79"/>
    </row>
    <row r="35" spans="1:10" x14ac:dyDescent="0.2">
      <c r="A35" s="75"/>
      <c r="B35" s="77"/>
      <c r="C35" s="77"/>
      <c r="D35" s="77"/>
      <c r="E35" s="77"/>
      <c r="F35" s="77"/>
      <c r="G35" s="77"/>
      <c r="H35" s="77"/>
      <c r="I35" s="77"/>
      <c r="J35" s="79"/>
    </row>
    <row r="36" spans="1:10" x14ac:dyDescent="0.2">
      <c r="A36" s="75"/>
      <c r="B36" s="77"/>
      <c r="C36" s="77"/>
      <c r="D36" s="77"/>
      <c r="E36" s="77"/>
      <c r="F36" s="77"/>
      <c r="G36" s="77"/>
      <c r="H36" s="77"/>
      <c r="I36" s="77"/>
      <c r="J36" s="79"/>
    </row>
    <row r="37" spans="1:10" x14ac:dyDescent="0.2">
      <c r="A37" s="75"/>
      <c r="B37" s="77"/>
      <c r="C37" s="77"/>
      <c r="D37" s="77"/>
      <c r="E37" s="77"/>
      <c r="F37" s="77"/>
      <c r="G37" s="77"/>
      <c r="H37" s="77"/>
      <c r="I37" s="77"/>
      <c r="J37" s="79"/>
    </row>
    <row r="38" spans="1:10" x14ac:dyDescent="0.2">
      <c r="A38" s="75"/>
      <c r="B38" s="77"/>
      <c r="C38" s="77"/>
      <c r="D38" s="77"/>
      <c r="E38" s="77"/>
      <c r="F38" s="77"/>
      <c r="G38" s="77"/>
      <c r="H38" s="77"/>
      <c r="I38" s="77"/>
      <c r="J38" s="79"/>
    </row>
    <row r="39" spans="1:10" x14ac:dyDescent="0.2">
      <c r="A39" s="75"/>
      <c r="B39" s="77"/>
      <c r="C39" s="77"/>
      <c r="D39" s="77"/>
      <c r="E39" s="77"/>
      <c r="F39" s="77"/>
      <c r="G39" s="77"/>
      <c r="H39" s="77"/>
      <c r="I39" s="77"/>
      <c r="J39" s="79"/>
    </row>
    <row r="40" spans="1:10" x14ac:dyDescent="0.2">
      <c r="A40" s="75"/>
      <c r="B40" s="77"/>
      <c r="C40" s="77"/>
      <c r="D40" s="77"/>
      <c r="E40" s="77"/>
      <c r="F40" s="77"/>
      <c r="G40" s="77"/>
      <c r="H40" s="77"/>
      <c r="I40" s="77"/>
      <c r="J40" s="79"/>
    </row>
    <row r="41" spans="1:10" x14ac:dyDescent="0.2">
      <c r="A41" s="75"/>
      <c r="B41" s="77"/>
      <c r="C41" s="77"/>
      <c r="D41" s="77"/>
      <c r="E41" s="77"/>
      <c r="F41" s="77"/>
      <c r="G41" s="77"/>
      <c r="H41" s="77"/>
      <c r="I41" s="77"/>
      <c r="J41" s="79"/>
    </row>
    <row r="42" spans="1:10" x14ac:dyDescent="0.2">
      <c r="A42" s="75"/>
      <c r="B42" s="77"/>
      <c r="C42" s="77"/>
      <c r="D42" s="77"/>
      <c r="E42" s="77"/>
      <c r="F42" s="77"/>
      <c r="G42" s="77"/>
      <c r="H42" s="77"/>
      <c r="I42" s="77"/>
      <c r="J42" s="79"/>
    </row>
    <row r="43" spans="1:10" x14ac:dyDescent="0.2">
      <c r="A43" s="75"/>
      <c r="B43" s="77"/>
      <c r="C43" s="77"/>
      <c r="D43" s="173"/>
      <c r="E43" s="173"/>
      <c r="F43" s="173"/>
      <c r="G43" s="173"/>
      <c r="H43" s="77"/>
      <c r="I43" s="77"/>
      <c r="J43" s="79"/>
    </row>
    <row r="44" spans="1:10" x14ac:dyDescent="0.2">
      <c r="A44" s="75"/>
      <c r="B44" s="77"/>
      <c r="C44" s="77"/>
      <c r="D44" s="77"/>
      <c r="E44" s="77"/>
      <c r="F44" s="77"/>
      <c r="G44" s="77"/>
      <c r="H44" s="77"/>
      <c r="I44" s="77"/>
      <c r="J44" s="79"/>
    </row>
    <row r="45" spans="1:10" x14ac:dyDescent="0.2">
      <c r="A45" s="75"/>
      <c r="B45" s="77"/>
      <c r="C45" s="77"/>
      <c r="D45" s="77"/>
      <c r="E45" s="77"/>
      <c r="F45" s="77"/>
      <c r="G45" s="77"/>
      <c r="H45" s="77"/>
      <c r="I45" s="77"/>
      <c r="J45" s="79"/>
    </row>
    <row r="46" spans="1:10" x14ac:dyDescent="0.2">
      <c r="A46" s="75"/>
      <c r="B46" s="77"/>
      <c r="C46" s="77"/>
      <c r="D46" s="77"/>
      <c r="E46" s="77"/>
      <c r="F46" s="77"/>
      <c r="G46" s="77"/>
      <c r="H46" s="77"/>
      <c r="I46" s="77"/>
      <c r="J46" s="79"/>
    </row>
    <row r="47" spans="1:10" x14ac:dyDescent="0.2">
      <c r="A47" s="75"/>
      <c r="B47" s="77"/>
      <c r="C47" s="77"/>
      <c r="D47" s="77"/>
      <c r="E47" s="77"/>
      <c r="F47" s="77"/>
      <c r="G47" s="77"/>
      <c r="H47" s="77"/>
      <c r="I47" s="77"/>
      <c r="J47" s="79"/>
    </row>
    <row r="48" spans="1:10" x14ac:dyDescent="0.2">
      <c r="A48" s="75"/>
      <c r="B48" s="77"/>
      <c r="C48" s="77"/>
      <c r="D48" s="77"/>
      <c r="E48" s="77"/>
      <c r="F48" s="77"/>
      <c r="G48" s="77"/>
      <c r="H48" s="77"/>
      <c r="I48" s="77"/>
      <c r="J48" s="79"/>
    </row>
    <row r="49" spans="1:10" x14ac:dyDescent="0.2">
      <c r="A49" s="75"/>
      <c r="B49" s="77"/>
      <c r="C49" s="77"/>
      <c r="D49" s="77"/>
      <c r="E49" s="77"/>
      <c r="F49" s="77"/>
      <c r="G49" s="77"/>
      <c r="H49" s="77"/>
      <c r="I49" s="77"/>
      <c r="J49" s="79"/>
    </row>
    <row r="50" spans="1:10" x14ac:dyDescent="0.2">
      <c r="A50" s="75"/>
      <c r="B50" s="77"/>
      <c r="C50" s="77"/>
      <c r="D50" s="77"/>
      <c r="E50" s="77"/>
      <c r="F50" s="77"/>
      <c r="G50" s="77"/>
      <c r="H50" s="77"/>
      <c r="I50" s="77"/>
      <c r="J50" s="79"/>
    </row>
    <row r="51" spans="1:10" x14ac:dyDescent="0.2">
      <c r="A51" s="80"/>
      <c r="B51" s="81"/>
      <c r="C51" s="81"/>
      <c r="D51" s="81"/>
      <c r="E51" s="81"/>
      <c r="F51" s="81"/>
      <c r="G51" s="81"/>
      <c r="H51" s="81"/>
      <c r="I51" s="81"/>
      <c r="J51" s="82"/>
    </row>
    <row r="52" spans="1:10" x14ac:dyDescent="0.2">
      <c r="A52" s="75" t="s">
        <v>316</v>
      </c>
      <c r="B52" s="77"/>
      <c r="C52" s="77"/>
      <c r="D52" s="77"/>
      <c r="E52" s="77"/>
      <c r="F52" s="77"/>
      <c r="G52" s="77"/>
      <c r="H52" s="77"/>
      <c r="I52" s="77"/>
      <c r="J52" s="79"/>
    </row>
    <row r="53" spans="1:10" x14ac:dyDescent="0.2">
      <c r="A53" s="75"/>
      <c r="B53" s="77"/>
      <c r="C53" s="77"/>
      <c r="D53" s="77"/>
      <c r="E53" s="77"/>
      <c r="F53" s="77"/>
      <c r="G53" s="77"/>
      <c r="H53" s="77"/>
      <c r="I53" s="77"/>
      <c r="J53" s="79"/>
    </row>
    <row r="54" spans="1:10" x14ac:dyDescent="0.2">
      <c r="A54" s="80" t="s">
        <v>322</v>
      </c>
      <c r="B54" s="81"/>
      <c r="C54" s="81"/>
      <c r="D54" s="81"/>
      <c r="E54" s="81"/>
      <c r="F54" s="81"/>
      <c r="G54" s="81"/>
      <c r="H54" s="81" t="s">
        <v>321</v>
      </c>
      <c r="I54" s="81"/>
      <c r="J54" s="82"/>
    </row>
    <row r="55" spans="1:10" x14ac:dyDescent="0.2">
      <c r="A55" s="310" t="s">
        <v>4</v>
      </c>
      <c r="B55" s="311"/>
      <c r="C55" s="311"/>
      <c r="D55" s="311"/>
      <c r="E55" s="311"/>
      <c r="F55" s="311"/>
      <c r="G55" s="311"/>
      <c r="H55" s="311"/>
      <c r="I55" s="311"/>
      <c r="J55" s="312"/>
    </row>
    <row r="56" spans="1:10" x14ac:dyDescent="0.2">
      <c r="A56" s="75"/>
      <c r="B56" s="77"/>
      <c r="C56" s="77"/>
      <c r="D56" s="77"/>
      <c r="E56" s="77"/>
      <c r="F56" s="77"/>
      <c r="G56" s="77"/>
      <c r="H56" s="77"/>
      <c r="I56" s="77"/>
      <c r="J56" s="79"/>
    </row>
    <row r="57" spans="1:10" x14ac:dyDescent="0.2">
      <c r="A57" s="75" t="s">
        <v>5</v>
      </c>
      <c r="B57" s="77"/>
      <c r="C57" s="77"/>
      <c r="D57" s="77"/>
      <c r="E57" s="77"/>
      <c r="F57" s="77"/>
      <c r="G57" s="77"/>
      <c r="H57" s="77"/>
      <c r="I57" s="77"/>
      <c r="J57" s="79"/>
    </row>
    <row r="58" spans="1:10" x14ac:dyDescent="0.2">
      <c r="A58" s="80"/>
      <c r="B58" s="81"/>
      <c r="C58" s="81"/>
      <c r="D58" s="81"/>
      <c r="E58" s="81"/>
      <c r="F58" s="81"/>
      <c r="G58" s="81"/>
      <c r="H58" s="81"/>
      <c r="I58" s="81"/>
      <c r="J58" s="82"/>
    </row>
  </sheetData>
  <mergeCells count="3">
    <mergeCell ref="H2:I2"/>
    <mergeCell ref="A7:J7"/>
    <mergeCell ref="A55:J55"/>
  </mergeCells>
  <printOptions horizontalCentered="1" verticalCentered="1"/>
  <pageMargins left="0.5" right="0.5" top="0.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showGridLines="0" zoomScale="88" zoomScaleNormal="88" workbookViewId="0">
      <selection activeCell="S27" sqref="S27"/>
    </sheetView>
  </sheetViews>
  <sheetFormatPr defaultRowHeight="12.75" x14ac:dyDescent="0.2"/>
  <cols>
    <col min="1" max="1" width="10" style="59" customWidth="1"/>
    <col min="2" max="2" width="13.7109375" style="59" customWidth="1"/>
    <col min="3" max="7" width="9.140625" style="59"/>
    <col min="8" max="8" width="10.7109375" style="59" customWidth="1"/>
    <col min="9" max="9" width="10.5703125" style="59" customWidth="1"/>
    <col min="10" max="10" width="16.85546875" style="59" customWidth="1"/>
    <col min="11" max="16384" width="9.140625" style="59"/>
  </cols>
  <sheetData>
    <row r="1" spans="1:10" x14ac:dyDescent="0.2">
      <c r="A1" s="56"/>
      <c r="B1" s="57"/>
      <c r="C1" s="57"/>
      <c r="D1" s="57"/>
      <c r="E1" s="57"/>
      <c r="F1" s="57"/>
      <c r="G1" s="57"/>
      <c r="H1" s="57"/>
      <c r="I1" s="57"/>
      <c r="J1" s="58"/>
    </row>
    <row r="2" spans="1:10" x14ac:dyDescent="0.2">
      <c r="A2" s="60" t="s">
        <v>0</v>
      </c>
      <c r="B2" s="61">
        <v>4</v>
      </c>
      <c r="C2" s="62"/>
      <c r="D2" s="62"/>
      <c r="E2" s="62"/>
      <c r="F2" s="62"/>
      <c r="G2" s="62"/>
      <c r="I2" s="129" t="s">
        <v>280</v>
      </c>
      <c r="J2" s="63"/>
    </row>
    <row r="3" spans="1:10" x14ac:dyDescent="0.2">
      <c r="A3" s="60"/>
      <c r="B3" s="62"/>
      <c r="C3" s="62"/>
      <c r="D3" s="62"/>
      <c r="E3" s="62"/>
      <c r="F3" s="62"/>
      <c r="G3" s="62"/>
      <c r="H3" s="62"/>
      <c r="I3" s="62"/>
      <c r="J3" s="64"/>
    </row>
    <row r="4" spans="1:10" x14ac:dyDescent="0.2">
      <c r="A4" s="60" t="s">
        <v>1</v>
      </c>
      <c r="B4" s="62"/>
      <c r="C4" s="62"/>
      <c r="D4" s="62" t="str">
        <f>'Title Page'!$B$12</f>
        <v>Rabanco LTD / G-12</v>
      </c>
      <c r="E4" s="62"/>
      <c r="F4" s="62"/>
      <c r="G4" s="62"/>
      <c r="H4" s="62"/>
      <c r="I4" s="62"/>
      <c r="J4" s="64"/>
    </row>
    <row r="5" spans="1:10" x14ac:dyDescent="0.2">
      <c r="A5" s="65" t="s">
        <v>2</v>
      </c>
      <c r="B5" s="66"/>
      <c r="C5" s="66"/>
      <c r="D5" s="66" t="str">
        <f>'Title Page'!$B$15</f>
        <v>Lynnwood Disposal, Republic Services</v>
      </c>
      <c r="E5" s="66"/>
      <c r="F5" s="66"/>
      <c r="G5" s="66"/>
      <c r="H5" s="66"/>
      <c r="I5" s="66"/>
      <c r="J5" s="67"/>
    </row>
    <row r="6" spans="1:10" x14ac:dyDescent="0.2">
      <c r="A6" s="60"/>
      <c r="B6" s="62"/>
      <c r="C6" s="62"/>
      <c r="D6" s="62"/>
      <c r="E6" s="62"/>
      <c r="F6" s="62"/>
      <c r="G6" s="62"/>
      <c r="H6" s="62"/>
      <c r="I6" s="62"/>
      <c r="J6" s="64"/>
    </row>
    <row r="7" spans="1:10" x14ac:dyDescent="0.2">
      <c r="A7" s="60"/>
      <c r="B7" s="62"/>
      <c r="C7" s="291" t="s">
        <v>101</v>
      </c>
      <c r="D7" s="291"/>
      <c r="E7" s="291"/>
      <c r="F7" s="291"/>
      <c r="G7" s="291"/>
      <c r="H7" s="291"/>
      <c r="I7" s="62"/>
      <c r="J7" s="64"/>
    </row>
    <row r="8" spans="1:10" x14ac:dyDescent="0.2">
      <c r="A8" s="60"/>
      <c r="B8" s="62" t="s">
        <v>102</v>
      </c>
      <c r="C8" s="62"/>
      <c r="D8" s="62"/>
      <c r="E8" s="62"/>
      <c r="F8" s="62"/>
      <c r="G8" s="62"/>
      <c r="H8" s="62"/>
      <c r="I8" s="62"/>
      <c r="J8" s="64"/>
    </row>
    <row r="9" spans="1:10" x14ac:dyDescent="0.2">
      <c r="A9" s="60"/>
      <c r="B9" s="62" t="s">
        <v>103</v>
      </c>
      <c r="C9" s="62"/>
      <c r="D9" s="62"/>
      <c r="E9" s="62"/>
      <c r="F9" s="62"/>
      <c r="G9" s="62"/>
      <c r="H9" s="62"/>
      <c r="I9" s="62"/>
      <c r="J9" s="64"/>
    </row>
    <row r="10" spans="1:10" x14ac:dyDescent="0.2">
      <c r="A10" s="60"/>
      <c r="B10" s="62" t="s">
        <v>104</v>
      </c>
      <c r="C10" s="62"/>
      <c r="D10" s="62"/>
      <c r="E10" s="62"/>
      <c r="F10" s="62"/>
      <c r="G10" s="62"/>
      <c r="H10" s="62"/>
      <c r="I10" s="62"/>
      <c r="J10" s="64"/>
    </row>
    <row r="11" spans="1:10" x14ac:dyDescent="0.2">
      <c r="A11" s="60"/>
      <c r="B11" s="62" t="s">
        <v>105</v>
      </c>
      <c r="C11" s="62"/>
      <c r="D11" s="62"/>
      <c r="E11" s="62"/>
      <c r="F11" s="62"/>
      <c r="G11" s="62"/>
      <c r="H11" s="62"/>
      <c r="I11" s="62"/>
      <c r="J11" s="64"/>
    </row>
    <row r="12" spans="1:10" x14ac:dyDescent="0.2">
      <c r="A12" s="60"/>
      <c r="B12" s="62"/>
      <c r="C12" s="62"/>
      <c r="D12" s="62"/>
      <c r="E12" s="62"/>
      <c r="F12" s="62"/>
      <c r="G12" s="62"/>
      <c r="H12" s="62"/>
      <c r="I12" s="62"/>
      <c r="J12" s="64"/>
    </row>
    <row r="13" spans="1:10" x14ac:dyDescent="0.2">
      <c r="A13" s="60"/>
      <c r="B13" s="69" t="s">
        <v>106</v>
      </c>
      <c r="C13" s="69" t="s">
        <v>107</v>
      </c>
      <c r="D13" s="62"/>
      <c r="E13" s="69" t="s">
        <v>106</v>
      </c>
      <c r="F13" s="69" t="s">
        <v>107</v>
      </c>
      <c r="G13" s="62"/>
      <c r="H13" s="69" t="s">
        <v>106</v>
      </c>
      <c r="I13" s="69" t="s">
        <v>107</v>
      </c>
      <c r="J13" s="64"/>
    </row>
    <row r="14" spans="1:10" x14ac:dyDescent="0.2">
      <c r="A14" s="60"/>
      <c r="B14" s="70" t="s">
        <v>108</v>
      </c>
      <c r="C14" s="70" t="s">
        <v>109</v>
      </c>
      <c r="D14" s="62"/>
      <c r="E14" s="70" t="s">
        <v>108</v>
      </c>
      <c r="F14" s="70" t="s">
        <v>109</v>
      </c>
      <c r="G14" s="62"/>
      <c r="H14" s="70" t="s">
        <v>108</v>
      </c>
      <c r="I14" s="70" t="s">
        <v>109</v>
      </c>
      <c r="J14" s="64"/>
    </row>
    <row r="15" spans="1:10" x14ac:dyDescent="0.2">
      <c r="A15" s="60"/>
      <c r="B15" s="71" t="s">
        <v>110</v>
      </c>
      <c r="C15" s="2" t="str">
        <f>LEFT('Title Page'!I2,1)</f>
        <v>4</v>
      </c>
      <c r="D15" s="3"/>
      <c r="E15" s="71">
        <v>24</v>
      </c>
      <c r="F15" s="2" t="str">
        <f>LEFT('Item 100, page 5'!J2,1)</f>
        <v>3</v>
      </c>
      <c r="G15" s="62"/>
      <c r="H15" s="71"/>
      <c r="I15" s="71"/>
      <c r="J15" s="64"/>
    </row>
    <row r="16" spans="1:10" x14ac:dyDescent="0.2">
      <c r="A16" s="60"/>
      <c r="B16" s="71" t="s">
        <v>111</v>
      </c>
      <c r="C16" s="2" t="str">
        <f>LEFT(I2,2)</f>
        <v>37</v>
      </c>
      <c r="D16" s="3"/>
      <c r="E16" s="2">
        <v>25</v>
      </c>
      <c r="F16" s="2" t="str">
        <f>LEFT('Item 105, page 1'!L2,2)</f>
        <v>22</v>
      </c>
      <c r="G16" s="62"/>
      <c r="H16" s="71"/>
      <c r="I16" s="71"/>
      <c r="J16" s="64"/>
    </row>
    <row r="17" spans="1:11" x14ac:dyDescent="0.2">
      <c r="A17" s="60"/>
      <c r="B17" s="71" t="s">
        <v>112</v>
      </c>
      <c r="C17" s="71" t="s">
        <v>157</v>
      </c>
      <c r="D17" s="62"/>
      <c r="E17" s="2" t="s">
        <v>199</v>
      </c>
      <c r="F17" s="2">
        <v>14</v>
      </c>
      <c r="G17" s="62"/>
      <c r="H17" s="71"/>
      <c r="I17" s="71"/>
      <c r="J17" s="64"/>
    </row>
    <row r="18" spans="1:11" x14ac:dyDescent="0.2">
      <c r="A18" s="60"/>
      <c r="B18" s="71" t="s">
        <v>113</v>
      </c>
      <c r="C18" s="71" t="s">
        <v>157</v>
      </c>
      <c r="D18" s="62"/>
      <c r="E18" s="71" t="s">
        <v>200</v>
      </c>
      <c r="F18" s="2">
        <v>13</v>
      </c>
      <c r="G18" s="62"/>
      <c r="H18" s="71"/>
      <c r="I18" s="71"/>
      <c r="J18" s="64"/>
    </row>
    <row r="19" spans="1:11" x14ac:dyDescent="0.2">
      <c r="A19" s="60"/>
      <c r="B19" s="71" t="s">
        <v>113</v>
      </c>
      <c r="C19" s="71" t="s">
        <v>157</v>
      </c>
      <c r="D19" s="62"/>
      <c r="E19" s="2">
        <v>26</v>
      </c>
      <c r="F19" s="2" t="s">
        <v>157</v>
      </c>
      <c r="G19" s="62"/>
      <c r="H19" s="71"/>
      <c r="I19" s="71"/>
      <c r="J19" s="64"/>
    </row>
    <row r="20" spans="1:11" x14ac:dyDescent="0.2">
      <c r="A20" s="60"/>
      <c r="B20" s="71">
        <v>5</v>
      </c>
      <c r="C20" s="71">
        <v>3</v>
      </c>
      <c r="D20" s="62"/>
      <c r="E20" s="71">
        <v>27</v>
      </c>
      <c r="F20" s="71" t="s">
        <v>157</v>
      </c>
      <c r="G20" s="62"/>
      <c r="H20" s="71"/>
      <c r="I20" s="71"/>
      <c r="J20" s="64"/>
    </row>
    <row r="21" spans="1:11" x14ac:dyDescent="0.2">
      <c r="A21" s="60"/>
      <c r="B21" s="71">
        <v>6</v>
      </c>
      <c r="C21" s="71" t="s">
        <v>157</v>
      </c>
      <c r="D21" s="62"/>
      <c r="E21" s="71">
        <v>28</v>
      </c>
      <c r="F21" s="71">
        <v>2</v>
      </c>
      <c r="G21" s="62"/>
      <c r="H21" s="71"/>
      <c r="I21" s="71"/>
      <c r="J21" s="64"/>
    </row>
    <row r="22" spans="1:11" x14ac:dyDescent="0.2">
      <c r="A22" s="60"/>
      <c r="B22" s="71">
        <v>7</v>
      </c>
      <c r="C22" s="71" t="s">
        <v>157</v>
      </c>
      <c r="D22" s="62"/>
      <c r="E22" s="71">
        <v>29</v>
      </c>
      <c r="F22" s="71" t="s">
        <v>157</v>
      </c>
      <c r="G22" s="62"/>
      <c r="H22" s="71"/>
      <c r="I22" s="71"/>
      <c r="J22" s="64"/>
    </row>
    <row r="23" spans="1:11" x14ac:dyDescent="0.2">
      <c r="A23" s="60"/>
      <c r="B23" s="71">
        <v>8</v>
      </c>
      <c r="C23" s="71" t="s">
        <v>157</v>
      </c>
      <c r="D23" s="62"/>
      <c r="E23" s="71">
        <v>30</v>
      </c>
      <c r="F23" s="71" t="str">
        <f>LEFT('Item 106, page 1 '!J2,2)</f>
        <v>13</v>
      </c>
      <c r="G23" s="62"/>
      <c r="H23" s="71"/>
      <c r="I23" s="71"/>
      <c r="J23" s="64"/>
    </row>
    <row r="24" spans="1:11" x14ac:dyDescent="0.2">
      <c r="A24" s="60"/>
      <c r="B24" s="71">
        <v>9</v>
      </c>
      <c r="C24" s="71" t="s">
        <v>157</v>
      </c>
      <c r="D24" s="62"/>
      <c r="E24" s="2" t="s">
        <v>628</v>
      </c>
      <c r="F24" s="71">
        <v>1</v>
      </c>
      <c r="G24" s="62"/>
      <c r="H24" s="71"/>
      <c r="I24" s="71"/>
      <c r="J24" s="64"/>
    </row>
    <row r="25" spans="1:11" x14ac:dyDescent="0.2">
      <c r="A25" s="60"/>
      <c r="B25" s="71">
        <v>10</v>
      </c>
      <c r="C25" s="71" t="s">
        <v>157</v>
      </c>
      <c r="D25" s="62"/>
      <c r="E25" s="71">
        <v>31</v>
      </c>
      <c r="F25" s="71">
        <v>2</v>
      </c>
      <c r="G25" s="62"/>
      <c r="H25" s="71"/>
      <c r="I25" s="71"/>
      <c r="J25" s="64"/>
    </row>
    <row r="26" spans="1:11" x14ac:dyDescent="0.2">
      <c r="A26" s="60"/>
      <c r="B26" s="71">
        <v>11</v>
      </c>
      <c r="C26" s="71" t="s">
        <v>157</v>
      </c>
      <c r="D26" s="62"/>
      <c r="E26" s="71">
        <v>32</v>
      </c>
      <c r="F26" s="2" t="s">
        <v>157</v>
      </c>
      <c r="G26" s="62"/>
      <c r="H26" s="71"/>
      <c r="I26" s="71"/>
      <c r="J26" s="64"/>
    </row>
    <row r="27" spans="1:11" x14ac:dyDescent="0.2">
      <c r="A27" s="60"/>
      <c r="B27" s="71">
        <v>12</v>
      </c>
      <c r="C27" s="71" t="s">
        <v>157</v>
      </c>
      <c r="D27" s="62"/>
      <c r="E27" s="71">
        <v>33</v>
      </c>
      <c r="F27" s="2" t="s">
        <v>157</v>
      </c>
      <c r="G27" s="62"/>
      <c r="H27" s="71"/>
      <c r="I27" s="71"/>
      <c r="J27" s="64"/>
      <c r="K27" s="59" t="s">
        <v>3</v>
      </c>
    </row>
    <row r="28" spans="1:11" x14ac:dyDescent="0.2">
      <c r="A28" s="60"/>
      <c r="B28" s="71">
        <v>13</v>
      </c>
      <c r="C28" s="71">
        <v>3</v>
      </c>
      <c r="D28" s="62"/>
      <c r="E28" s="71">
        <v>34</v>
      </c>
      <c r="F28" s="2">
        <v>2</v>
      </c>
      <c r="G28" s="62"/>
      <c r="H28" s="71"/>
      <c r="I28" s="71"/>
      <c r="J28" s="64"/>
    </row>
    <row r="29" spans="1:11" x14ac:dyDescent="0.2">
      <c r="A29" s="60"/>
      <c r="B29" s="2" t="s">
        <v>232</v>
      </c>
      <c r="C29" s="71" t="s">
        <v>157</v>
      </c>
      <c r="D29" s="62"/>
      <c r="E29" s="71">
        <v>35</v>
      </c>
      <c r="F29" s="2">
        <v>6</v>
      </c>
      <c r="G29" s="62"/>
      <c r="H29" s="71"/>
      <c r="I29" s="71"/>
      <c r="J29" s="64"/>
    </row>
    <row r="30" spans="1:11" x14ac:dyDescent="0.2">
      <c r="A30" s="60"/>
      <c r="B30" s="71">
        <v>14</v>
      </c>
      <c r="C30" s="2">
        <v>1</v>
      </c>
      <c r="D30" s="62"/>
      <c r="E30" s="71">
        <v>36</v>
      </c>
      <c r="F30" s="2">
        <v>6</v>
      </c>
      <c r="G30" s="62"/>
      <c r="H30" s="71"/>
      <c r="I30" s="71"/>
      <c r="J30" s="64"/>
    </row>
    <row r="31" spans="1:11" x14ac:dyDescent="0.2">
      <c r="A31" s="60"/>
      <c r="B31" s="71">
        <v>15</v>
      </c>
      <c r="C31" s="71">
        <v>1</v>
      </c>
      <c r="D31" s="62"/>
      <c r="E31" s="71">
        <v>37</v>
      </c>
      <c r="F31" s="2">
        <v>5</v>
      </c>
      <c r="G31" s="62"/>
      <c r="H31" s="71"/>
      <c r="I31" s="71"/>
      <c r="J31" s="64"/>
    </row>
    <row r="32" spans="1:11" x14ac:dyDescent="0.2">
      <c r="A32" s="60"/>
      <c r="B32" s="71">
        <v>16</v>
      </c>
      <c r="C32" s="71">
        <v>1</v>
      </c>
      <c r="D32" s="62"/>
      <c r="E32" s="71">
        <v>38</v>
      </c>
      <c r="F32" s="2">
        <v>5</v>
      </c>
      <c r="G32" s="62"/>
      <c r="H32" s="71"/>
      <c r="I32" s="71"/>
      <c r="J32" s="64"/>
    </row>
    <row r="33" spans="1:10" x14ac:dyDescent="0.2">
      <c r="A33" s="60"/>
      <c r="B33" s="71">
        <v>17</v>
      </c>
      <c r="C33" s="71">
        <v>1</v>
      </c>
      <c r="D33" s="62"/>
      <c r="E33" s="71">
        <v>39</v>
      </c>
      <c r="F33" s="71">
        <v>6</v>
      </c>
      <c r="G33" s="62"/>
      <c r="H33" s="71"/>
      <c r="I33" s="71"/>
      <c r="J33" s="64"/>
    </row>
    <row r="34" spans="1:10" x14ac:dyDescent="0.2">
      <c r="A34" s="60"/>
      <c r="B34" s="71">
        <v>18</v>
      </c>
      <c r="C34" s="71" t="s">
        <v>157</v>
      </c>
      <c r="D34" s="62"/>
      <c r="E34" s="71">
        <v>40</v>
      </c>
      <c r="F34" s="71">
        <v>6</v>
      </c>
      <c r="G34" s="62"/>
      <c r="H34" s="71"/>
      <c r="I34" s="71"/>
      <c r="J34" s="64"/>
    </row>
    <row r="35" spans="1:10" x14ac:dyDescent="0.2">
      <c r="A35" s="60"/>
      <c r="B35" s="71">
        <v>19</v>
      </c>
      <c r="C35" s="71">
        <v>1</v>
      </c>
      <c r="D35" s="62"/>
      <c r="E35" s="71">
        <v>41</v>
      </c>
      <c r="F35" s="2" t="s">
        <v>157</v>
      </c>
      <c r="G35" s="62"/>
      <c r="H35" s="71"/>
      <c r="I35" s="71"/>
      <c r="J35" s="64"/>
    </row>
    <row r="36" spans="1:10" x14ac:dyDescent="0.2">
      <c r="A36" s="60"/>
      <c r="B36" s="71">
        <v>20</v>
      </c>
      <c r="C36" s="71" t="s">
        <v>157</v>
      </c>
      <c r="D36" s="62"/>
      <c r="E36" s="71"/>
      <c r="F36" s="71"/>
      <c r="G36" s="62"/>
      <c r="H36" s="71"/>
      <c r="I36" s="71"/>
      <c r="J36" s="64"/>
    </row>
    <row r="37" spans="1:10" x14ac:dyDescent="0.2">
      <c r="A37" s="60"/>
      <c r="B37" s="71">
        <v>21</v>
      </c>
      <c r="C37" s="2" t="str">
        <f>LEFT('Item 100, page 1'!K2,2)</f>
        <v>26</v>
      </c>
      <c r="D37" s="3"/>
      <c r="E37" s="71"/>
      <c r="F37" s="71"/>
      <c r="G37" s="62"/>
      <c r="H37" s="71"/>
      <c r="I37" s="71"/>
      <c r="J37" s="64"/>
    </row>
    <row r="38" spans="1:10" x14ac:dyDescent="0.2">
      <c r="A38" s="60"/>
      <c r="B38" s="71" t="s">
        <v>114</v>
      </c>
      <c r="C38" s="2" t="str">
        <f>LEFT('Item 100, page 2'!K2,2)</f>
        <v>27</v>
      </c>
      <c r="D38" s="3"/>
      <c r="E38" s="71"/>
      <c r="F38" s="71"/>
      <c r="G38" s="62"/>
      <c r="H38" s="71"/>
      <c r="I38" s="71"/>
      <c r="J38" s="64"/>
    </row>
    <row r="39" spans="1:10" x14ac:dyDescent="0.2">
      <c r="A39" s="60"/>
      <c r="B39" s="71">
        <v>22</v>
      </c>
      <c r="C39" s="2" t="str">
        <f>LEFT('Item 100, page 3'!J2,1)</f>
        <v>4</v>
      </c>
      <c r="D39" s="62"/>
      <c r="E39" s="71"/>
      <c r="F39" s="71"/>
      <c r="G39" s="62"/>
      <c r="H39" s="71"/>
      <c r="I39" s="71"/>
      <c r="J39" s="64"/>
    </row>
    <row r="40" spans="1:10" x14ac:dyDescent="0.2">
      <c r="A40" s="60"/>
      <c r="B40" s="71">
        <v>23</v>
      </c>
      <c r="C40" s="71">
        <v>2</v>
      </c>
      <c r="D40" s="62"/>
      <c r="E40" s="71"/>
      <c r="F40" s="71"/>
      <c r="G40" s="62"/>
      <c r="H40" s="62"/>
      <c r="I40" s="62"/>
      <c r="J40" s="64"/>
    </row>
    <row r="41" spans="1:10" x14ac:dyDescent="0.2">
      <c r="A41" s="60"/>
      <c r="B41" s="62"/>
      <c r="C41" s="62"/>
      <c r="D41" s="62"/>
      <c r="E41" s="62"/>
      <c r="F41" s="62"/>
      <c r="G41" s="62"/>
      <c r="H41" s="62"/>
      <c r="I41" s="62"/>
      <c r="J41" s="64"/>
    </row>
    <row r="42" spans="1:10" x14ac:dyDescent="0.2">
      <c r="A42" s="60"/>
      <c r="B42" s="62"/>
      <c r="C42" s="62"/>
      <c r="D42" s="62"/>
      <c r="E42" s="62"/>
      <c r="F42" s="62"/>
      <c r="G42" s="62"/>
      <c r="H42" s="62"/>
      <c r="I42" s="68"/>
      <c r="J42" s="64"/>
    </row>
    <row r="43" spans="1:10" x14ac:dyDescent="0.2">
      <c r="A43" s="60"/>
      <c r="B43" s="62"/>
      <c r="C43" s="62"/>
      <c r="D43" s="309"/>
      <c r="E43" s="309"/>
      <c r="F43" s="309"/>
      <c r="G43" s="309"/>
      <c r="H43" s="62"/>
      <c r="I43" s="4"/>
      <c r="J43" s="64"/>
    </row>
    <row r="44" spans="1:10" x14ac:dyDescent="0.2">
      <c r="A44" s="60"/>
      <c r="B44" s="62"/>
      <c r="C44" s="62"/>
      <c r="D44" s="62"/>
      <c r="E44" s="62"/>
      <c r="F44" s="62"/>
      <c r="G44" s="62"/>
      <c r="H44" s="62"/>
      <c r="I44" s="68"/>
      <c r="J44" s="64"/>
    </row>
    <row r="45" spans="1:10" x14ac:dyDescent="0.2">
      <c r="A45" s="60"/>
      <c r="B45" s="62"/>
      <c r="C45" s="62"/>
      <c r="D45" s="62"/>
      <c r="E45" s="62"/>
      <c r="F45" s="62"/>
      <c r="G45" s="62"/>
      <c r="H45" s="62"/>
      <c r="I45" s="68"/>
      <c r="J45" s="64"/>
    </row>
    <row r="46" spans="1:10" x14ac:dyDescent="0.2">
      <c r="A46" s="60"/>
      <c r="B46" s="62"/>
      <c r="C46" s="62"/>
      <c r="D46" s="62"/>
      <c r="E46" s="62"/>
      <c r="F46" s="62"/>
      <c r="G46" s="62"/>
      <c r="H46" s="62"/>
      <c r="I46" s="68"/>
      <c r="J46" s="64"/>
    </row>
    <row r="47" spans="1:10" x14ac:dyDescent="0.2">
      <c r="A47" s="60"/>
      <c r="B47" s="62"/>
      <c r="C47" s="62"/>
      <c r="D47" s="62"/>
      <c r="E47" s="62"/>
      <c r="F47" s="62"/>
      <c r="G47" s="62"/>
      <c r="H47" s="62"/>
      <c r="I47" s="68"/>
      <c r="J47" s="64"/>
    </row>
    <row r="48" spans="1:10" x14ac:dyDescent="0.2">
      <c r="A48" s="60"/>
      <c r="B48" s="62"/>
      <c r="C48" s="62"/>
      <c r="D48" s="62"/>
      <c r="E48" s="62"/>
      <c r="F48" s="62"/>
      <c r="G48" s="62"/>
      <c r="H48" s="62"/>
      <c r="I48" s="62"/>
      <c r="J48" s="64"/>
    </row>
    <row r="49" spans="1:10" x14ac:dyDescent="0.2">
      <c r="A49" s="60"/>
      <c r="B49" s="62"/>
      <c r="C49" s="62"/>
      <c r="D49" s="62"/>
      <c r="E49" s="62"/>
      <c r="F49" s="62"/>
      <c r="G49" s="62"/>
      <c r="H49" s="62"/>
      <c r="I49" s="62"/>
      <c r="J49" s="64"/>
    </row>
    <row r="50" spans="1:10" x14ac:dyDescent="0.2">
      <c r="A50" s="60"/>
      <c r="B50" s="62"/>
      <c r="C50" s="62"/>
      <c r="D50" s="62"/>
      <c r="E50" s="62"/>
      <c r="F50" s="62"/>
      <c r="G50" s="62"/>
      <c r="H50" s="62"/>
      <c r="I50" s="62"/>
      <c r="J50" s="64"/>
    </row>
    <row r="51" spans="1:10" x14ac:dyDescent="0.2">
      <c r="A51" s="65"/>
      <c r="B51" s="66"/>
      <c r="C51" s="66"/>
      <c r="D51" s="66"/>
      <c r="E51" s="66"/>
      <c r="F51" s="66"/>
      <c r="G51" s="66"/>
      <c r="H51" s="66"/>
      <c r="I51" s="66"/>
      <c r="J51" s="67"/>
    </row>
    <row r="52" spans="1:10" x14ac:dyDescent="0.2">
      <c r="A52" s="5" t="s">
        <v>115</v>
      </c>
      <c r="B52" s="3" t="str">
        <f>'Title Page'!$B$52</f>
        <v>Diane Cramer, Assistant Division Controller</v>
      </c>
      <c r="C52" s="3"/>
      <c r="D52" s="3"/>
      <c r="E52" s="3"/>
      <c r="F52" s="3"/>
      <c r="G52" s="3"/>
      <c r="H52" s="3"/>
      <c r="I52" s="3"/>
      <c r="J52" s="64"/>
    </row>
    <row r="53" spans="1:10" x14ac:dyDescent="0.2">
      <c r="A53" s="5"/>
      <c r="B53" s="3"/>
      <c r="C53" s="3"/>
      <c r="D53" s="3"/>
      <c r="E53" s="3"/>
      <c r="F53" s="3"/>
      <c r="G53" s="3"/>
      <c r="H53" s="3"/>
      <c r="I53" s="3"/>
      <c r="J53" s="64"/>
    </row>
    <row r="54" spans="1:10" x14ac:dyDescent="0.2">
      <c r="A54" s="6" t="s">
        <v>158</v>
      </c>
      <c r="B54" s="304">
        <v>42839</v>
      </c>
      <c r="C54" s="304"/>
      <c r="D54" s="7"/>
      <c r="E54" s="7"/>
      <c r="F54" s="7"/>
      <c r="G54" s="66"/>
      <c r="H54" s="66"/>
      <c r="I54" s="131" t="s">
        <v>201</v>
      </c>
      <c r="J54" s="145">
        <v>42887</v>
      </c>
    </row>
    <row r="55" spans="1:10" x14ac:dyDescent="0.2">
      <c r="A55" s="306" t="s">
        <v>4</v>
      </c>
      <c r="B55" s="307"/>
      <c r="C55" s="307"/>
      <c r="D55" s="307"/>
      <c r="E55" s="307"/>
      <c r="F55" s="307"/>
      <c r="G55" s="307"/>
      <c r="H55" s="307"/>
      <c r="I55" s="307"/>
      <c r="J55" s="308"/>
    </row>
    <row r="56" spans="1:10" x14ac:dyDescent="0.2">
      <c r="A56" s="60"/>
      <c r="B56" s="62"/>
      <c r="C56" s="62"/>
      <c r="D56" s="62"/>
      <c r="E56" s="62"/>
      <c r="F56" s="62"/>
      <c r="G56" s="62"/>
      <c r="H56" s="62"/>
      <c r="I56" s="62"/>
      <c r="J56" s="64"/>
    </row>
    <row r="57" spans="1:10" x14ac:dyDescent="0.2">
      <c r="A57" s="60" t="s">
        <v>5</v>
      </c>
      <c r="B57" s="62"/>
      <c r="C57" s="62"/>
      <c r="D57" s="62"/>
      <c r="E57" s="62"/>
      <c r="F57" s="62"/>
      <c r="G57" s="62"/>
      <c r="H57" s="62"/>
      <c r="I57" s="62"/>
      <c r="J57" s="64"/>
    </row>
    <row r="58" spans="1:10" x14ac:dyDescent="0.2">
      <c r="A58" s="65"/>
      <c r="B58" s="66"/>
      <c r="C58" s="66"/>
      <c r="D58" s="66"/>
      <c r="E58" s="66"/>
      <c r="F58" s="66"/>
      <c r="G58" s="66"/>
      <c r="H58" s="66"/>
      <c r="I58" s="66"/>
      <c r="J58" s="67"/>
    </row>
  </sheetData>
  <mergeCells count="4">
    <mergeCell ref="A55:J55"/>
    <mergeCell ref="C7:H7"/>
    <mergeCell ref="D43:G43"/>
    <mergeCell ref="B54:C54"/>
  </mergeCells>
  <phoneticPr fontId="0" type="noConversion"/>
  <printOptions horizontalCentered="1" verticalCentered="1"/>
  <pageMargins left="0.5" right="0.5" top="0.5" bottom="0.5" header="0.5" footer="0.5"/>
  <pageSetup scale="9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R39" sqref="R39"/>
    </sheetView>
  </sheetViews>
  <sheetFormatPr defaultRowHeight="12.75" x14ac:dyDescent="0.2"/>
  <sheetData>
    <row r="1" spans="1:10" x14ac:dyDescent="0.2">
      <c r="A1" s="72"/>
      <c r="B1" s="73"/>
      <c r="C1" s="73"/>
      <c r="D1" s="73"/>
      <c r="E1" s="73"/>
      <c r="F1" s="73"/>
      <c r="G1" s="73"/>
      <c r="H1" s="73"/>
      <c r="I1" s="73"/>
      <c r="J1" s="74"/>
    </row>
    <row r="2" spans="1:10" x14ac:dyDescent="0.2">
      <c r="A2" s="75" t="s">
        <v>0</v>
      </c>
      <c r="B2" s="81">
        <v>4</v>
      </c>
      <c r="C2" s="77"/>
      <c r="D2" s="77"/>
      <c r="E2" s="77"/>
      <c r="F2" s="77"/>
      <c r="G2" s="81" t="s">
        <v>437</v>
      </c>
      <c r="H2" s="313" t="s">
        <v>339</v>
      </c>
      <c r="I2" s="313"/>
      <c r="J2" s="82">
        <v>34</v>
      </c>
    </row>
    <row r="3" spans="1:10" x14ac:dyDescent="0.2">
      <c r="A3" s="75"/>
      <c r="B3" s="77"/>
      <c r="C3" s="77"/>
      <c r="D3" s="77"/>
      <c r="E3" s="77"/>
      <c r="F3" s="77"/>
      <c r="G3" s="77"/>
      <c r="H3" s="77"/>
      <c r="I3" s="77"/>
      <c r="J3" s="79"/>
    </row>
    <row r="4" spans="1:10" x14ac:dyDescent="0.2">
      <c r="A4" s="75" t="s">
        <v>1</v>
      </c>
      <c r="B4" s="77"/>
      <c r="C4" s="77"/>
      <c r="D4" s="77" t="s">
        <v>366</v>
      </c>
      <c r="E4" s="77"/>
      <c r="F4" s="77"/>
      <c r="G4" s="77"/>
      <c r="H4" s="77"/>
      <c r="I4" s="77"/>
      <c r="J4" s="79"/>
    </row>
    <row r="5" spans="1:10" x14ac:dyDescent="0.2">
      <c r="A5" s="80" t="s">
        <v>2</v>
      </c>
      <c r="B5" s="81"/>
      <c r="C5" s="81"/>
      <c r="D5" s="81" t="s">
        <v>340</v>
      </c>
      <c r="E5" s="81"/>
      <c r="F5" s="81"/>
      <c r="G5" s="81"/>
      <c r="H5" s="81"/>
      <c r="I5" s="81"/>
      <c r="J5" s="82"/>
    </row>
    <row r="6" spans="1:10" x14ac:dyDescent="0.2">
      <c r="A6" s="75"/>
      <c r="B6" s="77"/>
      <c r="C6" s="77"/>
      <c r="D6" s="77"/>
      <c r="E6" s="77"/>
      <c r="F6" s="77"/>
      <c r="G6" s="77"/>
      <c r="H6" s="77"/>
      <c r="I6" s="77"/>
      <c r="J6" s="79"/>
    </row>
    <row r="7" spans="1:10" x14ac:dyDescent="0.2">
      <c r="A7" s="395" t="s">
        <v>327</v>
      </c>
      <c r="B7" s="314"/>
      <c r="C7" s="314"/>
      <c r="D7" s="314"/>
      <c r="E7" s="314"/>
      <c r="F7" s="314"/>
      <c r="G7" s="314"/>
      <c r="H7" s="314"/>
      <c r="I7" s="314"/>
      <c r="J7" s="396"/>
    </row>
    <row r="8" spans="1:10" x14ac:dyDescent="0.2">
      <c r="A8" s="75"/>
      <c r="B8" s="77"/>
      <c r="C8" s="77"/>
      <c r="D8" s="77"/>
      <c r="E8" s="77"/>
      <c r="F8" s="77"/>
      <c r="G8" s="77"/>
      <c r="H8" s="77"/>
      <c r="I8" s="77"/>
      <c r="J8" s="79"/>
    </row>
    <row r="9" spans="1:10" x14ac:dyDescent="0.2">
      <c r="A9" s="75" t="s">
        <v>328</v>
      </c>
      <c r="B9" s="77"/>
      <c r="C9" s="77"/>
      <c r="D9" s="77"/>
      <c r="E9" s="77"/>
      <c r="F9" s="77"/>
      <c r="G9" s="77"/>
      <c r="H9" s="77"/>
      <c r="I9" s="77"/>
      <c r="J9" s="79"/>
    </row>
    <row r="10" spans="1:10" x14ac:dyDescent="0.2">
      <c r="A10" s="75"/>
      <c r="B10" s="77"/>
      <c r="C10" s="77"/>
      <c r="D10" s="77"/>
      <c r="E10" s="77"/>
      <c r="F10" s="77"/>
      <c r="G10" s="77"/>
      <c r="H10" s="77"/>
      <c r="I10" s="77"/>
      <c r="J10" s="79"/>
    </row>
    <row r="11" spans="1:10" x14ac:dyDescent="0.2">
      <c r="A11" s="392" t="s">
        <v>329</v>
      </c>
      <c r="B11" s="393"/>
      <c r="C11" s="393"/>
      <c r="D11" s="393"/>
      <c r="E11" s="394"/>
      <c r="F11" s="392" t="s">
        <v>330</v>
      </c>
      <c r="G11" s="394"/>
      <c r="H11" s="392" t="s">
        <v>331</v>
      </c>
      <c r="I11" s="393"/>
      <c r="J11" s="394"/>
    </row>
    <row r="12" spans="1:10" x14ac:dyDescent="0.2">
      <c r="A12" s="85" t="s">
        <v>332</v>
      </c>
      <c r="B12" s="86"/>
      <c r="C12" s="86"/>
      <c r="D12" s="86"/>
      <c r="E12" s="87"/>
      <c r="F12" s="164" t="s">
        <v>17</v>
      </c>
      <c r="G12" s="87"/>
      <c r="H12" s="85" t="s">
        <v>557</v>
      </c>
      <c r="I12" s="86"/>
      <c r="J12" s="87"/>
    </row>
    <row r="13" spans="1:10" x14ac:dyDescent="0.2">
      <c r="A13" s="85"/>
      <c r="B13" s="86"/>
      <c r="C13" s="86"/>
      <c r="D13" s="86"/>
      <c r="E13" s="87"/>
      <c r="F13" s="85"/>
      <c r="G13" s="87"/>
      <c r="H13" s="85"/>
      <c r="I13" s="86"/>
      <c r="J13" s="87"/>
    </row>
    <row r="14" spans="1:10" x14ac:dyDescent="0.2">
      <c r="A14" s="85"/>
      <c r="B14" s="86"/>
      <c r="C14" s="86"/>
      <c r="D14" s="86"/>
      <c r="E14" s="87"/>
      <c r="F14" s="85"/>
      <c r="G14" s="87"/>
      <c r="H14" s="85"/>
      <c r="I14" s="86"/>
      <c r="J14" s="87"/>
    </row>
    <row r="15" spans="1:10" x14ac:dyDescent="0.2">
      <c r="A15" s="85"/>
      <c r="B15" s="86"/>
      <c r="C15" s="86"/>
      <c r="D15" s="86"/>
      <c r="E15" s="87"/>
      <c r="F15" s="85"/>
      <c r="G15" s="87"/>
      <c r="H15" s="85"/>
      <c r="I15" s="86"/>
      <c r="J15" s="87"/>
    </row>
    <row r="16" spans="1:10" x14ac:dyDescent="0.2">
      <c r="A16" s="85"/>
      <c r="B16" s="86"/>
      <c r="C16" s="86"/>
      <c r="D16" s="86"/>
      <c r="E16" s="87"/>
      <c r="F16" s="85"/>
      <c r="G16" s="87"/>
      <c r="H16" s="85"/>
      <c r="I16" s="86"/>
      <c r="J16" s="87"/>
    </row>
    <row r="17" spans="1:10" x14ac:dyDescent="0.2">
      <c r="A17" s="85"/>
      <c r="B17" s="86"/>
      <c r="C17" s="86"/>
      <c r="D17" s="86"/>
      <c r="E17" s="87"/>
      <c r="F17" s="85"/>
      <c r="G17" s="87"/>
      <c r="H17" s="85"/>
      <c r="I17" s="86"/>
      <c r="J17" s="87"/>
    </row>
    <row r="18" spans="1:10" x14ac:dyDescent="0.2">
      <c r="A18" s="85"/>
      <c r="B18" s="86"/>
      <c r="C18" s="86"/>
      <c r="D18" s="86"/>
      <c r="E18" s="87"/>
      <c r="F18" s="85"/>
      <c r="G18" s="87"/>
      <c r="H18" s="85"/>
      <c r="I18" s="86"/>
      <c r="J18" s="87"/>
    </row>
    <row r="19" spans="1:10" x14ac:dyDescent="0.2">
      <c r="A19" s="85"/>
      <c r="B19" s="86"/>
      <c r="C19" s="86"/>
      <c r="D19" s="86"/>
      <c r="E19" s="87"/>
      <c r="F19" s="85"/>
      <c r="G19" s="87"/>
      <c r="H19" s="85"/>
      <c r="I19" s="86"/>
      <c r="J19" s="87"/>
    </row>
    <row r="20" spans="1:10" x14ac:dyDescent="0.2">
      <c r="A20" s="85"/>
      <c r="B20" s="86"/>
      <c r="C20" s="86"/>
      <c r="D20" s="86"/>
      <c r="E20" s="87"/>
      <c r="F20" s="85"/>
      <c r="G20" s="87"/>
      <c r="H20" s="85"/>
      <c r="I20" s="86"/>
      <c r="J20" s="87"/>
    </row>
    <row r="21" spans="1:10" x14ac:dyDescent="0.2">
      <c r="A21" s="85"/>
      <c r="B21" s="86"/>
      <c r="C21" s="86"/>
      <c r="D21" s="86"/>
      <c r="E21" s="87"/>
      <c r="F21" s="85"/>
      <c r="G21" s="87"/>
      <c r="H21" s="85"/>
      <c r="I21" s="86"/>
      <c r="J21" s="87"/>
    </row>
    <row r="22" spans="1:10" x14ac:dyDescent="0.2">
      <c r="A22" s="85"/>
      <c r="B22" s="86"/>
      <c r="C22" s="86"/>
      <c r="D22" s="86"/>
      <c r="E22" s="87"/>
      <c r="F22" s="85"/>
      <c r="G22" s="87"/>
      <c r="H22" s="85"/>
      <c r="I22" s="86"/>
      <c r="J22" s="87"/>
    </row>
    <row r="23" spans="1:10" x14ac:dyDescent="0.2">
      <c r="A23" s="85"/>
      <c r="B23" s="86"/>
      <c r="C23" s="86"/>
      <c r="D23" s="86"/>
      <c r="E23" s="87"/>
      <c r="F23" s="85"/>
      <c r="G23" s="87"/>
      <c r="H23" s="85"/>
      <c r="I23" s="86"/>
      <c r="J23" s="87"/>
    </row>
    <row r="24" spans="1:10" x14ac:dyDescent="0.2">
      <c r="A24" s="85"/>
      <c r="B24" s="86"/>
      <c r="C24" s="86"/>
      <c r="D24" s="86"/>
      <c r="E24" s="87"/>
      <c r="F24" s="85"/>
      <c r="G24" s="87"/>
      <c r="H24" s="85"/>
      <c r="I24" s="86"/>
      <c r="J24" s="87"/>
    </row>
    <row r="25" spans="1:10" x14ac:dyDescent="0.2">
      <c r="A25" s="85"/>
      <c r="B25" s="86"/>
      <c r="C25" s="86"/>
      <c r="D25" s="86"/>
      <c r="E25" s="87"/>
      <c r="F25" s="85"/>
      <c r="G25" s="87"/>
      <c r="H25" s="85"/>
      <c r="I25" s="86"/>
      <c r="J25" s="87"/>
    </row>
    <row r="26" spans="1:10" x14ac:dyDescent="0.2">
      <c r="A26" s="85"/>
      <c r="B26" s="86"/>
      <c r="C26" s="86"/>
      <c r="D26" s="86"/>
      <c r="E26" s="87"/>
      <c r="F26" s="85"/>
      <c r="G26" s="87"/>
      <c r="H26" s="85"/>
      <c r="I26" s="86"/>
      <c r="J26" s="87"/>
    </row>
    <row r="27" spans="1:10" x14ac:dyDescent="0.2">
      <c r="A27" s="85"/>
      <c r="B27" s="86"/>
      <c r="C27" s="86"/>
      <c r="D27" s="86"/>
      <c r="E27" s="87"/>
      <c r="F27" s="85"/>
      <c r="G27" s="87"/>
      <c r="H27" s="85"/>
      <c r="I27" s="86"/>
      <c r="J27" s="87"/>
    </row>
    <row r="28" spans="1:10" x14ac:dyDescent="0.2">
      <c r="A28" s="85"/>
      <c r="B28" s="86"/>
      <c r="C28" s="86"/>
      <c r="D28" s="86"/>
      <c r="E28" s="87"/>
      <c r="F28" s="85"/>
      <c r="G28" s="87"/>
      <c r="H28" s="85"/>
      <c r="I28" s="86"/>
      <c r="J28" s="87"/>
    </row>
    <row r="29" spans="1:10" x14ac:dyDescent="0.2">
      <c r="A29" s="85"/>
      <c r="B29" s="86"/>
      <c r="C29" s="86"/>
      <c r="D29" s="86"/>
      <c r="E29" s="87"/>
      <c r="F29" s="85"/>
      <c r="G29" s="87"/>
      <c r="H29" s="85"/>
      <c r="I29" s="86"/>
      <c r="J29" s="87"/>
    </row>
    <row r="30" spans="1:10" x14ac:dyDescent="0.2">
      <c r="A30" s="85"/>
      <c r="B30" s="86"/>
      <c r="C30" s="86"/>
      <c r="D30" s="86"/>
      <c r="E30" s="87"/>
      <c r="F30" s="85"/>
      <c r="G30" s="87"/>
      <c r="H30" s="85"/>
      <c r="I30" s="86"/>
      <c r="J30" s="87"/>
    </row>
    <row r="31" spans="1:10" x14ac:dyDescent="0.2">
      <c r="A31" s="85"/>
      <c r="B31" s="86"/>
      <c r="C31" s="86"/>
      <c r="D31" s="86"/>
      <c r="E31" s="87"/>
      <c r="F31" s="85"/>
      <c r="G31" s="87"/>
      <c r="H31" s="85"/>
      <c r="I31" s="86"/>
      <c r="J31" s="87"/>
    </row>
    <row r="32" spans="1:10" x14ac:dyDescent="0.2">
      <c r="A32" s="85"/>
      <c r="B32" s="86"/>
      <c r="C32" s="86"/>
      <c r="D32" s="86"/>
      <c r="E32" s="87"/>
      <c r="F32" s="85"/>
      <c r="G32" s="87"/>
      <c r="H32" s="85"/>
      <c r="I32" s="86"/>
      <c r="J32" s="87"/>
    </row>
    <row r="33" spans="1:10" x14ac:dyDescent="0.2">
      <c r="A33" s="85"/>
      <c r="B33" s="86"/>
      <c r="C33" s="86"/>
      <c r="D33" s="86"/>
      <c r="E33" s="87"/>
      <c r="F33" s="85"/>
      <c r="G33" s="87"/>
      <c r="H33" s="85"/>
      <c r="I33" s="86"/>
      <c r="J33" s="87"/>
    </row>
    <row r="34" spans="1:10" x14ac:dyDescent="0.2">
      <c r="A34" s="85"/>
      <c r="B34" s="86"/>
      <c r="C34" s="86"/>
      <c r="D34" s="86"/>
      <c r="E34" s="87"/>
      <c r="F34" s="85"/>
      <c r="G34" s="87"/>
      <c r="H34" s="85"/>
      <c r="I34" s="86"/>
      <c r="J34" s="87"/>
    </row>
    <row r="35" spans="1:10" x14ac:dyDescent="0.2">
      <c r="A35" s="85"/>
      <c r="B35" s="86"/>
      <c r="C35" s="86"/>
      <c r="D35" s="86"/>
      <c r="E35" s="87"/>
      <c r="F35" s="85"/>
      <c r="G35" s="87"/>
      <c r="H35" s="85"/>
      <c r="I35" s="86"/>
      <c r="J35" s="87"/>
    </row>
    <row r="36" spans="1:10" x14ac:dyDescent="0.2">
      <c r="A36" s="85"/>
      <c r="B36" s="86"/>
      <c r="C36" s="86"/>
      <c r="D36" s="86"/>
      <c r="E36" s="87"/>
      <c r="F36" s="85"/>
      <c r="G36" s="87"/>
      <c r="H36" s="85"/>
      <c r="I36" s="86"/>
      <c r="J36" s="87"/>
    </row>
    <row r="37" spans="1:10" x14ac:dyDescent="0.2">
      <c r="A37" s="85"/>
      <c r="B37" s="86"/>
      <c r="C37" s="86"/>
      <c r="D37" s="86"/>
      <c r="E37" s="87"/>
      <c r="F37" s="85"/>
      <c r="G37" s="87"/>
      <c r="H37" s="85"/>
      <c r="I37" s="86"/>
      <c r="J37" s="87"/>
    </row>
    <row r="38" spans="1:10" x14ac:dyDescent="0.2">
      <c r="A38" s="85"/>
      <c r="B38" s="86"/>
      <c r="C38" s="86"/>
      <c r="D38" s="86"/>
      <c r="E38" s="87"/>
      <c r="F38" s="85"/>
      <c r="G38" s="87"/>
      <c r="H38" s="85"/>
      <c r="I38" s="86"/>
      <c r="J38" s="87"/>
    </row>
    <row r="39" spans="1:10" x14ac:dyDescent="0.2">
      <c r="A39" s="85"/>
      <c r="B39" s="86"/>
      <c r="C39" s="86"/>
      <c r="D39" s="86"/>
      <c r="E39" s="87"/>
      <c r="F39" s="85"/>
      <c r="G39" s="87"/>
      <c r="H39" s="85"/>
      <c r="I39" s="86"/>
      <c r="J39" s="87"/>
    </row>
    <row r="40" spans="1:10" x14ac:dyDescent="0.2">
      <c r="A40" s="75"/>
      <c r="B40" s="77"/>
      <c r="C40" s="77"/>
      <c r="D40" s="77"/>
      <c r="E40" s="77"/>
      <c r="F40" s="77"/>
      <c r="G40" s="77"/>
      <c r="H40" s="77"/>
      <c r="I40" s="77"/>
      <c r="J40" s="79"/>
    </row>
    <row r="41" spans="1:10" x14ac:dyDescent="0.2">
      <c r="A41" s="75"/>
      <c r="B41" s="77"/>
      <c r="C41" s="77"/>
      <c r="D41" s="77"/>
      <c r="E41" s="77"/>
      <c r="F41" s="77"/>
      <c r="G41" s="77"/>
      <c r="H41" s="77"/>
      <c r="I41" s="77"/>
      <c r="J41" s="79"/>
    </row>
    <row r="42" spans="1:10" x14ac:dyDescent="0.2">
      <c r="A42" s="75"/>
      <c r="B42" s="77"/>
      <c r="C42" s="77"/>
      <c r="D42" s="77"/>
      <c r="E42" s="77"/>
      <c r="F42" s="77"/>
      <c r="G42" s="77"/>
      <c r="H42" s="77"/>
      <c r="I42" s="77"/>
      <c r="J42" s="79"/>
    </row>
    <row r="43" spans="1:10" x14ac:dyDescent="0.2">
      <c r="A43" s="75" t="s">
        <v>554</v>
      </c>
      <c r="B43" s="77"/>
      <c r="C43" s="77"/>
      <c r="D43" s="173"/>
      <c r="E43" s="173"/>
      <c r="F43" s="173"/>
      <c r="G43" s="173"/>
      <c r="H43" s="77"/>
      <c r="I43" s="77"/>
      <c r="J43" s="79"/>
    </row>
    <row r="44" spans="1:10" x14ac:dyDescent="0.2">
      <c r="A44" s="91" t="s">
        <v>555</v>
      </c>
      <c r="B44" s="77"/>
      <c r="C44" s="77"/>
      <c r="D44" s="77"/>
      <c r="E44" s="77"/>
      <c r="F44" s="77"/>
      <c r="G44" s="77"/>
      <c r="H44" s="77"/>
      <c r="I44" s="77"/>
      <c r="J44" s="79"/>
    </row>
    <row r="45" spans="1:10" x14ac:dyDescent="0.2">
      <c r="A45" s="93" t="s">
        <v>556</v>
      </c>
      <c r="B45" s="77"/>
      <c r="C45" s="77"/>
      <c r="D45" s="77"/>
      <c r="E45" s="77"/>
      <c r="F45" s="77"/>
      <c r="G45" s="77"/>
      <c r="H45" s="77"/>
      <c r="I45" s="77"/>
      <c r="J45" s="79"/>
    </row>
    <row r="46" spans="1:10" x14ac:dyDescent="0.2">
      <c r="A46" s="75"/>
      <c r="B46" s="77"/>
      <c r="C46" s="77"/>
      <c r="D46" s="77"/>
      <c r="E46" s="77"/>
      <c r="F46" s="77"/>
      <c r="G46" s="77"/>
      <c r="H46" s="77"/>
      <c r="I46" s="77"/>
      <c r="J46" s="79"/>
    </row>
    <row r="47" spans="1:10" x14ac:dyDescent="0.2">
      <c r="A47" s="75"/>
      <c r="B47" s="77"/>
      <c r="C47" s="77"/>
      <c r="D47" s="77"/>
      <c r="E47" s="77"/>
      <c r="F47" s="77"/>
      <c r="G47" s="77"/>
      <c r="H47" s="77"/>
      <c r="I47" s="77"/>
      <c r="J47" s="79"/>
    </row>
    <row r="48" spans="1:10" x14ac:dyDescent="0.2">
      <c r="A48" s="75"/>
      <c r="B48" s="77"/>
      <c r="C48" s="77"/>
      <c r="D48" s="77"/>
      <c r="E48" s="77"/>
      <c r="F48" s="77"/>
      <c r="G48" s="77"/>
      <c r="H48" s="77"/>
      <c r="I48" s="77"/>
      <c r="J48" s="79"/>
    </row>
    <row r="49" spans="1:10" x14ac:dyDescent="0.2">
      <c r="A49" s="75"/>
      <c r="B49" s="77"/>
      <c r="C49" s="77"/>
      <c r="D49" s="77"/>
      <c r="E49" s="77"/>
      <c r="F49" s="77"/>
      <c r="G49" s="77"/>
      <c r="H49" s="77"/>
      <c r="I49" s="77"/>
      <c r="J49" s="79"/>
    </row>
    <row r="50" spans="1:10" x14ac:dyDescent="0.2">
      <c r="A50" s="75"/>
      <c r="B50" s="77"/>
      <c r="C50" s="77"/>
      <c r="D50" s="77"/>
      <c r="E50" s="77"/>
      <c r="F50" s="77"/>
      <c r="G50" s="77"/>
      <c r="H50" s="77"/>
      <c r="I50" s="77"/>
      <c r="J50" s="79"/>
    </row>
    <row r="51" spans="1:10" x14ac:dyDescent="0.2">
      <c r="A51" s="80"/>
      <c r="B51" s="81"/>
      <c r="C51" s="81"/>
      <c r="D51" s="81"/>
      <c r="E51" s="81"/>
      <c r="F51" s="81"/>
      <c r="G51" s="81"/>
      <c r="H51" s="81"/>
      <c r="I51" s="81"/>
      <c r="J51" s="82"/>
    </row>
    <row r="52" spans="1:10" x14ac:dyDescent="0.2">
      <c r="A52" s="75" t="s">
        <v>316</v>
      </c>
      <c r="B52" s="77"/>
      <c r="C52" s="77"/>
      <c r="D52" s="77"/>
      <c r="E52" s="77"/>
      <c r="F52" s="77"/>
      <c r="G52" s="77"/>
      <c r="H52" s="77"/>
      <c r="I52" s="77"/>
      <c r="J52" s="79"/>
    </row>
    <row r="53" spans="1:10" x14ac:dyDescent="0.2">
      <c r="A53" s="75"/>
      <c r="B53" s="77"/>
      <c r="C53" s="77"/>
      <c r="D53" s="77"/>
      <c r="E53" s="77"/>
      <c r="F53" s="77"/>
      <c r="G53" s="77"/>
      <c r="H53" s="77"/>
      <c r="I53" s="77"/>
      <c r="J53" s="79"/>
    </row>
    <row r="54" spans="1:10" x14ac:dyDescent="0.2">
      <c r="A54" s="80" t="s">
        <v>322</v>
      </c>
      <c r="B54" s="81"/>
      <c r="C54" s="81"/>
      <c r="D54" s="81"/>
      <c r="E54" s="81"/>
      <c r="F54" s="81"/>
      <c r="G54" s="81"/>
      <c r="H54" s="81" t="s">
        <v>321</v>
      </c>
      <c r="I54" s="81"/>
      <c r="J54" s="82"/>
    </row>
    <row r="55" spans="1:10" x14ac:dyDescent="0.2">
      <c r="A55" s="310" t="s">
        <v>4</v>
      </c>
      <c r="B55" s="311"/>
      <c r="C55" s="311"/>
      <c r="D55" s="311"/>
      <c r="E55" s="311"/>
      <c r="F55" s="311"/>
      <c r="G55" s="311"/>
      <c r="H55" s="311"/>
      <c r="I55" s="311"/>
      <c r="J55" s="312"/>
    </row>
    <row r="56" spans="1:10" x14ac:dyDescent="0.2">
      <c r="A56" s="75"/>
      <c r="B56" s="77"/>
      <c r="C56" s="77"/>
      <c r="D56" s="77"/>
      <c r="E56" s="77"/>
      <c r="F56" s="77"/>
      <c r="G56" s="77"/>
      <c r="H56" s="77"/>
      <c r="I56" s="77"/>
      <c r="J56" s="79"/>
    </row>
    <row r="57" spans="1:10" x14ac:dyDescent="0.2">
      <c r="A57" s="75" t="s">
        <v>5</v>
      </c>
      <c r="B57" s="77"/>
      <c r="C57" s="77"/>
      <c r="D57" s="77"/>
      <c r="E57" s="77"/>
      <c r="F57" s="77"/>
      <c r="G57" s="77"/>
      <c r="H57" s="77"/>
      <c r="I57" s="77"/>
      <c r="J57" s="79"/>
    </row>
    <row r="58" spans="1:10" x14ac:dyDescent="0.2">
      <c r="A58" s="80"/>
      <c r="B58" s="81"/>
      <c r="C58" s="81"/>
      <c r="D58" s="81"/>
      <c r="E58" s="81"/>
      <c r="F58" s="81"/>
      <c r="G58" s="81"/>
      <c r="H58" s="81"/>
      <c r="I58" s="81"/>
      <c r="J58" s="82"/>
    </row>
  </sheetData>
  <mergeCells count="6">
    <mergeCell ref="A55:J55"/>
    <mergeCell ref="H2:I2"/>
    <mergeCell ref="A7:J7"/>
    <mergeCell ref="A11:E11"/>
    <mergeCell ref="F11:G11"/>
    <mergeCell ref="H11:J11"/>
  </mergeCells>
  <printOptions horizontalCentered="1" verticalCentered="1"/>
  <pageMargins left="0.5" right="0.5" top="0.5" bottom="0.5" header="0.5" footer="0.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1"/>
  <sheetViews>
    <sheetView showGridLines="0" zoomScale="84" zoomScaleNormal="84" workbookViewId="0">
      <selection activeCell="Q21" sqref="Q21"/>
    </sheetView>
  </sheetViews>
  <sheetFormatPr defaultRowHeight="12.75" x14ac:dyDescent="0.2"/>
  <cols>
    <col min="1" max="1" width="10.7109375" customWidth="1"/>
    <col min="2" max="2" width="14.5703125" customWidth="1"/>
    <col min="3" max="3" width="4.28515625" customWidth="1"/>
    <col min="4" max="14" width="11.7109375" customWidth="1"/>
  </cols>
  <sheetData>
    <row r="1" spans="1:14" x14ac:dyDescent="0.2">
      <c r="A1" s="72"/>
      <c r="B1" s="73"/>
      <c r="C1" s="73"/>
      <c r="D1" s="73"/>
      <c r="E1" s="73"/>
      <c r="F1" s="73"/>
      <c r="G1" s="73"/>
      <c r="H1" s="73"/>
      <c r="I1" s="73"/>
      <c r="J1" s="73"/>
      <c r="K1" s="73"/>
      <c r="L1" s="73"/>
      <c r="M1" s="73"/>
      <c r="N1" s="74"/>
    </row>
    <row r="2" spans="1:14" x14ac:dyDescent="0.2">
      <c r="A2" s="75" t="s">
        <v>0</v>
      </c>
      <c r="B2" s="76">
        <v>4</v>
      </c>
      <c r="C2" s="77"/>
      <c r="D2" s="77"/>
      <c r="E2" s="77"/>
      <c r="F2" s="77"/>
      <c r="G2" s="77"/>
      <c r="H2" s="313"/>
      <c r="I2" s="313"/>
      <c r="J2" s="313"/>
      <c r="K2" s="77"/>
      <c r="L2" s="130"/>
      <c r="M2" s="138"/>
      <c r="N2" s="14" t="s">
        <v>273</v>
      </c>
    </row>
    <row r="3" spans="1:14" x14ac:dyDescent="0.2">
      <c r="A3" s="75"/>
      <c r="B3" s="77"/>
      <c r="C3" s="77"/>
      <c r="D3" s="77"/>
      <c r="E3" s="77"/>
      <c r="F3" s="77"/>
      <c r="G3" s="77"/>
      <c r="H3" s="77"/>
      <c r="I3" s="77"/>
      <c r="J3" s="77"/>
      <c r="K3" s="77"/>
      <c r="L3" s="77"/>
      <c r="M3" s="77"/>
      <c r="N3" s="79"/>
    </row>
    <row r="4" spans="1:14" x14ac:dyDescent="0.2">
      <c r="A4" s="75" t="s">
        <v>1</v>
      </c>
      <c r="B4" s="77"/>
      <c r="C4" s="77"/>
      <c r="D4" s="62" t="str">
        <f>'Title Page'!$B$12</f>
        <v>Rabanco LTD / G-12</v>
      </c>
      <c r="E4" s="77"/>
      <c r="F4" s="77"/>
      <c r="G4" s="77"/>
      <c r="H4" s="77"/>
      <c r="I4" s="77"/>
      <c r="J4" s="77"/>
      <c r="K4" s="77"/>
      <c r="L4" s="77"/>
      <c r="M4" s="77"/>
      <c r="N4" s="79"/>
    </row>
    <row r="5" spans="1:14" x14ac:dyDescent="0.2">
      <c r="A5" s="80" t="s">
        <v>2</v>
      </c>
      <c r="B5" s="81"/>
      <c r="C5" s="81"/>
      <c r="D5" s="66" t="str">
        <f>'Title Page'!$B$15</f>
        <v>Lynnwood Disposal, Republic Services</v>
      </c>
      <c r="E5" s="81"/>
      <c r="F5" s="81"/>
      <c r="G5" s="81"/>
      <c r="H5" s="81"/>
      <c r="I5" s="81"/>
      <c r="J5" s="81"/>
      <c r="K5" s="81"/>
      <c r="L5" s="81"/>
      <c r="M5" s="81"/>
      <c r="N5" s="82"/>
    </row>
    <row r="6" spans="1:14" x14ac:dyDescent="0.2">
      <c r="A6" s="75"/>
      <c r="B6" s="77"/>
      <c r="C6" s="77"/>
      <c r="D6" s="77"/>
      <c r="E6" s="77"/>
      <c r="F6" s="77"/>
      <c r="G6" s="77"/>
      <c r="H6" s="77"/>
      <c r="I6" s="77"/>
      <c r="J6" s="77"/>
      <c r="K6" s="77"/>
      <c r="L6" s="77"/>
      <c r="M6" s="77"/>
      <c r="N6" s="79"/>
    </row>
    <row r="7" spans="1:14" x14ac:dyDescent="0.2">
      <c r="A7" s="395" t="s">
        <v>116</v>
      </c>
      <c r="B7" s="314"/>
      <c r="C7" s="314"/>
      <c r="D7" s="314"/>
      <c r="E7" s="314"/>
      <c r="F7" s="314"/>
      <c r="G7" s="314"/>
      <c r="H7" s="314"/>
      <c r="I7" s="314"/>
      <c r="J7" s="314"/>
      <c r="K7" s="314"/>
      <c r="L7" s="77"/>
      <c r="M7" s="77"/>
      <c r="N7" s="79"/>
    </row>
    <row r="8" spans="1:14" x14ac:dyDescent="0.2">
      <c r="A8" s="383" t="s">
        <v>117</v>
      </c>
      <c r="B8" s="313"/>
      <c r="C8" s="313"/>
      <c r="D8" s="313"/>
      <c r="E8" s="313"/>
      <c r="F8" s="313"/>
      <c r="G8" s="313"/>
      <c r="H8" s="313"/>
      <c r="I8" s="313"/>
      <c r="J8" s="313"/>
      <c r="K8" s="313"/>
      <c r="L8" s="77"/>
      <c r="M8" s="77"/>
      <c r="N8" s="79"/>
    </row>
    <row r="9" spans="1:14" x14ac:dyDescent="0.2">
      <c r="A9" s="383" t="s">
        <v>118</v>
      </c>
      <c r="B9" s="313"/>
      <c r="C9" s="313"/>
      <c r="D9" s="313"/>
      <c r="E9" s="313"/>
      <c r="F9" s="313"/>
      <c r="G9" s="313"/>
      <c r="H9" s="313"/>
      <c r="I9" s="313"/>
      <c r="J9" s="313"/>
      <c r="K9" s="313"/>
      <c r="L9" s="77"/>
      <c r="M9" s="77"/>
      <c r="N9" s="79"/>
    </row>
    <row r="10" spans="1:14" x14ac:dyDescent="0.2">
      <c r="A10" s="75"/>
      <c r="B10" s="77"/>
      <c r="C10" s="77"/>
      <c r="D10" s="77"/>
      <c r="E10" s="77"/>
      <c r="F10" s="77"/>
      <c r="G10" s="77"/>
      <c r="H10" s="77"/>
      <c r="I10" s="77"/>
      <c r="J10" s="77"/>
      <c r="K10" s="77"/>
      <c r="L10" s="77"/>
      <c r="M10" s="77"/>
      <c r="N10" s="79"/>
    </row>
    <row r="11" spans="1:14" x14ac:dyDescent="0.2">
      <c r="A11" s="90" t="s">
        <v>119</v>
      </c>
      <c r="B11" s="62"/>
      <c r="C11" s="77"/>
      <c r="D11" s="77"/>
      <c r="E11" s="77"/>
      <c r="F11" s="77"/>
      <c r="G11" s="77"/>
      <c r="H11" s="77"/>
      <c r="I11" s="77"/>
      <c r="J11" s="77"/>
      <c r="K11" s="77"/>
      <c r="L11" s="77"/>
      <c r="M11" s="77"/>
      <c r="N11" s="79"/>
    </row>
    <row r="12" spans="1:14" x14ac:dyDescent="0.2">
      <c r="A12" s="75"/>
      <c r="B12" s="77"/>
      <c r="C12" s="77"/>
      <c r="D12" s="77"/>
      <c r="E12" s="77"/>
      <c r="F12" s="77"/>
      <c r="G12" s="77"/>
      <c r="H12" s="77"/>
      <c r="I12" s="77"/>
      <c r="J12" s="77"/>
      <c r="K12" s="77"/>
      <c r="L12" s="77"/>
      <c r="M12" s="77"/>
      <c r="N12" s="79"/>
    </row>
    <row r="13" spans="1:14" x14ac:dyDescent="0.2">
      <c r="A13" s="75"/>
      <c r="B13" s="68"/>
      <c r="C13" s="78"/>
      <c r="D13" s="392" t="s">
        <v>120</v>
      </c>
      <c r="E13" s="393"/>
      <c r="F13" s="393"/>
      <c r="G13" s="393"/>
      <c r="H13" s="393"/>
      <c r="I13" s="393"/>
      <c r="J13" s="393"/>
      <c r="K13" s="393"/>
      <c r="L13" s="86"/>
      <c r="M13" s="86"/>
      <c r="N13" s="87"/>
    </row>
    <row r="14" spans="1:14" x14ac:dyDescent="0.2">
      <c r="A14" s="94" t="s">
        <v>121</v>
      </c>
      <c r="B14" s="95"/>
      <c r="C14" s="96"/>
      <c r="D14" s="84" t="s">
        <v>122</v>
      </c>
      <c r="E14" s="84" t="s">
        <v>123</v>
      </c>
      <c r="F14" s="84" t="s">
        <v>124</v>
      </c>
      <c r="G14" s="84" t="s">
        <v>51</v>
      </c>
      <c r="H14" s="84" t="s">
        <v>52</v>
      </c>
      <c r="I14" s="84" t="s">
        <v>53</v>
      </c>
      <c r="J14" s="84" t="s">
        <v>54</v>
      </c>
      <c r="K14" s="84" t="s">
        <v>55</v>
      </c>
      <c r="L14" s="84" t="s">
        <v>56</v>
      </c>
      <c r="M14" s="84" t="s">
        <v>57</v>
      </c>
      <c r="N14" s="84" t="s">
        <v>58</v>
      </c>
    </row>
    <row r="15" spans="1:14" x14ac:dyDescent="0.2">
      <c r="A15" s="97" t="s">
        <v>125</v>
      </c>
      <c r="B15" s="132"/>
      <c r="C15" s="133"/>
      <c r="D15" s="161" t="s">
        <v>558</v>
      </c>
      <c r="E15" s="161" t="s">
        <v>559</v>
      </c>
      <c r="F15" s="161" t="s">
        <v>559</v>
      </c>
      <c r="G15" s="161" t="s">
        <v>560</v>
      </c>
      <c r="H15" s="161" t="s">
        <v>561</v>
      </c>
      <c r="I15" s="161" t="s">
        <v>562</v>
      </c>
      <c r="J15" s="161" t="s">
        <v>563</v>
      </c>
      <c r="K15" s="161" t="s">
        <v>564</v>
      </c>
      <c r="L15" s="161" t="s">
        <v>565</v>
      </c>
      <c r="M15" s="161" t="s">
        <v>566</v>
      </c>
      <c r="N15" s="161" t="s">
        <v>567</v>
      </c>
    </row>
    <row r="16" spans="1:14" x14ac:dyDescent="0.2">
      <c r="A16" s="97" t="s">
        <v>126</v>
      </c>
      <c r="B16" s="132"/>
      <c r="C16" s="133"/>
      <c r="D16" s="246" t="s">
        <v>568</v>
      </c>
      <c r="E16" s="246" t="s">
        <v>569</v>
      </c>
      <c r="F16" s="246" t="s">
        <v>570</v>
      </c>
      <c r="G16" s="246" t="s">
        <v>302</v>
      </c>
      <c r="H16" s="246" t="s">
        <v>571</v>
      </c>
      <c r="I16" s="246" t="s">
        <v>572</v>
      </c>
      <c r="J16" s="246" t="s">
        <v>573</v>
      </c>
      <c r="K16" s="246" t="s">
        <v>574</v>
      </c>
      <c r="L16" s="246" t="s">
        <v>575</v>
      </c>
      <c r="M16" s="246" t="s">
        <v>576</v>
      </c>
      <c r="N16" s="246" t="s">
        <v>577</v>
      </c>
    </row>
    <row r="17" spans="1:14" x14ac:dyDescent="0.2">
      <c r="A17" s="97" t="s">
        <v>127</v>
      </c>
      <c r="B17" s="132"/>
      <c r="C17" s="133"/>
      <c r="D17" s="159" t="str">
        <f>+D16</f>
        <v>$2.98(A)</v>
      </c>
      <c r="E17" s="159" t="str">
        <f t="shared" ref="E17:M17" si="0">+E16</f>
        <v>$4.55(A)</v>
      </c>
      <c r="F17" s="159" t="str">
        <f t="shared" si="0"/>
        <v>$6.93(A)</v>
      </c>
      <c r="G17" s="159" t="str">
        <f t="shared" si="0"/>
        <v>$13.45(A)</v>
      </c>
      <c r="H17" s="159" t="str">
        <f t="shared" si="0"/>
        <v>$16.14(A)</v>
      </c>
      <c r="I17" s="159" t="str">
        <f t="shared" si="0"/>
        <v>$19.25(A)</v>
      </c>
      <c r="J17" s="159" t="str">
        <f t="shared" si="0"/>
        <v>$25.46(A)</v>
      </c>
      <c r="K17" s="159" t="str">
        <f t="shared" si="0"/>
        <v>$36.33(A)</v>
      </c>
      <c r="L17" s="159" t="str">
        <f t="shared" si="0"/>
        <v>$48.54(A)</v>
      </c>
      <c r="M17" s="159" t="str">
        <f t="shared" si="0"/>
        <v>$71.82(A)</v>
      </c>
      <c r="N17" s="159" t="str">
        <f>+N16</f>
        <v>$94.59(A)</v>
      </c>
    </row>
    <row r="18" spans="1:14" x14ac:dyDescent="0.2">
      <c r="A18" s="98" t="s">
        <v>128</v>
      </c>
      <c r="B18" s="136"/>
      <c r="C18" s="137"/>
      <c r="D18" s="275" t="s">
        <v>578</v>
      </c>
      <c r="E18" s="275" t="s">
        <v>579</v>
      </c>
      <c r="F18" s="275" t="s">
        <v>580</v>
      </c>
      <c r="G18" s="246" t="s">
        <v>581</v>
      </c>
      <c r="H18" s="246" t="s">
        <v>582</v>
      </c>
      <c r="I18" s="246" t="s">
        <v>583</v>
      </c>
      <c r="J18" s="246" t="s">
        <v>584</v>
      </c>
      <c r="K18" s="246" t="s">
        <v>585</v>
      </c>
      <c r="L18" s="246" t="s">
        <v>586</v>
      </c>
      <c r="M18" s="246" t="s">
        <v>587</v>
      </c>
      <c r="N18" s="246" t="s">
        <v>588</v>
      </c>
    </row>
    <row r="19" spans="1:14" x14ac:dyDescent="0.2">
      <c r="A19" s="101" t="s">
        <v>129</v>
      </c>
      <c r="B19" s="132"/>
      <c r="C19" s="133"/>
      <c r="D19" s="62"/>
      <c r="E19" s="62"/>
      <c r="F19" s="62"/>
      <c r="G19" s="62"/>
      <c r="H19" s="62"/>
      <c r="I19" s="62"/>
      <c r="J19" s="62"/>
      <c r="K19" s="62"/>
      <c r="L19" s="62"/>
      <c r="M19" s="62"/>
      <c r="N19" s="64"/>
    </row>
    <row r="20" spans="1:14" x14ac:dyDescent="0.2">
      <c r="A20" s="97" t="s">
        <v>65</v>
      </c>
      <c r="B20" s="132"/>
      <c r="C20" s="133"/>
      <c r="D20" s="135"/>
      <c r="E20" s="135"/>
      <c r="F20" s="135"/>
      <c r="G20" s="28" t="s">
        <v>468</v>
      </c>
      <c r="H20" s="135" t="str">
        <f>G20</f>
        <v>$28.98(A)</v>
      </c>
      <c r="I20" s="135" t="str">
        <f t="shared" ref="I20:K20" si="1">H20</f>
        <v>$28.98(A)</v>
      </c>
      <c r="J20" s="135" t="str">
        <f t="shared" si="1"/>
        <v>$28.98(A)</v>
      </c>
      <c r="K20" s="135" t="str">
        <f t="shared" si="1"/>
        <v>$28.98(A)</v>
      </c>
      <c r="L20" s="28" t="s">
        <v>469</v>
      </c>
      <c r="M20" s="28" t="s">
        <v>470</v>
      </c>
      <c r="N20" s="28" t="s">
        <v>471</v>
      </c>
    </row>
    <row r="21" spans="1:14" x14ac:dyDescent="0.2">
      <c r="A21" s="97" t="s">
        <v>66</v>
      </c>
      <c r="B21" s="132"/>
      <c r="C21" s="133"/>
      <c r="D21" s="135"/>
      <c r="E21" s="135"/>
      <c r="F21" s="135"/>
      <c r="G21" s="28" t="s">
        <v>472</v>
      </c>
      <c r="H21" s="28" t="s">
        <v>473</v>
      </c>
      <c r="I21" s="28" t="s">
        <v>474</v>
      </c>
      <c r="J21" s="28" t="s">
        <v>475</v>
      </c>
      <c r="K21" s="28" t="s">
        <v>304</v>
      </c>
      <c r="L21" s="28" t="s">
        <v>476</v>
      </c>
      <c r="M21" s="28" t="s">
        <v>477</v>
      </c>
      <c r="N21" s="28" t="s">
        <v>589</v>
      </c>
    </row>
    <row r="22" spans="1:14" x14ac:dyDescent="0.2">
      <c r="A22" s="97" t="s">
        <v>130</v>
      </c>
      <c r="B22" s="132"/>
      <c r="C22" s="133"/>
      <c r="D22" s="135"/>
      <c r="E22" s="135"/>
      <c r="F22" s="135"/>
      <c r="G22" s="276" t="s">
        <v>558</v>
      </c>
      <c r="H22" s="277" t="str">
        <f>G22</f>
        <v>$1.14(A)</v>
      </c>
      <c r="I22" s="277" t="str">
        <f t="shared" ref="I22:N22" si="2">H22</f>
        <v>$1.14(A)</v>
      </c>
      <c r="J22" s="277" t="str">
        <f t="shared" si="2"/>
        <v>$1.14(A)</v>
      </c>
      <c r="K22" s="277" t="str">
        <f t="shared" si="2"/>
        <v>$1.14(A)</v>
      </c>
      <c r="L22" s="277" t="str">
        <f t="shared" si="2"/>
        <v>$1.14(A)</v>
      </c>
      <c r="M22" s="277" t="str">
        <f t="shared" si="2"/>
        <v>$1.14(A)</v>
      </c>
      <c r="N22" s="277" t="str">
        <f t="shared" si="2"/>
        <v>$1.14(A)</v>
      </c>
    </row>
    <row r="23" spans="1:14" x14ac:dyDescent="0.2">
      <c r="A23" s="97" t="s">
        <v>68</v>
      </c>
      <c r="B23" s="132"/>
      <c r="C23" s="133"/>
      <c r="D23" s="134"/>
      <c r="E23" s="134"/>
      <c r="F23" s="134"/>
      <c r="G23" s="134"/>
      <c r="H23" s="134"/>
      <c r="I23" s="134"/>
      <c r="J23" s="134"/>
      <c r="K23" s="278"/>
      <c r="L23" s="278"/>
      <c r="M23" s="278"/>
      <c r="N23" s="134"/>
    </row>
    <row r="24" spans="1:14" x14ac:dyDescent="0.2">
      <c r="A24" s="75"/>
      <c r="B24" s="62"/>
      <c r="C24" s="62"/>
      <c r="D24" s="62"/>
      <c r="E24" s="62"/>
      <c r="F24" s="62"/>
      <c r="G24" s="62"/>
      <c r="H24" s="62"/>
      <c r="I24" s="62"/>
      <c r="J24" s="62"/>
      <c r="K24" s="62"/>
      <c r="L24" s="62"/>
      <c r="M24" s="62"/>
      <c r="N24" s="64"/>
    </row>
    <row r="25" spans="1:14" x14ac:dyDescent="0.2">
      <c r="A25" s="75"/>
      <c r="B25" s="62"/>
      <c r="C25" s="62"/>
      <c r="D25" s="62"/>
      <c r="E25" s="62"/>
      <c r="F25" s="62"/>
      <c r="G25" s="62"/>
      <c r="H25" s="62"/>
      <c r="I25" s="62"/>
      <c r="J25" s="62"/>
      <c r="K25" s="62"/>
      <c r="L25" s="62"/>
      <c r="M25" s="62"/>
      <c r="N25" s="64"/>
    </row>
    <row r="26" spans="1:14" x14ac:dyDescent="0.2">
      <c r="A26" s="91" t="s">
        <v>131</v>
      </c>
      <c r="B26" s="127" t="s">
        <v>132</v>
      </c>
      <c r="C26" s="62"/>
      <c r="D26" s="62"/>
      <c r="E26" s="62"/>
      <c r="F26" s="62"/>
      <c r="G26" s="62"/>
      <c r="H26" s="62"/>
      <c r="I26" s="62"/>
      <c r="J26" s="62"/>
      <c r="K26" s="62"/>
      <c r="L26" s="62"/>
      <c r="M26" s="62"/>
      <c r="N26" s="64"/>
    </row>
    <row r="27" spans="1:14" x14ac:dyDescent="0.2">
      <c r="A27" s="91"/>
      <c r="B27" s="387" t="s">
        <v>133</v>
      </c>
      <c r="C27" s="412"/>
      <c r="D27" s="412"/>
      <c r="E27" s="412"/>
      <c r="F27" s="412"/>
      <c r="G27" s="412"/>
      <c r="H27" s="412"/>
      <c r="I27" s="412"/>
      <c r="J27" s="412"/>
      <c r="K27" s="62"/>
      <c r="L27" s="62"/>
      <c r="M27" s="62"/>
      <c r="N27" s="64"/>
    </row>
    <row r="28" spans="1:14" x14ac:dyDescent="0.2">
      <c r="A28" s="91"/>
      <c r="B28" s="127" t="s">
        <v>134</v>
      </c>
      <c r="C28" s="62"/>
      <c r="D28" s="62"/>
      <c r="E28" s="62"/>
      <c r="F28" s="62"/>
      <c r="G28" s="62"/>
      <c r="H28" s="62"/>
      <c r="I28" s="62"/>
      <c r="J28" s="62"/>
      <c r="K28" s="62"/>
      <c r="L28" s="62"/>
      <c r="M28" s="62"/>
      <c r="N28" s="64"/>
    </row>
    <row r="29" spans="1:14" x14ac:dyDescent="0.2">
      <c r="A29" s="91"/>
      <c r="B29" s="127" t="s">
        <v>135</v>
      </c>
      <c r="C29" s="62"/>
      <c r="D29" s="62"/>
      <c r="E29" s="62"/>
      <c r="F29" s="62"/>
      <c r="G29" s="62"/>
      <c r="H29" s="62"/>
      <c r="I29" s="62"/>
      <c r="J29" s="62"/>
      <c r="K29" s="62"/>
      <c r="L29" s="62"/>
      <c r="M29" s="62"/>
      <c r="N29" s="64"/>
    </row>
    <row r="30" spans="1:14" x14ac:dyDescent="0.2">
      <c r="A30" s="91"/>
      <c r="B30" s="127"/>
      <c r="C30" s="62"/>
      <c r="D30" s="62"/>
      <c r="E30" s="62"/>
      <c r="F30" s="62"/>
      <c r="G30" s="62"/>
      <c r="H30" s="62"/>
      <c r="I30" s="62"/>
      <c r="J30" s="62"/>
      <c r="K30" s="62"/>
      <c r="L30" s="62"/>
      <c r="M30" s="62"/>
      <c r="N30" s="64"/>
    </row>
    <row r="31" spans="1:14" x14ac:dyDescent="0.2">
      <c r="A31" s="105" t="s">
        <v>70</v>
      </c>
      <c r="B31" s="270" t="s">
        <v>136</v>
      </c>
      <c r="C31" s="263"/>
      <c r="D31" s="263"/>
      <c r="E31" s="263"/>
      <c r="F31" s="263"/>
      <c r="G31" s="263"/>
      <c r="H31" s="263"/>
      <c r="I31" s="263"/>
      <c r="J31" s="263"/>
      <c r="K31" s="263"/>
      <c r="L31" s="62"/>
      <c r="M31" s="62"/>
      <c r="N31" s="64"/>
    </row>
    <row r="32" spans="1:14" x14ac:dyDescent="0.2">
      <c r="A32" s="91"/>
      <c r="B32" s="127" t="s">
        <v>137</v>
      </c>
      <c r="C32" s="62"/>
      <c r="D32" s="62"/>
      <c r="E32" s="62"/>
      <c r="F32" s="62"/>
      <c r="G32" s="62"/>
      <c r="H32" s="62"/>
      <c r="I32" s="62"/>
      <c r="J32" s="62"/>
      <c r="K32" s="62"/>
      <c r="L32" s="62"/>
      <c r="M32" s="62"/>
      <c r="N32" s="64"/>
    </row>
    <row r="33" spans="1:14" x14ac:dyDescent="0.2">
      <c r="A33" s="107"/>
      <c r="B33" s="127"/>
      <c r="C33" s="62"/>
      <c r="D33" s="62"/>
      <c r="E33" s="62"/>
      <c r="F33" s="62"/>
      <c r="G33" s="62"/>
      <c r="H33" s="62"/>
      <c r="I33" s="62"/>
      <c r="J33" s="62"/>
      <c r="K33" s="62"/>
      <c r="L33" s="62"/>
      <c r="M33" s="62"/>
      <c r="N33" s="64"/>
    </row>
    <row r="34" spans="1:14" x14ac:dyDescent="0.2">
      <c r="A34" s="91" t="s">
        <v>71</v>
      </c>
      <c r="B34" s="127" t="s">
        <v>282</v>
      </c>
      <c r="C34" s="62"/>
      <c r="D34" s="62"/>
      <c r="E34" s="62"/>
      <c r="F34" s="62"/>
      <c r="G34" s="62"/>
      <c r="H34" s="62"/>
      <c r="I34" s="62"/>
      <c r="J34" s="62"/>
      <c r="K34" s="62"/>
      <c r="L34" s="62"/>
      <c r="M34" s="62"/>
      <c r="N34" s="64"/>
    </row>
    <row r="35" spans="1:14" x14ac:dyDescent="0.2">
      <c r="A35" s="75"/>
      <c r="B35" s="62" t="s">
        <v>138</v>
      </c>
      <c r="C35" s="62"/>
      <c r="D35" s="62"/>
      <c r="E35" s="62"/>
      <c r="F35" s="62"/>
      <c r="G35" s="62"/>
      <c r="H35" s="62"/>
      <c r="I35" s="62"/>
      <c r="J35" s="62"/>
      <c r="K35" s="62"/>
      <c r="L35" s="62"/>
      <c r="M35" s="62"/>
      <c r="N35" s="64"/>
    </row>
    <row r="36" spans="1:14" x14ac:dyDescent="0.2">
      <c r="A36" s="75"/>
      <c r="B36" s="62" t="s">
        <v>139</v>
      </c>
      <c r="C36" s="62"/>
      <c r="D36" s="62"/>
      <c r="E36" s="62"/>
      <c r="F36" s="62"/>
      <c r="G36" s="62"/>
      <c r="H36" s="62"/>
      <c r="I36" s="62"/>
      <c r="J36" s="62"/>
      <c r="K36" s="62"/>
      <c r="L36" s="62"/>
      <c r="M36" s="62"/>
      <c r="N36" s="64"/>
    </row>
    <row r="37" spans="1:14" x14ac:dyDescent="0.2">
      <c r="A37" s="75"/>
      <c r="B37" s="62"/>
      <c r="C37" s="62"/>
      <c r="D37" s="62"/>
      <c r="E37" s="62"/>
      <c r="F37" s="62"/>
      <c r="G37" s="62"/>
      <c r="H37" s="62"/>
      <c r="I37" s="62"/>
      <c r="J37" s="62"/>
      <c r="K37" s="62"/>
      <c r="L37" s="62"/>
      <c r="M37" s="62"/>
      <c r="N37" s="64"/>
    </row>
    <row r="38" spans="1:14" x14ac:dyDescent="0.2">
      <c r="A38" s="75"/>
      <c r="B38" s="51"/>
      <c r="C38" s="11"/>
      <c r="D38" s="293" t="s">
        <v>79</v>
      </c>
      <c r="E38" s="369"/>
      <c r="F38" s="268"/>
      <c r="G38" s="51"/>
      <c r="H38" s="11"/>
      <c r="I38" s="293" t="s">
        <v>79</v>
      </c>
      <c r="J38" s="369"/>
      <c r="K38" s="62"/>
      <c r="L38" s="62"/>
      <c r="M38" s="62"/>
      <c r="N38" s="64"/>
    </row>
    <row r="39" spans="1:14" x14ac:dyDescent="0.2">
      <c r="A39" s="75"/>
      <c r="B39" s="371" t="s">
        <v>80</v>
      </c>
      <c r="C39" s="372"/>
      <c r="D39" s="371" t="s">
        <v>81</v>
      </c>
      <c r="E39" s="372"/>
      <c r="F39" s="268"/>
      <c r="G39" s="371" t="s">
        <v>80</v>
      </c>
      <c r="H39" s="372"/>
      <c r="I39" s="371" t="s">
        <v>81</v>
      </c>
      <c r="J39" s="372"/>
      <c r="K39" s="62"/>
      <c r="L39" s="62"/>
      <c r="M39" s="62"/>
      <c r="N39" s="64"/>
    </row>
    <row r="40" spans="1:14" x14ac:dyDescent="0.2">
      <c r="A40" s="75"/>
      <c r="B40" s="52" t="s">
        <v>82</v>
      </c>
      <c r="C40" s="53"/>
      <c r="D40" s="410" t="str">
        <f>+D16</f>
        <v>$2.98(A)</v>
      </c>
      <c r="E40" s="411"/>
      <c r="F40" s="268"/>
      <c r="G40" s="52" t="s">
        <v>83</v>
      </c>
      <c r="H40" s="53"/>
      <c r="I40" s="410" t="str">
        <f>+J16</f>
        <v>$25.46(A)</v>
      </c>
      <c r="J40" s="411"/>
      <c r="K40" s="62"/>
      <c r="L40" s="62"/>
      <c r="M40" s="62"/>
      <c r="N40" s="64"/>
    </row>
    <row r="41" spans="1:14" x14ac:dyDescent="0.2">
      <c r="A41" s="75"/>
      <c r="B41" s="52" t="s">
        <v>84</v>
      </c>
      <c r="C41" s="53"/>
      <c r="D41" s="410" t="str">
        <f>+E16</f>
        <v>$4.55(A)</v>
      </c>
      <c r="E41" s="411"/>
      <c r="F41" s="268"/>
      <c r="G41" s="52" t="s">
        <v>85</v>
      </c>
      <c r="H41" s="53"/>
      <c r="I41" s="410" t="str">
        <f>+K16</f>
        <v>$36.33(A)</v>
      </c>
      <c r="J41" s="411"/>
      <c r="K41" s="62"/>
      <c r="L41" s="62"/>
      <c r="M41" s="62"/>
      <c r="N41" s="64"/>
    </row>
    <row r="42" spans="1:14" x14ac:dyDescent="0.2">
      <c r="A42" s="75"/>
      <c r="B42" s="52" t="s">
        <v>86</v>
      </c>
      <c r="C42" s="53"/>
      <c r="D42" s="410" t="str">
        <f>+F16</f>
        <v>$6.93(A)</v>
      </c>
      <c r="E42" s="411"/>
      <c r="F42" s="268"/>
      <c r="G42" s="52" t="s">
        <v>87</v>
      </c>
      <c r="H42" s="53"/>
      <c r="I42" s="410" t="str">
        <f>+L16</f>
        <v>$48.54(A)</v>
      </c>
      <c r="J42" s="411"/>
      <c r="K42" s="62"/>
      <c r="L42" s="62"/>
      <c r="M42" s="62"/>
      <c r="N42" s="64"/>
    </row>
    <row r="43" spans="1:14" x14ac:dyDescent="0.2">
      <c r="A43" s="75"/>
      <c r="B43" s="52" t="s">
        <v>88</v>
      </c>
      <c r="C43" s="53"/>
      <c r="D43" s="410" t="str">
        <f>+G16</f>
        <v>$13.45(A)</v>
      </c>
      <c r="E43" s="411"/>
      <c r="F43" s="268"/>
      <c r="G43" s="52" t="s">
        <v>89</v>
      </c>
      <c r="H43" s="53"/>
      <c r="I43" s="410" t="str">
        <f>+M16</f>
        <v>$71.82(A)</v>
      </c>
      <c r="J43" s="411"/>
      <c r="K43" s="62"/>
      <c r="L43" s="62"/>
      <c r="M43" s="62"/>
      <c r="N43" s="64"/>
    </row>
    <row r="44" spans="1:14" x14ac:dyDescent="0.2">
      <c r="A44" s="75"/>
      <c r="B44" s="52" t="s">
        <v>90</v>
      </c>
      <c r="C44" s="53"/>
      <c r="D44" s="410" t="str">
        <f>+H16</f>
        <v>$16.14(A)</v>
      </c>
      <c r="E44" s="411"/>
      <c r="F44" s="268"/>
      <c r="G44" s="52" t="s">
        <v>91</v>
      </c>
      <c r="H44" s="53"/>
      <c r="I44" s="410" t="str">
        <f>+N16</f>
        <v>$94.59(A)</v>
      </c>
      <c r="J44" s="411"/>
      <c r="K44" s="62"/>
      <c r="L44" s="62"/>
      <c r="M44" s="62"/>
      <c r="N44" s="64"/>
    </row>
    <row r="45" spans="1:14" x14ac:dyDescent="0.2">
      <c r="A45" s="75"/>
      <c r="B45" s="52" t="s">
        <v>92</v>
      </c>
      <c r="C45" s="53"/>
      <c r="D45" s="410" t="str">
        <f>+I16</f>
        <v>$19.25(A)</v>
      </c>
      <c r="E45" s="411"/>
      <c r="F45" s="259"/>
      <c r="G45" s="52"/>
      <c r="H45" s="53"/>
      <c r="I45" s="54"/>
      <c r="J45" s="53"/>
      <c r="K45" s="260"/>
      <c r="L45" s="260"/>
      <c r="M45" s="260"/>
      <c r="N45" s="261"/>
    </row>
    <row r="46" spans="1:14" x14ac:dyDescent="0.2">
      <c r="A46" s="75"/>
      <c r="B46" s="89"/>
      <c r="C46" s="77"/>
      <c r="D46" s="77"/>
      <c r="E46" s="77"/>
      <c r="F46" s="77"/>
      <c r="G46" s="77"/>
      <c r="H46" s="77"/>
      <c r="I46" s="77"/>
      <c r="J46" s="77"/>
      <c r="K46" s="77"/>
      <c r="L46" s="77"/>
      <c r="M46" s="77"/>
      <c r="N46" s="79"/>
    </row>
    <row r="47" spans="1:14" x14ac:dyDescent="0.2">
      <c r="A47" s="75"/>
      <c r="B47" s="77"/>
      <c r="C47" s="77"/>
      <c r="D47" s="77"/>
      <c r="E47" s="77"/>
      <c r="F47" s="77"/>
      <c r="G47" s="77"/>
      <c r="H47" s="77"/>
      <c r="I47" s="77"/>
      <c r="J47" s="77"/>
      <c r="K47" s="77"/>
      <c r="L47" s="77"/>
      <c r="M47" s="77"/>
      <c r="N47" s="79"/>
    </row>
    <row r="48" spans="1:14" x14ac:dyDescent="0.2">
      <c r="A48" s="91" t="s">
        <v>97</v>
      </c>
      <c r="B48" s="89"/>
      <c r="C48" s="77"/>
      <c r="D48" s="77"/>
      <c r="E48" s="77"/>
      <c r="F48" s="77"/>
      <c r="G48" s="77"/>
      <c r="H48" s="77"/>
      <c r="I48" s="77"/>
      <c r="J48" s="77"/>
      <c r="K48" s="77"/>
      <c r="L48" s="77"/>
      <c r="M48" s="77"/>
      <c r="N48" s="79"/>
    </row>
    <row r="49" spans="1:14" x14ac:dyDescent="0.2">
      <c r="A49" s="91"/>
      <c r="B49" s="89"/>
      <c r="C49" s="77"/>
      <c r="D49" s="83"/>
      <c r="E49" s="83"/>
      <c r="F49" s="83"/>
      <c r="G49" s="83"/>
      <c r="H49" s="77"/>
      <c r="I49" s="77"/>
      <c r="J49" s="77"/>
      <c r="K49" s="77"/>
      <c r="L49" s="77"/>
      <c r="M49" s="77"/>
      <c r="N49" s="79"/>
    </row>
    <row r="50" spans="1:14" x14ac:dyDescent="0.2">
      <c r="A50" s="91"/>
      <c r="B50" s="89"/>
      <c r="C50" s="77"/>
      <c r="D50" s="77"/>
      <c r="E50" s="77"/>
      <c r="F50" s="77"/>
      <c r="G50" s="77"/>
      <c r="H50" s="77"/>
      <c r="I50" s="77"/>
      <c r="J50" s="77"/>
      <c r="K50" s="77"/>
      <c r="L50" s="77"/>
      <c r="M50" s="77"/>
      <c r="N50" s="79"/>
    </row>
    <row r="51" spans="1:14" x14ac:dyDescent="0.2">
      <c r="A51" s="91"/>
      <c r="B51" s="89"/>
      <c r="C51" s="77"/>
      <c r="D51" s="77"/>
      <c r="E51" s="77"/>
      <c r="F51" s="77"/>
      <c r="G51" s="77"/>
      <c r="H51" s="77"/>
      <c r="I51" s="77"/>
      <c r="J51" s="77"/>
      <c r="K51" s="77"/>
      <c r="L51" s="77"/>
      <c r="M51" s="77"/>
      <c r="N51" s="79"/>
    </row>
    <row r="52" spans="1:14" x14ac:dyDescent="0.2">
      <c r="A52" s="75"/>
      <c r="B52" s="77"/>
      <c r="C52" s="77"/>
      <c r="D52" s="77"/>
      <c r="E52" s="77"/>
      <c r="F52" s="77"/>
      <c r="G52" s="77"/>
      <c r="H52" s="77"/>
      <c r="I52" s="77"/>
      <c r="J52" s="77"/>
      <c r="K52" s="77"/>
      <c r="L52" s="77"/>
      <c r="M52" s="77"/>
      <c r="N52" s="79"/>
    </row>
    <row r="53" spans="1:14" x14ac:dyDescent="0.2">
      <c r="A53" s="75"/>
      <c r="B53" s="77"/>
      <c r="C53" s="77"/>
      <c r="D53" s="77"/>
      <c r="E53" s="77"/>
      <c r="F53" s="77"/>
      <c r="G53" s="77"/>
      <c r="H53" s="77"/>
      <c r="I53" s="77"/>
      <c r="J53" s="77"/>
      <c r="K53" s="77"/>
      <c r="L53" s="77"/>
      <c r="M53" s="77"/>
      <c r="N53" s="79"/>
    </row>
    <row r="54" spans="1:14" x14ac:dyDescent="0.2">
      <c r="A54" s="80"/>
      <c r="B54" s="81"/>
      <c r="C54" s="81"/>
      <c r="D54" s="81"/>
      <c r="E54" s="81"/>
      <c r="F54" s="81"/>
      <c r="G54" s="81"/>
      <c r="H54" s="81"/>
      <c r="I54" s="81"/>
      <c r="J54" s="81"/>
      <c r="K54" s="81"/>
      <c r="L54" s="77"/>
      <c r="M54" s="77"/>
      <c r="N54" s="79"/>
    </row>
    <row r="55" spans="1:14" x14ac:dyDescent="0.2">
      <c r="A55" s="5" t="s">
        <v>115</v>
      </c>
      <c r="B55" s="3" t="str">
        <f>'Title Page'!$B$52</f>
        <v>Diane Cramer, Assistant Division Controller</v>
      </c>
      <c r="C55" s="62"/>
      <c r="D55" s="77"/>
      <c r="E55" s="77"/>
      <c r="F55" s="77"/>
      <c r="G55" s="77"/>
      <c r="H55" s="77"/>
      <c r="I55" s="77"/>
      <c r="J55" s="77"/>
      <c r="K55" s="77"/>
      <c r="L55" s="73"/>
      <c r="M55" s="73"/>
      <c r="N55" s="74"/>
    </row>
    <row r="56" spans="1:14" x14ac:dyDescent="0.2">
      <c r="A56" s="5"/>
      <c r="B56" s="3"/>
      <c r="C56" s="62"/>
      <c r="D56" s="77"/>
      <c r="E56" s="77"/>
      <c r="F56" s="77"/>
      <c r="G56" s="77"/>
      <c r="H56" s="77"/>
      <c r="I56" s="77"/>
      <c r="J56" s="77"/>
      <c r="K56" s="77"/>
      <c r="L56" s="77"/>
      <c r="M56" s="77"/>
      <c r="N56" s="79"/>
    </row>
    <row r="57" spans="1:14" x14ac:dyDescent="0.2">
      <c r="A57" s="6" t="s">
        <v>158</v>
      </c>
      <c r="B57" s="304">
        <f>'Title Page'!$B$54</f>
        <v>42839</v>
      </c>
      <c r="C57" s="304"/>
      <c r="D57" s="77"/>
      <c r="E57" s="77"/>
      <c r="F57" s="77"/>
      <c r="H57" s="77"/>
      <c r="I57" s="77"/>
      <c r="J57" s="81"/>
      <c r="K57" s="77"/>
      <c r="L57" s="66"/>
      <c r="M57" s="131" t="s">
        <v>201</v>
      </c>
      <c r="N57" s="145">
        <f>'Title Page'!$J$54</f>
        <v>42887</v>
      </c>
    </row>
    <row r="58" spans="1:14" x14ac:dyDescent="0.2">
      <c r="A58" s="310" t="s">
        <v>4</v>
      </c>
      <c r="B58" s="311"/>
      <c r="C58" s="311"/>
      <c r="D58" s="311"/>
      <c r="E58" s="311"/>
      <c r="F58" s="311"/>
      <c r="G58" s="311"/>
      <c r="H58" s="311"/>
      <c r="I58" s="311"/>
      <c r="J58" s="311"/>
      <c r="K58" s="311"/>
      <c r="L58" s="77"/>
      <c r="M58" s="77"/>
      <c r="N58" s="79"/>
    </row>
    <row r="59" spans="1:14" x14ac:dyDescent="0.2">
      <c r="A59" s="75"/>
      <c r="B59" s="77"/>
      <c r="C59" s="77"/>
      <c r="D59" s="77"/>
      <c r="E59" s="77"/>
      <c r="F59" s="77"/>
      <c r="G59" s="77"/>
      <c r="H59" s="77"/>
      <c r="I59" s="77"/>
      <c r="J59" s="77"/>
      <c r="K59" s="77"/>
      <c r="L59" s="77"/>
      <c r="M59" s="77"/>
      <c r="N59" s="79"/>
    </row>
    <row r="60" spans="1:14" x14ac:dyDescent="0.2">
      <c r="A60" s="75" t="s">
        <v>5</v>
      </c>
      <c r="B60" s="77"/>
      <c r="C60" s="77"/>
      <c r="D60" s="77"/>
      <c r="E60" s="77"/>
      <c r="F60" s="77"/>
      <c r="G60" s="77"/>
      <c r="H60" s="77"/>
      <c r="I60" s="77"/>
      <c r="J60" s="77"/>
      <c r="K60" s="77"/>
      <c r="L60" s="77"/>
      <c r="M60" s="77"/>
      <c r="N60" s="79"/>
    </row>
    <row r="61" spans="1:14" x14ac:dyDescent="0.2">
      <c r="A61" s="80"/>
      <c r="B61" s="81"/>
      <c r="C61" s="81"/>
      <c r="D61" s="81"/>
      <c r="E61" s="81"/>
      <c r="F61" s="81"/>
      <c r="G61" s="81"/>
      <c r="H61" s="81"/>
      <c r="I61" s="81"/>
      <c r="J61" s="81"/>
      <c r="K61" s="81"/>
      <c r="L61" s="81"/>
      <c r="M61" s="81"/>
      <c r="N61" s="82"/>
    </row>
  </sheetData>
  <mergeCells count="25">
    <mergeCell ref="B57:C57"/>
    <mergeCell ref="D39:E39"/>
    <mergeCell ref="G39:H39"/>
    <mergeCell ref="I39:J39"/>
    <mergeCell ref="D40:E40"/>
    <mergeCell ref="I42:J42"/>
    <mergeCell ref="I44:J44"/>
    <mergeCell ref="D41:E41"/>
    <mergeCell ref="D43:E43"/>
    <mergeCell ref="H2:J2"/>
    <mergeCell ref="D38:E38"/>
    <mergeCell ref="I38:J38"/>
    <mergeCell ref="A58:K58"/>
    <mergeCell ref="A7:K7"/>
    <mergeCell ref="A8:K8"/>
    <mergeCell ref="A9:K9"/>
    <mergeCell ref="D13:K13"/>
    <mergeCell ref="B39:C39"/>
    <mergeCell ref="D44:E44"/>
    <mergeCell ref="B27:J27"/>
    <mergeCell ref="D45:E45"/>
    <mergeCell ref="I40:J40"/>
    <mergeCell ref="I41:J41"/>
    <mergeCell ref="I43:J43"/>
    <mergeCell ref="D42:E42"/>
  </mergeCells>
  <phoneticPr fontId="0" type="noConversion"/>
  <printOptions horizontalCentered="1" verticalCentered="1"/>
  <pageMargins left="0.5" right="0.5" top="0.5" bottom="0.5" header="0.5" footer="0.5"/>
  <pageSetup scale="61"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showGridLines="0" zoomScaleNormal="100" workbookViewId="0">
      <selection activeCell="D15" sqref="D15:G18"/>
    </sheetView>
  </sheetViews>
  <sheetFormatPr defaultRowHeight="12.75" x14ac:dyDescent="0.2"/>
  <cols>
    <col min="1" max="1" width="10.7109375" customWidth="1"/>
    <col min="2" max="2" width="12.42578125" customWidth="1"/>
    <col min="3" max="3" width="4" customWidth="1"/>
    <col min="4" max="9" width="10.7109375" customWidth="1"/>
    <col min="10" max="10" width="12" customWidth="1"/>
  </cols>
  <sheetData>
    <row r="1" spans="1:10" x14ac:dyDescent="0.2">
      <c r="A1" s="72"/>
      <c r="B1" s="73"/>
      <c r="C1" s="73"/>
      <c r="D1" s="73"/>
      <c r="E1" s="73"/>
      <c r="F1" s="73"/>
      <c r="G1" s="73"/>
      <c r="H1" s="73"/>
      <c r="I1" s="73"/>
      <c r="J1" s="74"/>
    </row>
    <row r="2" spans="1:10" x14ac:dyDescent="0.2">
      <c r="A2" s="75" t="s">
        <v>0</v>
      </c>
      <c r="B2" s="76">
        <v>4</v>
      </c>
      <c r="C2" s="77"/>
      <c r="D2" s="77"/>
      <c r="E2" s="77"/>
      <c r="F2" s="77"/>
      <c r="G2" s="78"/>
      <c r="H2" s="147"/>
      <c r="I2" s="147"/>
      <c r="J2" s="146" t="s">
        <v>274</v>
      </c>
    </row>
    <row r="3" spans="1:10" x14ac:dyDescent="0.2">
      <c r="A3" s="75"/>
      <c r="B3" s="77"/>
      <c r="C3" s="77"/>
      <c r="D3" s="77"/>
      <c r="E3" s="77"/>
      <c r="F3" s="77"/>
      <c r="G3" s="77"/>
      <c r="H3" s="77"/>
      <c r="I3" s="77"/>
      <c r="J3" s="79"/>
    </row>
    <row r="4" spans="1:10" x14ac:dyDescent="0.2">
      <c r="A4" s="75" t="s">
        <v>1</v>
      </c>
      <c r="B4" s="77"/>
      <c r="C4" s="77"/>
      <c r="D4" s="62" t="str">
        <f>'Title Page'!$B$12</f>
        <v>Rabanco LTD / G-12</v>
      </c>
      <c r="E4" s="77"/>
      <c r="F4" s="77"/>
      <c r="G4" s="77"/>
      <c r="H4" s="77"/>
      <c r="I4" s="77"/>
      <c r="J4" s="79"/>
    </row>
    <row r="5" spans="1:10" x14ac:dyDescent="0.2">
      <c r="A5" s="80" t="s">
        <v>2</v>
      </c>
      <c r="B5" s="81"/>
      <c r="C5" s="81"/>
      <c r="D5" s="66" t="str">
        <f>'Title Page'!$B$15</f>
        <v>Lynnwood Disposal, Republic Services</v>
      </c>
      <c r="E5" s="81"/>
      <c r="F5" s="81"/>
      <c r="G5" s="81"/>
      <c r="H5" s="81"/>
      <c r="I5" s="81"/>
      <c r="J5" s="82"/>
    </row>
    <row r="6" spans="1:10" x14ac:dyDescent="0.2">
      <c r="A6" s="75"/>
      <c r="B6" s="77"/>
      <c r="C6" s="77"/>
      <c r="D6" s="77"/>
      <c r="E6" s="77"/>
      <c r="F6" s="77"/>
      <c r="G6" s="77"/>
      <c r="H6" s="77"/>
      <c r="I6" s="77"/>
      <c r="J6" s="79"/>
    </row>
    <row r="7" spans="1:10" x14ac:dyDescent="0.2">
      <c r="A7" s="317" t="s">
        <v>140</v>
      </c>
      <c r="B7" s="314"/>
      <c r="C7" s="314"/>
      <c r="D7" s="314"/>
      <c r="E7" s="314"/>
      <c r="F7" s="314"/>
      <c r="G7" s="314"/>
      <c r="H7" s="314"/>
      <c r="I7" s="314"/>
      <c r="J7" s="396"/>
    </row>
    <row r="8" spans="1:10" x14ac:dyDescent="0.2">
      <c r="A8" s="409" t="s">
        <v>141</v>
      </c>
      <c r="B8" s="313"/>
      <c r="C8" s="313"/>
      <c r="D8" s="313"/>
      <c r="E8" s="313"/>
      <c r="F8" s="313"/>
      <c r="G8" s="313"/>
      <c r="H8" s="313"/>
      <c r="I8" s="313"/>
      <c r="J8" s="384"/>
    </row>
    <row r="9" spans="1:10" x14ac:dyDescent="0.2">
      <c r="A9" s="383" t="s">
        <v>142</v>
      </c>
      <c r="B9" s="413"/>
      <c r="C9" s="413"/>
      <c r="D9" s="413"/>
      <c r="E9" s="413"/>
      <c r="F9" s="413"/>
      <c r="G9" s="413"/>
      <c r="H9" s="413"/>
      <c r="I9" s="413"/>
      <c r="J9" s="414"/>
    </row>
    <row r="10" spans="1:10" x14ac:dyDescent="0.2">
      <c r="A10" s="383" t="s">
        <v>118</v>
      </c>
      <c r="B10" s="313"/>
      <c r="C10" s="313"/>
      <c r="D10" s="313"/>
      <c r="E10" s="313"/>
      <c r="F10" s="313"/>
      <c r="G10" s="313"/>
      <c r="H10" s="313"/>
      <c r="I10" s="313"/>
      <c r="J10" s="384"/>
    </row>
    <row r="11" spans="1:10" x14ac:dyDescent="0.2">
      <c r="A11" s="75"/>
      <c r="B11" s="77"/>
      <c r="C11" s="77"/>
      <c r="D11" s="77"/>
      <c r="E11" s="77"/>
      <c r="F11" s="77"/>
      <c r="G11" s="77"/>
      <c r="H11" s="77"/>
      <c r="I11" s="77"/>
      <c r="J11" s="79"/>
    </row>
    <row r="12" spans="1:10" x14ac:dyDescent="0.2">
      <c r="A12" s="75" t="s">
        <v>143</v>
      </c>
      <c r="B12" s="62"/>
      <c r="C12" s="77"/>
      <c r="D12" s="77"/>
      <c r="E12" s="77"/>
      <c r="F12" s="77"/>
      <c r="G12" s="77"/>
      <c r="H12" s="77"/>
      <c r="I12" s="77"/>
      <c r="J12" s="79"/>
    </row>
    <row r="13" spans="1:10" x14ac:dyDescent="0.2">
      <c r="A13" s="75"/>
      <c r="B13" s="77"/>
      <c r="C13" s="77"/>
      <c r="D13" s="77"/>
      <c r="E13" s="77"/>
      <c r="F13" s="77"/>
      <c r="G13" s="77"/>
      <c r="H13" s="77"/>
      <c r="I13" s="77"/>
      <c r="J13" s="79"/>
    </row>
    <row r="14" spans="1:10" x14ac:dyDescent="0.2">
      <c r="A14" s="75"/>
      <c r="B14" s="68"/>
      <c r="C14" s="78"/>
      <c r="D14" s="392" t="s">
        <v>120</v>
      </c>
      <c r="E14" s="393"/>
      <c r="F14" s="393"/>
      <c r="G14" s="393"/>
      <c r="H14" s="393"/>
      <c r="I14" s="393"/>
      <c r="J14" s="394"/>
    </row>
    <row r="15" spans="1:10" x14ac:dyDescent="0.2">
      <c r="A15" s="94" t="s">
        <v>121</v>
      </c>
      <c r="B15" s="95"/>
      <c r="C15" s="96"/>
      <c r="D15" s="279" t="s">
        <v>144</v>
      </c>
      <c r="E15" s="279" t="s">
        <v>145</v>
      </c>
      <c r="F15" s="279" t="s">
        <v>146</v>
      </c>
      <c r="G15" s="134" t="s">
        <v>147</v>
      </c>
      <c r="H15" s="104" t="s">
        <v>147</v>
      </c>
      <c r="I15" s="104" t="s">
        <v>147</v>
      </c>
      <c r="J15" s="104" t="s">
        <v>147</v>
      </c>
    </row>
    <row r="16" spans="1:10" x14ac:dyDescent="0.2">
      <c r="A16" s="109" t="s">
        <v>148</v>
      </c>
      <c r="B16" s="86"/>
      <c r="C16" s="87"/>
      <c r="D16" s="280" t="str">
        <f>+'Item 240'!D16</f>
        <v>$2.98(A)</v>
      </c>
      <c r="E16" s="280" t="str">
        <f>+'Item 240'!E16</f>
        <v>$4.55(A)</v>
      </c>
      <c r="F16" s="280" t="str">
        <f>+'Item 240'!F16</f>
        <v>$6.93(A)</v>
      </c>
      <c r="G16" s="134" t="s">
        <v>149</v>
      </c>
      <c r="H16" s="104" t="s">
        <v>149</v>
      </c>
      <c r="I16" s="104" t="s">
        <v>149</v>
      </c>
      <c r="J16" s="104" t="s">
        <v>149</v>
      </c>
    </row>
    <row r="17" spans="1:10" x14ac:dyDescent="0.2">
      <c r="A17" s="98" t="s">
        <v>128</v>
      </c>
      <c r="B17" s="99"/>
      <c r="C17" s="100"/>
      <c r="D17" s="280" t="str">
        <f>'Item 240'!D18</f>
        <v>$4.87(A)</v>
      </c>
      <c r="E17" s="280" t="str">
        <f>'Item 240'!E18</f>
        <v>$6.13(A)</v>
      </c>
      <c r="F17" s="280" t="str">
        <f>'Item 240'!F18</f>
        <v>$8.03(A)</v>
      </c>
      <c r="G17" s="134" t="s">
        <v>149</v>
      </c>
      <c r="H17" s="104" t="s">
        <v>149</v>
      </c>
      <c r="I17" s="104" t="s">
        <v>149</v>
      </c>
      <c r="J17" s="104" t="s">
        <v>149</v>
      </c>
    </row>
    <row r="18" spans="1:10" x14ac:dyDescent="0.2">
      <c r="A18" s="101" t="s">
        <v>129</v>
      </c>
      <c r="B18" s="86"/>
      <c r="C18" s="87"/>
      <c r="D18" s="62"/>
      <c r="E18" s="62"/>
      <c r="F18" s="62"/>
      <c r="G18" s="62"/>
      <c r="H18" s="102"/>
      <c r="I18" s="102"/>
      <c r="J18" s="103"/>
    </row>
    <row r="19" spans="1:10" x14ac:dyDescent="0.2">
      <c r="A19" s="97" t="s">
        <v>66</v>
      </c>
      <c r="B19" s="86"/>
      <c r="C19" s="87"/>
      <c r="D19" s="104" t="s">
        <v>149</v>
      </c>
      <c r="E19" s="104" t="s">
        <v>149</v>
      </c>
      <c r="F19" s="104" t="s">
        <v>149</v>
      </c>
      <c r="G19" s="104" t="s">
        <v>149</v>
      </c>
      <c r="H19" s="104" t="s">
        <v>149</v>
      </c>
      <c r="I19" s="104" t="s">
        <v>149</v>
      </c>
      <c r="J19" s="104" t="s">
        <v>149</v>
      </c>
    </row>
    <row r="20" spans="1:10" x14ac:dyDescent="0.2">
      <c r="A20" s="75"/>
      <c r="B20" s="77"/>
      <c r="C20" s="77"/>
      <c r="D20" s="77"/>
      <c r="E20" s="77"/>
      <c r="F20" s="77"/>
      <c r="G20" s="77"/>
      <c r="H20" s="77"/>
      <c r="I20" s="77"/>
      <c r="J20" s="79"/>
    </row>
    <row r="21" spans="1:10" x14ac:dyDescent="0.2">
      <c r="A21" s="75"/>
      <c r="B21" s="77"/>
      <c r="C21" s="77"/>
      <c r="D21" s="77"/>
      <c r="E21" s="77"/>
      <c r="F21" s="77"/>
      <c r="G21" s="77"/>
      <c r="H21" s="77"/>
      <c r="I21" s="77"/>
      <c r="J21" s="79"/>
    </row>
    <row r="22" spans="1:10" x14ac:dyDescent="0.2">
      <c r="A22" s="91" t="s">
        <v>131</v>
      </c>
      <c r="B22" s="89" t="s">
        <v>132</v>
      </c>
      <c r="C22" s="77"/>
      <c r="D22" s="77"/>
      <c r="E22" s="77"/>
      <c r="F22" s="77"/>
      <c r="G22" s="77"/>
      <c r="H22" s="77"/>
      <c r="I22" s="77"/>
      <c r="J22" s="79"/>
    </row>
    <row r="23" spans="1:10" x14ac:dyDescent="0.2">
      <c r="A23" s="91"/>
      <c r="B23" s="89" t="s">
        <v>133</v>
      </c>
      <c r="C23" s="77"/>
      <c r="D23" s="77"/>
      <c r="E23" s="77"/>
      <c r="F23" s="77"/>
      <c r="G23" s="77"/>
      <c r="H23" s="77"/>
      <c r="I23" s="77"/>
      <c r="J23" s="79"/>
    </row>
    <row r="24" spans="1:10" x14ac:dyDescent="0.2">
      <c r="A24" s="91"/>
      <c r="B24" s="89" t="s">
        <v>134</v>
      </c>
      <c r="C24" s="77"/>
      <c r="D24" s="77"/>
      <c r="E24" s="77"/>
      <c r="F24" s="77"/>
      <c r="G24" s="77"/>
      <c r="H24" s="77"/>
      <c r="I24" s="77"/>
      <c r="J24" s="79"/>
    </row>
    <row r="25" spans="1:10" x14ac:dyDescent="0.2">
      <c r="A25" s="91"/>
      <c r="B25" s="89" t="s">
        <v>135</v>
      </c>
      <c r="C25" s="77"/>
      <c r="D25" s="77"/>
      <c r="E25" s="77"/>
      <c r="F25" s="77"/>
      <c r="G25" s="77"/>
      <c r="H25" s="77"/>
      <c r="I25" s="77"/>
      <c r="J25" s="79"/>
    </row>
    <row r="26" spans="1:10" x14ac:dyDescent="0.2">
      <c r="A26" s="91"/>
      <c r="B26" s="89"/>
      <c r="C26" s="77"/>
      <c r="D26" s="77"/>
      <c r="E26" s="77"/>
      <c r="F26" s="77"/>
      <c r="G26" s="77"/>
      <c r="H26" s="77"/>
      <c r="I26" s="77"/>
      <c r="J26" s="79"/>
    </row>
    <row r="27" spans="1:10" x14ac:dyDescent="0.2">
      <c r="A27" s="92" t="s">
        <v>3</v>
      </c>
      <c r="B27" s="110" t="s">
        <v>3</v>
      </c>
      <c r="C27" s="83"/>
      <c r="D27" s="83"/>
      <c r="E27" s="83"/>
      <c r="F27" s="83"/>
      <c r="G27" s="83"/>
      <c r="H27" s="83"/>
      <c r="I27" s="83"/>
      <c r="J27" s="88"/>
    </row>
    <row r="28" spans="1:10" x14ac:dyDescent="0.2">
      <c r="A28" s="91"/>
      <c r="B28" s="89" t="s">
        <v>3</v>
      </c>
      <c r="C28" s="77"/>
      <c r="D28" s="77"/>
      <c r="E28" s="77"/>
      <c r="F28" s="77"/>
      <c r="G28" s="77"/>
      <c r="H28" s="77"/>
      <c r="I28" s="77"/>
      <c r="J28" s="79"/>
    </row>
    <row r="29" spans="1:10" x14ac:dyDescent="0.2">
      <c r="A29" s="107"/>
      <c r="B29" s="89"/>
      <c r="C29" s="77"/>
      <c r="D29" s="77"/>
      <c r="E29" s="77"/>
      <c r="F29" s="77"/>
      <c r="G29" s="77"/>
      <c r="H29" s="77"/>
      <c r="I29" s="77"/>
      <c r="J29" s="79"/>
    </row>
    <row r="30" spans="1:10" x14ac:dyDescent="0.2">
      <c r="A30" s="91"/>
      <c r="B30" s="89"/>
      <c r="C30" s="77"/>
      <c r="D30" s="77"/>
      <c r="E30" s="77"/>
      <c r="F30" s="77"/>
      <c r="G30" s="77"/>
      <c r="H30" s="77"/>
      <c r="I30" s="77"/>
      <c r="J30" s="79"/>
    </row>
    <row r="31" spans="1:10" x14ac:dyDescent="0.2">
      <c r="A31" s="91" t="s">
        <v>97</v>
      </c>
      <c r="B31" s="89"/>
      <c r="C31" s="77"/>
      <c r="D31" s="77"/>
      <c r="E31" s="77"/>
      <c r="F31" s="77"/>
      <c r="G31" s="77"/>
      <c r="H31" s="77"/>
      <c r="I31" s="77"/>
      <c r="J31" s="79"/>
    </row>
    <row r="32" spans="1:10" x14ac:dyDescent="0.2">
      <c r="A32" s="91"/>
      <c r="B32" s="89"/>
      <c r="C32" s="77"/>
      <c r="D32" s="77"/>
      <c r="E32" s="77"/>
      <c r="F32" s="77"/>
      <c r="G32" s="77"/>
      <c r="H32" s="77"/>
      <c r="I32" s="77"/>
      <c r="J32" s="79"/>
    </row>
    <row r="33" spans="1:10" x14ac:dyDescent="0.2">
      <c r="A33" s="91"/>
      <c r="B33" s="89"/>
      <c r="C33" s="77"/>
      <c r="D33" s="77"/>
      <c r="E33" s="77"/>
      <c r="F33" s="77"/>
      <c r="G33" s="77"/>
      <c r="H33" s="77"/>
      <c r="I33" s="77"/>
      <c r="J33" s="79"/>
    </row>
    <row r="34" spans="1:10" x14ac:dyDescent="0.2">
      <c r="A34" s="91"/>
      <c r="B34" s="89"/>
      <c r="C34" s="77"/>
      <c r="D34" s="77"/>
      <c r="E34" s="77"/>
      <c r="F34" s="77"/>
      <c r="G34" s="77"/>
      <c r="H34" s="77"/>
      <c r="I34" s="77"/>
      <c r="J34" s="79"/>
    </row>
    <row r="35" spans="1:10" x14ac:dyDescent="0.2">
      <c r="A35" s="91"/>
      <c r="B35" s="89"/>
      <c r="C35" s="77"/>
      <c r="D35" s="77"/>
      <c r="E35" s="77"/>
      <c r="F35" s="77"/>
      <c r="G35" s="77"/>
      <c r="H35" s="77"/>
      <c r="I35" s="77"/>
      <c r="J35" s="79"/>
    </row>
    <row r="36" spans="1:10" x14ac:dyDescent="0.2">
      <c r="A36" s="75"/>
      <c r="B36" s="89"/>
      <c r="C36" s="77"/>
      <c r="D36" s="77"/>
      <c r="E36" s="77"/>
      <c r="F36" s="77"/>
      <c r="G36" s="77"/>
      <c r="H36" s="77"/>
      <c r="I36" s="77"/>
      <c r="J36" s="79"/>
    </row>
    <row r="37" spans="1:10" x14ac:dyDescent="0.2">
      <c r="A37" s="75"/>
      <c r="B37" s="77"/>
      <c r="C37" s="77"/>
      <c r="D37" s="77"/>
      <c r="E37" s="77"/>
      <c r="F37" s="77"/>
      <c r="G37" s="77"/>
      <c r="H37" s="77"/>
      <c r="I37" s="77"/>
      <c r="J37" s="79"/>
    </row>
    <row r="38" spans="1:10" x14ac:dyDescent="0.2">
      <c r="A38" s="75"/>
      <c r="B38" s="77"/>
      <c r="C38" s="77"/>
      <c r="D38" s="77"/>
      <c r="E38" s="77"/>
      <c r="F38" s="77"/>
      <c r="G38" s="77"/>
      <c r="H38" s="77"/>
      <c r="I38" s="77"/>
      <c r="J38" s="79"/>
    </row>
    <row r="39" spans="1:10" x14ac:dyDescent="0.2">
      <c r="A39" s="75"/>
      <c r="B39" s="77"/>
      <c r="C39" s="77"/>
      <c r="D39" s="83"/>
      <c r="E39" s="83"/>
      <c r="F39" s="83"/>
      <c r="G39" s="83"/>
      <c r="H39" s="77"/>
      <c r="I39" s="77"/>
      <c r="J39" s="79"/>
    </row>
    <row r="40" spans="1:10" x14ac:dyDescent="0.2">
      <c r="A40" s="75"/>
      <c r="B40" s="77"/>
      <c r="C40" s="77"/>
      <c r="D40" s="77"/>
      <c r="E40" s="77"/>
      <c r="F40" s="77"/>
      <c r="G40" s="77"/>
      <c r="H40" s="77"/>
      <c r="I40" s="77"/>
      <c r="J40" s="79"/>
    </row>
    <row r="41" spans="1:10" x14ac:dyDescent="0.2">
      <c r="A41" s="75"/>
      <c r="B41" s="77"/>
      <c r="C41" s="77"/>
      <c r="D41" s="77"/>
      <c r="E41" s="77"/>
      <c r="F41" s="77"/>
      <c r="G41" s="77"/>
      <c r="H41" s="77"/>
      <c r="I41" s="77"/>
      <c r="J41" s="79"/>
    </row>
    <row r="42" spans="1:10" x14ac:dyDescent="0.2">
      <c r="A42" s="75"/>
      <c r="B42" s="77"/>
      <c r="C42" s="77"/>
      <c r="D42" s="77"/>
      <c r="E42" s="77"/>
      <c r="F42" s="77"/>
      <c r="G42" s="77"/>
      <c r="H42" s="77"/>
      <c r="I42" s="77"/>
      <c r="J42" s="79"/>
    </row>
    <row r="43" spans="1:10" x14ac:dyDescent="0.2">
      <c r="A43" s="75"/>
      <c r="B43" s="77"/>
      <c r="C43" s="77"/>
      <c r="D43" s="77"/>
      <c r="E43" s="77"/>
      <c r="F43" s="77"/>
      <c r="G43" s="77"/>
      <c r="H43" s="77"/>
      <c r="I43" s="77"/>
      <c r="J43" s="79"/>
    </row>
    <row r="44" spans="1:10" x14ac:dyDescent="0.2">
      <c r="A44" s="75"/>
      <c r="B44" s="77"/>
      <c r="C44" s="77"/>
      <c r="D44" s="77"/>
      <c r="E44" s="77"/>
      <c r="F44" s="77"/>
      <c r="G44" s="77"/>
      <c r="H44" s="77"/>
      <c r="I44" s="77"/>
      <c r="J44" s="79"/>
    </row>
    <row r="45" spans="1:10" x14ac:dyDescent="0.2">
      <c r="A45" s="75"/>
      <c r="B45" s="77"/>
      <c r="C45" s="77"/>
      <c r="D45" s="77"/>
      <c r="E45" s="77"/>
      <c r="F45" s="77"/>
      <c r="G45" s="77"/>
      <c r="H45" s="77"/>
      <c r="I45" s="77"/>
      <c r="J45" s="79"/>
    </row>
    <row r="46" spans="1:10" x14ac:dyDescent="0.2">
      <c r="A46" s="75"/>
      <c r="B46" s="77"/>
      <c r="C46" s="77"/>
      <c r="D46" s="77"/>
      <c r="E46" s="77"/>
      <c r="F46" s="77"/>
      <c r="G46" s="77"/>
      <c r="H46" s="77"/>
      <c r="I46" s="77"/>
      <c r="J46" s="79"/>
    </row>
    <row r="47" spans="1:10" x14ac:dyDescent="0.2">
      <c r="A47" s="80"/>
      <c r="B47" s="81"/>
      <c r="C47" s="81"/>
      <c r="D47" s="81"/>
      <c r="E47" s="81"/>
      <c r="F47" s="81"/>
      <c r="G47" s="81"/>
      <c r="H47" s="81"/>
      <c r="I47" s="81"/>
      <c r="J47" s="82"/>
    </row>
    <row r="48" spans="1:10" x14ac:dyDescent="0.2">
      <c r="A48" s="5" t="s">
        <v>115</v>
      </c>
      <c r="B48" s="3" t="str">
        <f>'Title Page'!$B$52</f>
        <v>Diane Cramer, Assistant Division Controller</v>
      </c>
      <c r="C48" s="77"/>
      <c r="D48" s="77"/>
      <c r="E48" s="77"/>
      <c r="F48" s="77"/>
      <c r="G48" s="77"/>
      <c r="H48" s="77"/>
      <c r="I48" s="77"/>
      <c r="J48" s="79"/>
    </row>
    <row r="49" spans="1:10" x14ac:dyDescent="0.2">
      <c r="A49" s="5"/>
      <c r="B49" s="3"/>
      <c r="C49" s="77"/>
      <c r="D49" s="77"/>
      <c r="E49" s="77"/>
      <c r="F49" s="77"/>
      <c r="G49" s="77"/>
      <c r="H49" s="77"/>
      <c r="I49" s="77"/>
      <c r="J49" s="79"/>
    </row>
    <row r="50" spans="1:10" x14ac:dyDescent="0.2">
      <c r="A50" s="6" t="s">
        <v>158</v>
      </c>
      <c r="B50" s="304">
        <f>'Title Page'!$B$54</f>
        <v>42839</v>
      </c>
      <c r="C50" s="304"/>
      <c r="D50" s="81"/>
      <c r="E50" s="81"/>
      <c r="F50" s="81"/>
      <c r="G50" s="81"/>
      <c r="H50" s="66"/>
      <c r="I50" s="131" t="s">
        <v>201</v>
      </c>
      <c r="J50" s="145">
        <f>'Title Page'!$J$54</f>
        <v>42887</v>
      </c>
    </row>
    <row r="51" spans="1:10" x14ac:dyDescent="0.2">
      <c r="A51" s="310" t="s">
        <v>4</v>
      </c>
      <c r="B51" s="311"/>
      <c r="C51" s="311"/>
      <c r="D51" s="311"/>
      <c r="E51" s="311"/>
      <c r="F51" s="311"/>
      <c r="G51" s="311"/>
      <c r="H51" s="311"/>
      <c r="I51" s="311"/>
      <c r="J51" s="312"/>
    </row>
    <row r="52" spans="1:10" x14ac:dyDescent="0.2">
      <c r="A52" s="75"/>
      <c r="B52" s="77"/>
      <c r="C52" s="77"/>
      <c r="D52" s="77"/>
      <c r="E52" s="77"/>
      <c r="F52" s="77"/>
      <c r="G52" s="77"/>
      <c r="H52" s="77"/>
      <c r="I52" s="77"/>
      <c r="J52" s="79"/>
    </row>
    <row r="53" spans="1:10" x14ac:dyDescent="0.2">
      <c r="A53" s="75" t="s">
        <v>5</v>
      </c>
      <c r="B53" s="77"/>
      <c r="C53" s="77"/>
      <c r="D53" s="77"/>
      <c r="E53" s="77"/>
      <c r="F53" s="77"/>
      <c r="G53" s="77"/>
      <c r="H53" s="77"/>
      <c r="I53" s="77"/>
      <c r="J53" s="79"/>
    </row>
    <row r="54" spans="1:10" x14ac:dyDescent="0.2">
      <c r="A54" s="80"/>
      <c r="B54" s="81"/>
      <c r="C54" s="81"/>
      <c r="D54" s="81"/>
      <c r="E54" s="81"/>
      <c r="F54" s="81"/>
      <c r="G54" s="81"/>
      <c r="H54" s="81"/>
      <c r="I54" s="81"/>
      <c r="J54" s="82"/>
    </row>
  </sheetData>
  <mergeCells count="7">
    <mergeCell ref="A51:J51"/>
    <mergeCell ref="A7:J7"/>
    <mergeCell ref="A8:J8"/>
    <mergeCell ref="A10:J10"/>
    <mergeCell ref="D14:J14"/>
    <mergeCell ref="A9:J9"/>
    <mergeCell ref="B50:C50"/>
  </mergeCells>
  <phoneticPr fontId="0" type="noConversion"/>
  <printOptions horizontalCentered="1" verticalCentered="1"/>
  <pageMargins left="0.5" right="0.5" top="0.5" bottom="0.5" header="0.5" footer="0.5"/>
  <pageSetup scale="9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zoomScale="90" zoomScaleNormal="90" workbookViewId="0">
      <selection activeCell="F15" sqref="F15:I16"/>
    </sheetView>
  </sheetViews>
  <sheetFormatPr defaultRowHeight="12.75" x14ac:dyDescent="0.2"/>
  <cols>
    <col min="1" max="1" width="10.7109375" customWidth="1"/>
    <col min="2" max="2" width="12.5703125" customWidth="1"/>
    <col min="3" max="3" width="3.28515625" customWidth="1"/>
    <col min="4" max="9" width="11.7109375" customWidth="1"/>
    <col min="10" max="10" width="14.5703125" customWidth="1"/>
  </cols>
  <sheetData>
    <row r="1" spans="1:10" x14ac:dyDescent="0.2">
      <c r="A1" s="72"/>
      <c r="B1" s="73"/>
      <c r="C1" s="73"/>
      <c r="D1" s="73"/>
      <c r="E1" s="73"/>
      <c r="F1" s="73"/>
      <c r="G1" s="73"/>
      <c r="H1" s="73"/>
      <c r="I1" s="73"/>
      <c r="J1" s="74"/>
    </row>
    <row r="2" spans="1:10" x14ac:dyDescent="0.2">
      <c r="A2" s="75" t="s">
        <v>0</v>
      </c>
      <c r="B2" s="76">
        <v>4</v>
      </c>
      <c r="C2" s="77"/>
      <c r="D2" s="77"/>
      <c r="E2" s="77"/>
      <c r="F2" s="77"/>
      <c r="G2" s="78"/>
      <c r="H2" s="147"/>
      <c r="I2" s="147"/>
      <c r="J2" s="146" t="s">
        <v>275</v>
      </c>
    </row>
    <row r="3" spans="1:10" x14ac:dyDescent="0.2">
      <c r="A3" s="75"/>
      <c r="B3" s="77"/>
      <c r="C3" s="77"/>
      <c r="D3" s="77"/>
      <c r="E3" s="77"/>
      <c r="F3" s="77"/>
      <c r="G3" s="77"/>
      <c r="H3" s="77"/>
      <c r="I3" s="77"/>
      <c r="J3" s="79"/>
    </row>
    <row r="4" spans="1:10" x14ac:dyDescent="0.2">
      <c r="A4" s="75" t="s">
        <v>1</v>
      </c>
      <c r="B4" s="77"/>
      <c r="C4" s="77"/>
      <c r="D4" s="62" t="str">
        <f>'Title Page'!$B$12</f>
        <v>Rabanco LTD / G-12</v>
      </c>
      <c r="E4" s="77"/>
      <c r="F4" s="77"/>
      <c r="G4" s="77"/>
      <c r="H4" s="77"/>
      <c r="I4" s="77"/>
      <c r="J4" s="79"/>
    </row>
    <row r="5" spans="1:10" x14ac:dyDescent="0.2">
      <c r="A5" s="80" t="s">
        <v>2</v>
      </c>
      <c r="B5" s="81"/>
      <c r="C5" s="81"/>
      <c r="D5" s="66" t="str">
        <f>'Title Page'!$B$15</f>
        <v>Lynnwood Disposal, Republic Services</v>
      </c>
      <c r="E5" s="81"/>
      <c r="F5" s="81"/>
      <c r="G5" s="81"/>
      <c r="H5" s="81"/>
      <c r="I5" s="81"/>
      <c r="J5" s="82"/>
    </row>
    <row r="6" spans="1:10" x14ac:dyDescent="0.2">
      <c r="A6" s="75"/>
      <c r="B6" s="77"/>
      <c r="C6" s="77"/>
      <c r="D6" s="77"/>
      <c r="E6" s="77"/>
      <c r="F6" s="77"/>
      <c r="G6" s="77"/>
      <c r="H6" s="77"/>
      <c r="I6" s="77"/>
      <c r="J6" s="79"/>
    </row>
    <row r="7" spans="1:10" x14ac:dyDescent="0.2">
      <c r="A7" s="317" t="s">
        <v>150</v>
      </c>
      <c r="B7" s="314"/>
      <c r="C7" s="314"/>
      <c r="D7" s="314"/>
      <c r="E7" s="314"/>
      <c r="F7" s="314"/>
      <c r="G7" s="314"/>
      <c r="H7" s="314"/>
      <c r="I7" s="314"/>
      <c r="J7" s="396"/>
    </row>
    <row r="8" spans="1:10" x14ac:dyDescent="0.2">
      <c r="A8" s="409" t="s">
        <v>151</v>
      </c>
      <c r="B8" s="313"/>
      <c r="C8" s="313"/>
      <c r="D8" s="313"/>
      <c r="E8" s="313"/>
      <c r="F8" s="313"/>
      <c r="G8" s="313"/>
      <c r="H8" s="313"/>
      <c r="I8" s="313"/>
      <c r="J8" s="384"/>
    </row>
    <row r="9" spans="1:10" x14ac:dyDescent="0.2">
      <c r="A9" s="383" t="s">
        <v>118</v>
      </c>
      <c r="B9" s="313"/>
      <c r="C9" s="313"/>
      <c r="D9" s="313"/>
      <c r="E9" s="313"/>
      <c r="F9" s="313"/>
      <c r="G9" s="313"/>
      <c r="H9" s="313"/>
      <c r="I9" s="313"/>
      <c r="J9" s="384"/>
    </row>
    <row r="10" spans="1:10" x14ac:dyDescent="0.2">
      <c r="A10" s="75"/>
      <c r="B10" s="77"/>
      <c r="C10" s="77"/>
      <c r="D10" s="77"/>
      <c r="E10" s="77"/>
      <c r="F10" s="77"/>
      <c r="G10" s="77"/>
      <c r="H10" s="77"/>
      <c r="I10" s="77"/>
      <c r="J10" s="79"/>
    </row>
    <row r="11" spans="1:10" x14ac:dyDescent="0.2">
      <c r="A11" s="75" t="s">
        <v>143</v>
      </c>
      <c r="B11" s="62"/>
      <c r="C11" s="77"/>
      <c r="D11" s="77"/>
      <c r="E11" s="77"/>
      <c r="F11" s="77"/>
      <c r="G11" s="77"/>
      <c r="H11" s="77"/>
      <c r="I11" s="77"/>
      <c r="J11" s="79"/>
    </row>
    <row r="12" spans="1:10" x14ac:dyDescent="0.2">
      <c r="A12" s="75" t="s">
        <v>152</v>
      </c>
      <c r="B12" s="77"/>
      <c r="C12" s="77"/>
      <c r="D12" s="77"/>
      <c r="E12" s="77"/>
      <c r="F12" s="77"/>
      <c r="G12" s="77"/>
      <c r="H12" s="77"/>
      <c r="I12" s="77"/>
      <c r="J12" s="79"/>
    </row>
    <row r="13" spans="1:10" x14ac:dyDescent="0.2">
      <c r="A13" s="75"/>
      <c r="B13" s="68"/>
      <c r="C13" s="78"/>
      <c r="D13" s="392" t="s">
        <v>120</v>
      </c>
      <c r="E13" s="393"/>
      <c r="F13" s="393"/>
      <c r="G13" s="393"/>
      <c r="H13" s="393"/>
      <c r="I13" s="393"/>
      <c r="J13" s="394"/>
    </row>
    <row r="14" spans="1:10" x14ac:dyDescent="0.2">
      <c r="A14" s="94" t="s">
        <v>121</v>
      </c>
      <c r="B14" s="95"/>
      <c r="C14" s="96"/>
      <c r="D14" s="108" t="s">
        <v>144</v>
      </c>
      <c r="E14" s="108" t="s">
        <v>153</v>
      </c>
      <c r="F14" s="104" t="s">
        <v>54</v>
      </c>
      <c r="G14" s="104" t="s">
        <v>154</v>
      </c>
      <c r="H14" s="104" t="s">
        <v>56</v>
      </c>
      <c r="I14" s="104" t="s">
        <v>57</v>
      </c>
      <c r="J14" s="104"/>
    </row>
    <row r="15" spans="1:10" x14ac:dyDescent="0.2">
      <c r="A15" s="109" t="s">
        <v>148</v>
      </c>
      <c r="B15" s="86"/>
      <c r="C15" s="87"/>
      <c r="D15" s="104"/>
      <c r="E15" s="104" t="s">
        <v>149</v>
      </c>
      <c r="F15" s="246" t="s">
        <v>590</v>
      </c>
      <c r="G15" s="246" t="s">
        <v>591</v>
      </c>
      <c r="H15" s="246" t="s">
        <v>592</v>
      </c>
      <c r="I15" s="246" t="s">
        <v>593</v>
      </c>
      <c r="J15" s="104" t="s">
        <v>149</v>
      </c>
    </row>
    <row r="16" spans="1:10" x14ac:dyDescent="0.2">
      <c r="A16" s="98" t="s">
        <v>128</v>
      </c>
      <c r="B16" s="99"/>
      <c r="C16" s="100"/>
      <c r="D16" s="104"/>
      <c r="E16" s="104" t="s">
        <v>149</v>
      </c>
      <c r="F16" s="159" t="str">
        <f>+F15</f>
        <v>$89.00(A)</v>
      </c>
      <c r="G16" s="159" t="str">
        <f>+G15</f>
        <v>$127.29(A)</v>
      </c>
      <c r="H16" s="159" t="str">
        <f>+H15</f>
        <v>$169.93(A)</v>
      </c>
      <c r="I16" s="159" t="str">
        <f>+I15</f>
        <v>$251.59(A)</v>
      </c>
      <c r="J16" s="104" t="s">
        <v>149</v>
      </c>
    </row>
    <row r="17" spans="1:10" x14ac:dyDescent="0.2">
      <c r="A17" s="101" t="s">
        <v>129</v>
      </c>
      <c r="B17" s="86"/>
      <c r="C17" s="87"/>
      <c r="D17" s="102"/>
      <c r="E17" s="102"/>
      <c r="F17" s="102"/>
      <c r="G17" s="102"/>
      <c r="H17" s="102"/>
      <c r="I17" s="102"/>
      <c r="J17" s="103"/>
    </row>
    <row r="18" spans="1:10" x14ac:dyDescent="0.2">
      <c r="A18" s="97" t="s">
        <v>66</v>
      </c>
      <c r="B18" s="86"/>
      <c r="C18" s="87"/>
      <c r="D18" s="104" t="s">
        <v>149</v>
      </c>
      <c r="E18" s="104" t="s">
        <v>149</v>
      </c>
      <c r="F18" s="104" t="s">
        <v>149</v>
      </c>
      <c r="G18" s="104" t="s">
        <v>149</v>
      </c>
      <c r="H18" s="104" t="s">
        <v>149</v>
      </c>
      <c r="I18" s="104" t="s">
        <v>149</v>
      </c>
      <c r="J18" s="104" t="s">
        <v>149</v>
      </c>
    </row>
    <row r="19" spans="1:10" x14ac:dyDescent="0.2">
      <c r="A19" s="75"/>
      <c r="B19" s="77"/>
      <c r="C19" s="77"/>
      <c r="D19" s="77"/>
      <c r="E19" s="77"/>
      <c r="F19" s="77"/>
      <c r="G19" s="77"/>
      <c r="H19" s="77"/>
      <c r="I19" s="77"/>
      <c r="J19" s="79"/>
    </row>
    <row r="20" spans="1:10" x14ac:dyDescent="0.2">
      <c r="A20" s="75"/>
      <c r="B20" s="77"/>
      <c r="C20" s="77"/>
      <c r="D20" s="77"/>
      <c r="E20" s="77"/>
      <c r="F20" s="77"/>
      <c r="G20" s="77"/>
      <c r="H20" s="77"/>
      <c r="I20" s="77"/>
      <c r="J20" s="79"/>
    </row>
    <row r="21" spans="1:10" x14ac:dyDescent="0.2">
      <c r="A21" s="91" t="s">
        <v>131</v>
      </c>
      <c r="B21" s="89" t="s">
        <v>132</v>
      </c>
      <c r="C21" s="77"/>
      <c r="D21" s="77"/>
      <c r="E21" s="77"/>
      <c r="F21" s="77"/>
      <c r="G21" s="77"/>
      <c r="H21" s="77"/>
      <c r="I21" s="77"/>
      <c r="J21" s="79"/>
    </row>
    <row r="22" spans="1:10" x14ac:dyDescent="0.2">
      <c r="A22" s="91"/>
      <c r="B22" s="89" t="s">
        <v>133</v>
      </c>
      <c r="C22" s="77"/>
      <c r="D22" s="77"/>
      <c r="E22" s="77"/>
      <c r="F22" s="77"/>
      <c r="G22" s="77"/>
      <c r="H22" s="77"/>
      <c r="I22" s="77"/>
      <c r="J22" s="79"/>
    </row>
    <row r="23" spans="1:10" x14ac:dyDescent="0.2">
      <c r="A23" s="91"/>
      <c r="B23" s="89" t="s">
        <v>134</v>
      </c>
      <c r="C23" s="77"/>
      <c r="D23" s="77"/>
      <c r="E23" s="77"/>
      <c r="F23" s="77"/>
      <c r="G23" s="77"/>
      <c r="H23" s="77"/>
      <c r="I23" s="77"/>
      <c r="J23" s="79"/>
    </row>
    <row r="24" spans="1:10" x14ac:dyDescent="0.2">
      <c r="A24" s="91"/>
      <c r="B24" s="89" t="s">
        <v>135</v>
      </c>
      <c r="C24" s="77"/>
      <c r="D24" s="77"/>
      <c r="E24" s="77"/>
      <c r="F24" s="77"/>
      <c r="G24" s="77"/>
      <c r="H24" s="77"/>
      <c r="I24" s="77"/>
      <c r="J24" s="79"/>
    </row>
    <row r="25" spans="1:10" x14ac:dyDescent="0.2">
      <c r="A25" s="91"/>
      <c r="B25" s="89"/>
      <c r="C25" s="77"/>
      <c r="D25" s="77"/>
      <c r="E25" s="77"/>
      <c r="F25" s="77"/>
      <c r="G25" s="77"/>
      <c r="H25" s="77"/>
      <c r="I25" s="77"/>
      <c r="J25" s="79"/>
    </row>
    <row r="26" spans="1:10" x14ac:dyDescent="0.2">
      <c r="A26" s="92" t="s">
        <v>3</v>
      </c>
      <c r="B26" s="110" t="s">
        <v>3</v>
      </c>
      <c r="C26" s="83"/>
      <c r="D26" s="83"/>
      <c r="E26" s="83"/>
      <c r="F26" s="83"/>
      <c r="G26" s="83"/>
      <c r="H26" s="83"/>
      <c r="I26" s="83"/>
      <c r="J26" s="88"/>
    </row>
    <row r="27" spans="1:10" x14ac:dyDescent="0.2">
      <c r="A27" s="91"/>
      <c r="B27" s="89" t="s">
        <v>3</v>
      </c>
      <c r="C27" s="77"/>
      <c r="D27" s="77"/>
      <c r="E27" s="77"/>
      <c r="F27" s="77"/>
      <c r="G27" s="77"/>
      <c r="H27" s="77"/>
      <c r="I27" s="77"/>
      <c r="J27" s="79"/>
    </row>
    <row r="28" spans="1:10" x14ac:dyDescent="0.2">
      <c r="A28" s="107"/>
      <c r="B28" s="89"/>
      <c r="C28" s="77"/>
      <c r="D28" s="77"/>
      <c r="E28" s="77"/>
      <c r="F28" s="77"/>
      <c r="G28" s="77"/>
      <c r="H28" s="77"/>
      <c r="I28" s="77"/>
      <c r="J28" s="79"/>
    </row>
    <row r="29" spans="1:10" x14ac:dyDescent="0.2">
      <c r="A29" s="91"/>
      <c r="B29" s="89"/>
      <c r="C29" s="77"/>
      <c r="D29" s="77"/>
      <c r="E29" s="77"/>
      <c r="F29" s="77"/>
      <c r="G29" s="77"/>
      <c r="H29" s="77"/>
      <c r="I29" s="77"/>
      <c r="J29" s="79"/>
    </row>
    <row r="30" spans="1:10" x14ac:dyDescent="0.2">
      <c r="A30" s="91" t="s">
        <v>97</v>
      </c>
      <c r="B30" s="89"/>
      <c r="C30" s="77"/>
      <c r="D30" s="77"/>
      <c r="E30" s="77"/>
      <c r="F30" s="77"/>
      <c r="G30" s="77"/>
      <c r="H30" s="77"/>
      <c r="I30" s="77"/>
      <c r="J30" s="79"/>
    </row>
    <row r="31" spans="1:10" x14ac:dyDescent="0.2">
      <c r="A31" s="91"/>
      <c r="B31" s="89"/>
      <c r="C31" s="77"/>
      <c r="D31" s="77"/>
      <c r="E31" s="77"/>
      <c r="F31" s="77"/>
      <c r="G31" s="77"/>
      <c r="H31" s="77"/>
      <c r="I31" s="77"/>
      <c r="J31" s="79"/>
    </row>
    <row r="32" spans="1:10" x14ac:dyDescent="0.2">
      <c r="A32" s="91"/>
      <c r="B32" s="89"/>
      <c r="C32" s="77"/>
      <c r="D32" s="77"/>
      <c r="E32" s="77"/>
      <c r="F32" s="77"/>
      <c r="G32" s="77"/>
      <c r="H32" s="77"/>
      <c r="I32" s="77"/>
      <c r="J32" s="79"/>
    </row>
    <row r="33" spans="1:10" x14ac:dyDescent="0.2">
      <c r="A33" s="91"/>
      <c r="B33" s="89"/>
      <c r="C33" s="77"/>
      <c r="D33" s="77"/>
      <c r="E33" s="77"/>
      <c r="F33" s="77"/>
      <c r="G33" s="77"/>
      <c r="H33" s="77"/>
      <c r="I33" s="77"/>
      <c r="J33" s="79"/>
    </row>
    <row r="34" spans="1:10" x14ac:dyDescent="0.2">
      <c r="A34" s="91"/>
      <c r="B34" s="89"/>
      <c r="C34" s="77"/>
      <c r="D34" s="77"/>
      <c r="E34" s="77"/>
      <c r="F34" s="77"/>
      <c r="G34" s="77"/>
      <c r="H34" s="77"/>
      <c r="I34" s="77"/>
      <c r="J34" s="79"/>
    </row>
    <row r="35" spans="1:10" x14ac:dyDescent="0.2">
      <c r="A35" s="75"/>
      <c r="B35" s="89"/>
      <c r="C35" s="77"/>
      <c r="D35" s="77"/>
      <c r="E35" s="77"/>
      <c r="F35" s="77"/>
      <c r="G35" s="77"/>
      <c r="H35" s="77"/>
      <c r="I35" s="77"/>
      <c r="J35" s="79"/>
    </row>
    <row r="36" spans="1:10" x14ac:dyDescent="0.2">
      <c r="A36" s="75"/>
      <c r="B36" s="77"/>
      <c r="C36" s="77"/>
      <c r="D36" s="77"/>
      <c r="E36" s="77"/>
      <c r="F36" s="77"/>
      <c r="G36" s="77"/>
      <c r="H36" s="77"/>
      <c r="I36" s="77"/>
      <c r="J36" s="79"/>
    </row>
    <row r="37" spans="1:10" x14ac:dyDescent="0.2">
      <c r="A37" s="75"/>
      <c r="B37" s="77"/>
      <c r="C37" s="77"/>
      <c r="D37" s="77"/>
      <c r="E37" s="77"/>
      <c r="F37" s="77"/>
      <c r="G37" s="77"/>
      <c r="H37" s="77"/>
      <c r="I37" s="77"/>
      <c r="J37" s="79"/>
    </row>
    <row r="38" spans="1:10" x14ac:dyDescent="0.2">
      <c r="A38" s="75"/>
      <c r="B38" s="77"/>
      <c r="C38" s="77"/>
      <c r="D38" s="83"/>
      <c r="E38" s="83"/>
      <c r="F38" s="83"/>
      <c r="G38" s="83"/>
      <c r="H38" s="77"/>
      <c r="I38" s="77"/>
      <c r="J38" s="79"/>
    </row>
    <row r="39" spans="1:10" x14ac:dyDescent="0.2">
      <c r="A39" s="75"/>
      <c r="B39" s="77"/>
      <c r="C39" s="77"/>
      <c r="D39" s="77"/>
      <c r="E39" s="77"/>
      <c r="F39" s="77"/>
      <c r="G39" s="77"/>
      <c r="H39" s="77"/>
      <c r="I39" s="77"/>
      <c r="J39" s="79"/>
    </row>
    <row r="40" spans="1:10" x14ac:dyDescent="0.2">
      <c r="A40" s="75"/>
      <c r="B40" s="77"/>
      <c r="C40" s="77"/>
      <c r="D40" s="77"/>
      <c r="E40" s="77"/>
      <c r="F40" s="77"/>
      <c r="G40" s="77"/>
      <c r="H40" s="77"/>
      <c r="I40" s="77"/>
      <c r="J40" s="79"/>
    </row>
    <row r="41" spans="1:10" x14ac:dyDescent="0.2">
      <c r="A41" s="75"/>
      <c r="B41" s="77"/>
      <c r="C41" s="77"/>
      <c r="D41" s="77"/>
      <c r="E41" s="77"/>
      <c r="F41" s="77"/>
      <c r="G41" s="77"/>
      <c r="H41" s="77"/>
      <c r="I41" s="77"/>
      <c r="J41" s="79"/>
    </row>
    <row r="42" spans="1:10" x14ac:dyDescent="0.2">
      <c r="A42" s="75"/>
      <c r="B42" s="77"/>
      <c r="C42" s="77"/>
      <c r="D42" s="77"/>
      <c r="E42" s="77"/>
      <c r="F42" s="77"/>
      <c r="G42" s="77"/>
      <c r="H42" s="77"/>
      <c r="I42" s="77"/>
      <c r="J42" s="79"/>
    </row>
    <row r="43" spans="1:10" x14ac:dyDescent="0.2">
      <c r="A43" s="75"/>
      <c r="B43" s="77"/>
      <c r="C43" s="77"/>
      <c r="D43" s="77"/>
      <c r="E43" s="77"/>
      <c r="F43" s="77"/>
      <c r="G43" s="77"/>
      <c r="H43" s="77"/>
      <c r="I43" s="77"/>
      <c r="J43" s="79"/>
    </row>
    <row r="44" spans="1:10" x14ac:dyDescent="0.2">
      <c r="A44" s="75"/>
      <c r="B44" s="77"/>
      <c r="C44" s="77"/>
      <c r="D44" s="77"/>
      <c r="E44" s="77"/>
      <c r="F44" s="77"/>
      <c r="G44" s="77"/>
      <c r="H44" s="77"/>
      <c r="I44" s="77"/>
      <c r="J44" s="79"/>
    </row>
    <row r="45" spans="1:10" x14ac:dyDescent="0.2">
      <c r="A45" s="75"/>
      <c r="B45" s="77"/>
      <c r="C45" s="77"/>
      <c r="D45" s="77"/>
      <c r="E45" s="77"/>
      <c r="F45" s="77"/>
      <c r="G45" s="77"/>
      <c r="H45" s="77"/>
      <c r="I45" s="77"/>
      <c r="J45" s="79"/>
    </row>
    <row r="46" spans="1:10" x14ac:dyDescent="0.2">
      <c r="A46" s="80"/>
      <c r="B46" s="81"/>
      <c r="C46" s="81"/>
      <c r="D46" s="81"/>
      <c r="E46" s="81"/>
      <c r="F46" s="81"/>
      <c r="G46" s="81"/>
      <c r="H46" s="81"/>
      <c r="I46" s="81"/>
      <c r="J46" s="82"/>
    </row>
    <row r="47" spans="1:10" x14ac:dyDescent="0.2">
      <c r="A47" s="5" t="s">
        <v>115</v>
      </c>
      <c r="B47" s="3" t="str">
        <f>'Title Page'!$B$52</f>
        <v>Diane Cramer, Assistant Division Controller</v>
      </c>
      <c r="C47" s="77"/>
      <c r="D47" s="77"/>
      <c r="E47" s="77"/>
      <c r="F47" s="77"/>
      <c r="G47" s="77"/>
      <c r="H47" s="77"/>
      <c r="I47" s="77"/>
      <c r="J47" s="79"/>
    </row>
    <row r="48" spans="1:10" x14ac:dyDescent="0.2">
      <c r="A48" s="5"/>
      <c r="B48" s="3"/>
      <c r="C48" s="77"/>
      <c r="D48" s="77"/>
      <c r="E48" s="77"/>
      <c r="F48" s="77"/>
      <c r="G48" s="77"/>
      <c r="H48" s="77"/>
      <c r="I48" s="77"/>
      <c r="J48" s="79"/>
    </row>
    <row r="49" spans="1:10" x14ac:dyDescent="0.2">
      <c r="A49" s="6" t="s">
        <v>158</v>
      </c>
      <c r="B49" s="304">
        <f>'Title Page'!$B$54</f>
        <v>42839</v>
      </c>
      <c r="C49" s="304"/>
      <c r="D49" s="81"/>
      <c r="E49" s="81"/>
      <c r="F49" s="81"/>
      <c r="G49" s="81"/>
      <c r="H49" s="66"/>
      <c r="I49" s="131" t="s">
        <v>201</v>
      </c>
      <c r="J49" s="145">
        <f>'Title Page'!$J$54</f>
        <v>42887</v>
      </c>
    </row>
    <row r="50" spans="1:10" x14ac:dyDescent="0.2">
      <c r="A50" s="310" t="s">
        <v>4</v>
      </c>
      <c r="B50" s="311"/>
      <c r="C50" s="311"/>
      <c r="D50" s="311"/>
      <c r="E50" s="311"/>
      <c r="F50" s="311"/>
      <c r="G50" s="311"/>
      <c r="H50" s="311"/>
      <c r="I50" s="311"/>
      <c r="J50" s="312"/>
    </row>
    <row r="51" spans="1:10" x14ac:dyDescent="0.2">
      <c r="A51" s="75"/>
      <c r="B51" s="77"/>
      <c r="C51" s="77"/>
      <c r="D51" s="77"/>
      <c r="E51" s="77"/>
      <c r="F51" s="77"/>
      <c r="G51" s="77"/>
      <c r="H51" s="77"/>
      <c r="I51" s="77"/>
      <c r="J51" s="79"/>
    </row>
    <row r="52" spans="1:10" x14ac:dyDescent="0.2">
      <c r="A52" s="75" t="s">
        <v>5</v>
      </c>
      <c r="B52" s="77"/>
      <c r="C52" s="77"/>
      <c r="D52" s="77"/>
      <c r="E52" s="77"/>
      <c r="F52" s="77"/>
      <c r="G52" s="77"/>
      <c r="H52" s="77"/>
      <c r="I52" s="77"/>
      <c r="J52" s="79"/>
    </row>
    <row r="53" spans="1:10" x14ac:dyDescent="0.2">
      <c r="A53" s="80"/>
      <c r="B53" s="81"/>
      <c r="C53" s="81"/>
      <c r="D53" s="81"/>
      <c r="E53" s="81"/>
      <c r="F53" s="81"/>
      <c r="G53" s="81"/>
      <c r="H53" s="81"/>
      <c r="I53" s="81"/>
      <c r="J53" s="82"/>
    </row>
  </sheetData>
  <mergeCells count="6">
    <mergeCell ref="A50:J50"/>
    <mergeCell ref="A7:J7"/>
    <mergeCell ref="A8:J8"/>
    <mergeCell ref="A9:J9"/>
    <mergeCell ref="D13:J13"/>
    <mergeCell ref="B49:C49"/>
  </mergeCells>
  <phoneticPr fontId="0" type="noConversion"/>
  <printOptions horizontalCentered="1" verticalCentered="1"/>
  <pageMargins left="0.5" right="0.5" top="0.5" bottom="0.5" header="0.5" footer="0.5"/>
  <pageSetup scale="87"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zoomScaleNormal="100" workbookViewId="0">
      <selection activeCell="F15" sqref="F15:I16"/>
    </sheetView>
  </sheetViews>
  <sheetFormatPr defaultRowHeight="12.75" x14ac:dyDescent="0.2"/>
  <cols>
    <col min="1" max="1" width="10.7109375" customWidth="1"/>
    <col min="2" max="2" width="13.7109375" customWidth="1"/>
    <col min="3" max="3" width="3.7109375" customWidth="1"/>
    <col min="5" max="5" width="10.5703125" customWidth="1"/>
    <col min="6" max="9" width="11.85546875" customWidth="1"/>
    <col min="10" max="10" width="12.7109375" customWidth="1"/>
  </cols>
  <sheetData>
    <row r="1" spans="1:10" x14ac:dyDescent="0.2">
      <c r="A1" s="72"/>
      <c r="B1" s="73"/>
      <c r="C1" s="73"/>
      <c r="D1" s="73"/>
      <c r="E1" s="73"/>
      <c r="F1" s="73"/>
      <c r="G1" s="73"/>
      <c r="H1" s="73"/>
      <c r="I1" s="73"/>
      <c r="J1" s="74"/>
    </row>
    <row r="2" spans="1:10" x14ac:dyDescent="0.2">
      <c r="A2" s="75" t="s">
        <v>0</v>
      </c>
      <c r="B2" s="76">
        <v>4</v>
      </c>
      <c r="C2" s="77"/>
      <c r="D2" s="77"/>
      <c r="E2" s="77"/>
      <c r="F2" s="77"/>
      <c r="G2" s="78"/>
      <c r="H2" s="147"/>
      <c r="I2" s="147"/>
      <c r="J2" s="146" t="s">
        <v>276</v>
      </c>
    </row>
    <row r="3" spans="1:10" x14ac:dyDescent="0.2">
      <c r="A3" s="75"/>
      <c r="B3" s="77"/>
      <c r="C3" s="77"/>
      <c r="D3" s="77"/>
      <c r="E3" s="77"/>
      <c r="F3" s="77"/>
      <c r="G3" s="77"/>
      <c r="H3" s="77"/>
      <c r="I3" s="77"/>
      <c r="J3" s="79"/>
    </row>
    <row r="4" spans="1:10" x14ac:dyDescent="0.2">
      <c r="A4" s="75" t="s">
        <v>1</v>
      </c>
      <c r="B4" s="77"/>
      <c r="C4" s="77"/>
      <c r="D4" s="62" t="str">
        <f>'Title Page'!$B$12</f>
        <v>Rabanco LTD / G-12</v>
      </c>
      <c r="E4" s="77"/>
      <c r="F4" s="77"/>
      <c r="G4" s="77"/>
      <c r="H4" s="77"/>
      <c r="I4" s="77"/>
      <c r="J4" s="79"/>
    </row>
    <row r="5" spans="1:10" x14ac:dyDescent="0.2">
      <c r="A5" s="80" t="s">
        <v>2</v>
      </c>
      <c r="B5" s="81"/>
      <c r="C5" s="81"/>
      <c r="D5" s="66" t="str">
        <f>'Title Page'!$B$15</f>
        <v>Lynnwood Disposal, Republic Services</v>
      </c>
      <c r="E5" s="81"/>
      <c r="F5" s="81"/>
      <c r="G5" s="81"/>
      <c r="H5" s="81"/>
      <c r="I5" s="81"/>
      <c r="J5" s="82"/>
    </row>
    <row r="6" spans="1:10" x14ac:dyDescent="0.2">
      <c r="A6" s="75"/>
      <c r="B6" s="77"/>
      <c r="C6" s="77"/>
      <c r="D6" s="77"/>
      <c r="E6" s="77"/>
      <c r="F6" s="77"/>
      <c r="G6" s="77"/>
      <c r="H6" s="77"/>
      <c r="I6" s="77"/>
      <c r="J6" s="79"/>
    </row>
    <row r="7" spans="1:10" x14ac:dyDescent="0.2">
      <c r="A7" s="317" t="s">
        <v>150</v>
      </c>
      <c r="B7" s="314"/>
      <c r="C7" s="314"/>
      <c r="D7" s="314"/>
      <c r="E7" s="314"/>
      <c r="F7" s="314"/>
      <c r="G7" s="314"/>
      <c r="H7" s="314"/>
      <c r="I7" s="314"/>
      <c r="J7" s="396"/>
    </row>
    <row r="8" spans="1:10" x14ac:dyDescent="0.2">
      <c r="A8" s="409" t="s">
        <v>151</v>
      </c>
      <c r="B8" s="313"/>
      <c r="C8" s="313"/>
      <c r="D8" s="313"/>
      <c r="E8" s="313"/>
      <c r="F8" s="313"/>
      <c r="G8" s="313"/>
      <c r="H8" s="313"/>
      <c r="I8" s="313"/>
      <c r="J8" s="384"/>
    </row>
    <row r="9" spans="1:10" x14ac:dyDescent="0.2">
      <c r="A9" s="383" t="s">
        <v>118</v>
      </c>
      <c r="B9" s="313"/>
      <c r="C9" s="313"/>
      <c r="D9" s="313"/>
      <c r="E9" s="313"/>
      <c r="F9" s="313"/>
      <c r="G9" s="313"/>
      <c r="H9" s="313"/>
      <c r="I9" s="313"/>
      <c r="J9" s="384"/>
    </row>
    <row r="10" spans="1:10" x14ac:dyDescent="0.2">
      <c r="A10" s="75"/>
      <c r="B10" s="77"/>
      <c r="C10" s="77"/>
      <c r="D10" s="77"/>
      <c r="E10" s="77"/>
      <c r="F10" s="77"/>
      <c r="G10" s="77"/>
      <c r="H10" s="77"/>
      <c r="I10" s="77"/>
      <c r="J10" s="79"/>
    </row>
    <row r="11" spans="1:10" x14ac:dyDescent="0.2">
      <c r="A11" s="75" t="s">
        <v>155</v>
      </c>
      <c r="B11" s="62"/>
      <c r="C11" s="77"/>
      <c r="D11" s="77"/>
      <c r="E11" s="77"/>
      <c r="F11" s="77"/>
      <c r="G11" s="77"/>
      <c r="H11" s="77"/>
      <c r="I11" s="77"/>
      <c r="J11" s="79"/>
    </row>
    <row r="12" spans="1:10" x14ac:dyDescent="0.2">
      <c r="A12" s="75" t="s">
        <v>156</v>
      </c>
      <c r="B12" s="77"/>
      <c r="C12" s="77"/>
      <c r="D12" s="77"/>
      <c r="E12" s="77"/>
      <c r="F12" s="77"/>
      <c r="G12" s="77"/>
      <c r="H12" s="77"/>
      <c r="I12" s="77"/>
      <c r="J12" s="79"/>
    </row>
    <row r="13" spans="1:10" x14ac:dyDescent="0.2">
      <c r="A13" s="75"/>
      <c r="B13" s="68"/>
      <c r="C13" s="78"/>
      <c r="D13" s="392" t="s">
        <v>120</v>
      </c>
      <c r="E13" s="393"/>
      <c r="F13" s="393"/>
      <c r="G13" s="393"/>
      <c r="H13" s="393"/>
      <c r="I13" s="393"/>
      <c r="J13" s="394"/>
    </row>
    <row r="14" spans="1:10" x14ac:dyDescent="0.2">
      <c r="A14" s="94" t="s">
        <v>121</v>
      </c>
      <c r="B14" s="95"/>
      <c r="C14" s="96"/>
      <c r="D14" s="108" t="s">
        <v>144</v>
      </c>
      <c r="E14" s="108" t="s">
        <v>153</v>
      </c>
      <c r="F14" s="104" t="s">
        <v>54</v>
      </c>
      <c r="G14" s="104" t="s">
        <v>154</v>
      </c>
      <c r="H14" s="104" t="s">
        <v>56</v>
      </c>
      <c r="I14" s="104" t="s">
        <v>57</v>
      </c>
      <c r="J14" s="104" t="s">
        <v>147</v>
      </c>
    </row>
    <row r="15" spans="1:10" x14ac:dyDescent="0.2">
      <c r="A15" s="109" t="s">
        <v>148</v>
      </c>
      <c r="B15" s="86"/>
      <c r="C15" s="87"/>
      <c r="D15" s="104" t="s">
        <v>149</v>
      </c>
      <c r="E15" s="104" t="s">
        <v>149</v>
      </c>
      <c r="F15" s="161" t="s">
        <v>594</v>
      </c>
      <c r="G15" s="161" t="s">
        <v>595</v>
      </c>
      <c r="H15" s="161" t="s">
        <v>596</v>
      </c>
      <c r="I15" s="161" t="s">
        <v>597</v>
      </c>
      <c r="J15" s="104" t="s">
        <v>149</v>
      </c>
    </row>
    <row r="16" spans="1:10" x14ac:dyDescent="0.2">
      <c r="A16" s="98" t="s">
        <v>128</v>
      </c>
      <c r="B16" s="99"/>
      <c r="C16" s="100"/>
      <c r="D16" s="104" t="s">
        <v>149</v>
      </c>
      <c r="E16" s="104" t="s">
        <v>149</v>
      </c>
      <c r="F16" s="159" t="str">
        <f>+F15</f>
        <v>$121.29(A)</v>
      </c>
      <c r="G16" s="159" t="str">
        <f>+G15</f>
        <v>$173.55(A)</v>
      </c>
      <c r="H16" s="159" t="str">
        <f>+H15</f>
        <v>$231.72(A)</v>
      </c>
      <c r="I16" s="159" t="str">
        <f>+I15</f>
        <v>$342.97(A)</v>
      </c>
      <c r="J16" s="104" t="s">
        <v>149</v>
      </c>
    </row>
    <row r="17" spans="1:10" x14ac:dyDescent="0.2">
      <c r="A17" s="101" t="s">
        <v>129</v>
      </c>
      <c r="B17" s="86"/>
      <c r="C17" s="87"/>
      <c r="D17" s="102"/>
      <c r="E17" s="102"/>
      <c r="F17" s="102"/>
      <c r="G17" s="102"/>
      <c r="H17" s="102"/>
      <c r="I17" s="102"/>
      <c r="J17" s="103"/>
    </row>
    <row r="18" spans="1:10" x14ac:dyDescent="0.2">
      <c r="A18" s="97" t="s">
        <v>66</v>
      </c>
      <c r="B18" s="86"/>
      <c r="C18" s="87"/>
      <c r="D18" s="104" t="s">
        <v>149</v>
      </c>
      <c r="E18" s="104" t="s">
        <v>149</v>
      </c>
      <c r="F18" s="104" t="s">
        <v>149</v>
      </c>
      <c r="G18" s="104" t="s">
        <v>149</v>
      </c>
      <c r="H18" s="104" t="s">
        <v>149</v>
      </c>
      <c r="I18" s="104" t="s">
        <v>149</v>
      </c>
      <c r="J18" s="104" t="s">
        <v>149</v>
      </c>
    </row>
    <row r="19" spans="1:10" x14ac:dyDescent="0.2">
      <c r="A19" s="75"/>
      <c r="B19" s="77"/>
      <c r="C19" s="77"/>
      <c r="D19" s="77"/>
      <c r="E19" s="77"/>
      <c r="F19" s="77"/>
      <c r="G19" s="77"/>
      <c r="H19" s="77"/>
      <c r="I19" s="77"/>
      <c r="J19" s="79"/>
    </row>
    <row r="20" spans="1:10" x14ac:dyDescent="0.2">
      <c r="A20" s="75"/>
      <c r="B20" s="77"/>
      <c r="C20" s="77"/>
      <c r="D20" s="77"/>
      <c r="E20" s="77"/>
      <c r="F20" s="77"/>
      <c r="G20" s="77"/>
      <c r="H20" s="77"/>
      <c r="I20" s="77"/>
      <c r="J20" s="79"/>
    </row>
    <row r="21" spans="1:10" x14ac:dyDescent="0.2">
      <c r="A21" s="91" t="s">
        <v>131</v>
      </c>
      <c r="B21" s="89" t="s">
        <v>132</v>
      </c>
      <c r="C21" s="77"/>
      <c r="D21" s="77"/>
      <c r="E21" s="77"/>
      <c r="F21" s="77"/>
      <c r="G21" s="77"/>
      <c r="H21" s="77"/>
      <c r="I21" s="77"/>
      <c r="J21" s="79"/>
    </row>
    <row r="22" spans="1:10" x14ac:dyDescent="0.2">
      <c r="A22" s="91"/>
      <c r="B22" s="89" t="s">
        <v>133</v>
      </c>
      <c r="C22" s="77"/>
      <c r="D22" s="77"/>
      <c r="E22" s="77"/>
      <c r="F22" s="77"/>
      <c r="G22" s="77"/>
      <c r="H22" s="77"/>
      <c r="I22" s="77"/>
      <c r="J22" s="79"/>
    </row>
    <row r="23" spans="1:10" x14ac:dyDescent="0.2">
      <c r="A23" s="91"/>
      <c r="B23" s="89" t="s">
        <v>134</v>
      </c>
      <c r="C23" s="77"/>
      <c r="D23" s="77"/>
      <c r="E23" s="77"/>
      <c r="F23" s="77"/>
      <c r="G23" s="77"/>
      <c r="H23" s="77"/>
      <c r="I23" s="77"/>
      <c r="J23" s="79"/>
    </row>
    <row r="24" spans="1:10" x14ac:dyDescent="0.2">
      <c r="A24" s="91"/>
      <c r="B24" s="89" t="s">
        <v>135</v>
      </c>
      <c r="C24" s="77"/>
      <c r="D24" s="77"/>
      <c r="E24" s="77"/>
      <c r="F24" s="77"/>
      <c r="G24" s="77"/>
      <c r="H24" s="77"/>
      <c r="I24" s="77"/>
      <c r="J24" s="79"/>
    </row>
    <row r="25" spans="1:10" x14ac:dyDescent="0.2">
      <c r="A25" s="91"/>
      <c r="B25" s="89"/>
      <c r="C25" s="77"/>
      <c r="D25" s="77"/>
      <c r="E25" s="77"/>
      <c r="F25" s="77"/>
      <c r="G25" s="77"/>
      <c r="H25" s="77"/>
      <c r="I25" s="77"/>
      <c r="J25" s="79"/>
    </row>
    <row r="26" spans="1:10" x14ac:dyDescent="0.2">
      <c r="A26" s="92" t="s">
        <v>3</v>
      </c>
      <c r="B26" s="110" t="s">
        <v>3</v>
      </c>
      <c r="C26" s="83"/>
      <c r="D26" s="83"/>
      <c r="E26" s="83"/>
      <c r="F26" s="83"/>
      <c r="G26" s="83"/>
      <c r="H26" s="83"/>
      <c r="I26" s="83"/>
      <c r="J26" s="88"/>
    </row>
    <row r="27" spans="1:10" x14ac:dyDescent="0.2">
      <c r="A27" s="91"/>
      <c r="B27" s="89" t="s">
        <v>3</v>
      </c>
      <c r="C27" s="77"/>
      <c r="D27" s="77"/>
      <c r="E27" s="77"/>
      <c r="F27" s="77"/>
      <c r="G27" s="77"/>
      <c r="H27" s="77"/>
      <c r="I27" s="77"/>
      <c r="J27" s="79"/>
    </row>
    <row r="28" spans="1:10" x14ac:dyDescent="0.2">
      <c r="A28" s="107"/>
      <c r="B28" s="89"/>
      <c r="C28" s="77"/>
      <c r="D28" s="77"/>
      <c r="E28" s="77"/>
      <c r="F28" s="77"/>
      <c r="G28" s="77"/>
      <c r="H28" s="77"/>
      <c r="I28" s="77"/>
      <c r="J28" s="79"/>
    </row>
    <row r="29" spans="1:10" x14ac:dyDescent="0.2">
      <c r="A29" s="91"/>
      <c r="B29" s="89"/>
      <c r="C29" s="77"/>
      <c r="D29" s="77"/>
      <c r="E29" s="77"/>
      <c r="F29" s="77"/>
      <c r="G29" s="77"/>
      <c r="H29" s="77"/>
      <c r="I29" s="77"/>
      <c r="J29" s="79"/>
    </row>
    <row r="30" spans="1:10" x14ac:dyDescent="0.2">
      <c r="A30" s="91" t="s">
        <v>97</v>
      </c>
      <c r="B30" s="89"/>
      <c r="C30" s="77"/>
      <c r="D30" s="77"/>
      <c r="E30" s="77"/>
      <c r="F30" s="77"/>
      <c r="G30" s="77"/>
      <c r="H30" s="77"/>
      <c r="I30" s="77"/>
      <c r="J30" s="79"/>
    </row>
    <row r="31" spans="1:10" x14ac:dyDescent="0.2">
      <c r="A31" s="91"/>
      <c r="B31" s="89"/>
      <c r="C31" s="77"/>
      <c r="D31" s="77"/>
      <c r="E31" s="77"/>
      <c r="F31" s="77"/>
      <c r="G31" s="77"/>
      <c r="H31" s="77"/>
      <c r="I31" s="77"/>
      <c r="J31" s="79"/>
    </row>
    <row r="32" spans="1:10" x14ac:dyDescent="0.2">
      <c r="A32" s="91"/>
      <c r="B32" s="89"/>
      <c r="C32" s="77"/>
      <c r="D32" s="77"/>
      <c r="E32" s="77"/>
      <c r="F32" s="77"/>
      <c r="G32" s="77"/>
      <c r="H32" s="77"/>
      <c r="I32" s="77"/>
      <c r="J32" s="79"/>
    </row>
    <row r="33" spans="1:10" x14ac:dyDescent="0.2">
      <c r="A33" s="91"/>
      <c r="B33" s="89"/>
      <c r="C33" s="77"/>
      <c r="D33" s="77"/>
      <c r="E33" s="77"/>
      <c r="F33" s="77"/>
      <c r="G33" s="77"/>
      <c r="H33" s="77"/>
      <c r="I33" s="77"/>
      <c r="J33" s="79"/>
    </row>
    <row r="34" spans="1:10" x14ac:dyDescent="0.2">
      <c r="A34" s="91"/>
      <c r="B34" s="89"/>
      <c r="C34" s="77"/>
      <c r="D34" s="77"/>
      <c r="E34" s="77"/>
      <c r="F34" s="77"/>
      <c r="G34" s="77"/>
      <c r="H34" s="77"/>
      <c r="I34" s="77"/>
      <c r="J34" s="79"/>
    </row>
    <row r="35" spans="1:10" x14ac:dyDescent="0.2">
      <c r="A35" s="75"/>
      <c r="B35" s="89"/>
      <c r="C35" s="77"/>
      <c r="D35" s="77"/>
      <c r="E35" s="77"/>
      <c r="F35" s="77"/>
      <c r="G35" s="77"/>
      <c r="H35" s="77"/>
      <c r="I35" s="77"/>
      <c r="J35" s="79"/>
    </row>
    <row r="36" spans="1:10" x14ac:dyDescent="0.2">
      <c r="A36" s="75"/>
      <c r="B36" s="77"/>
      <c r="C36" s="77"/>
      <c r="D36" s="77"/>
      <c r="E36" s="77"/>
      <c r="F36" s="77"/>
      <c r="G36" s="77"/>
      <c r="H36" s="77"/>
      <c r="I36" s="77"/>
      <c r="J36" s="79"/>
    </row>
    <row r="37" spans="1:10" x14ac:dyDescent="0.2">
      <c r="A37" s="75"/>
      <c r="B37" s="77"/>
      <c r="C37" s="77"/>
      <c r="D37" s="77"/>
      <c r="E37" s="77"/>
      <c r="F37" s="77"/>
      <c r="G37" s="77"/>
      <c r="H37" s="77"/>
      <c r="I37" s="77"/>
      <c r="J37" s="79"/>
    </row>
    <row r="38" spans="1:10" x14ac:dyDescent="0.2">
      <c r="A38" s="75"/>
      <c r="B38" s="77"/>
      <c r="C38" s="77"/>
      <c r="D38" s="83"/>
      <c r="E38" s="83"/>
      <c r="F38" s="83"/>
      <c r="G38" s="83"/>
      <c r="H38" s="77"/>
      <c r="I38" s="77"/>
      <c r="J38" s="79"/>
    </row>
    <row r="39" spans="1:10" x14ac:dyDescent="0.2">
      <c r="A39" s="75"/>
      <c r="B39" s="77"/>
      <c r="C39" s="77"/>
      <c r="D39" s="77"/>
      <c r="E39" s="77"/>
      <c r="F39" s="77"/>
      <c r="G39" s="77"/>
      <c r="H39" s="77"/>
      <c r="I39" s="77"/>
      <c r="J39" s="79"/>
    </row>
    <row r="40" spans="1:10" x14ac:dyDescent="0.2">
      <c r="A40" s="75"/>
      <c r="B40" s="77"/>
      <c r="C40" s="77"/>
      <c r="D40" s="77"/>
      <c r="E40" s="77"/>
      <c r="F40" s="77"/>
      <c r="G40" s="77"/>
      <c r="H40" s="77"/>
      <c r="I40" s="77"/>
      <c r="J40" s="79"/>
    </row>
    <row r="41" spans="1:10" x14ac:dyDescent="0.2">
      <c r="A41" s="75"/>
      <c r="B41" s="77"/>
      <c r="C41" s="77"/>
      <c r="D41" s="77"/>
      <c r="E41" s="77"/>
      <c r="F41" s="77"/>
      <c r="G41" s="77"/>
      <c r="H41" s="77"/>
      <c r="I41" s="77"/>
      <c r="J41" s="79"/>
    </row>
    <row r="42" spans="1:10" x14ac:dyDescent="0.2">
      <c r="A42" s="75"/>
      <c r="B42" s="77"/>
      <c r="C42" s="77"/>
      <c r="D42" s="77"/>
      <c r="E42" s="77"/>
      <c r="F42" s="77"/>
      <c r="G42" s="77"/>
      <c r="H42" s="77"/>
      <c r="I42" s="77"/>
      <c r="J42" s="79"/>
    </row>
    <row r="43" spans="1:10" x14ac:dyDescent="0.2">
      <c r="A43" s="75"/>
      <c r="B43" s="77"/>
      <c r="C43" s="77"/>
      <c r="D43" s="77"/>
      <c r="E43" s="77"/>
      <c r="F43" s="77"/>
      <c r="G43" s="77"/>
      <c r="H43" s="77"/>
      <c r="I43" s="77"/>
      <c r="J43" s="79"/>
    </row>
    <row r="44" spans="1:10" x14ac:dyDescent="0.2">
      <c r="A44" s="75"/>
      <c r="B44" s="77"/>
      <c r="C44" s="77"/>
      <c r="D44" s="77"/>
      <c r="E44" s="77"/>
      <c r="F44" s="77"/>
      <c r="G44" s="77"/>
      <c r="H44" s="77"/>
      <c r="I44" s="77"/>
      <c r="J44" s="79"/>
    </row>
    <row r="45" spans="1:10" x14ac:dyDescent="0.2">
      <c r="A45" s="75"/>
      <c r="B45" s="77"/>
      <c r="C45" s="77"/>
      <c r="D45" s="77"/>
      <c r="E45" s="77"/>
      <c r="F45" s="77"/>
      <c r="G45" s="77"/>
      <c r="H45" s="77"/>
      <c r="I45" s="77"/>
      <c r="J45" s="79"/>
    </row>
    <row r="46" spans="1:10" x14ac:dyDescent="0.2">
      <c r="A46" s="80"/>
      <c r="B46" s="81"/>
      <c r="C46" s="81"/>
      <c r="D46" s="81"/>
      <c r="E46" s="81"/>
      <c r="F46" s="81"/>
      <c r="G46" s="81"/>
      <c r="H46" s="81"/>
      <c r="I46" s="81"/>
      <c r="J46" s="82"/>
    </row>
    <row r="47" spans="1:10" x14ac:dyDescent="0.2">
      <c r="A47" s="5" t="s">
        <v>115</v>
      </c>
      <c r="B47" s="3" t="str">
        <f>'Title Page'!$B$52</f>
        <v>Diane Cramer, Assistant Division Controller</v>
      </c>
      <c r="C47" s="77"/>
      <c r="D47" s="77"/>
      <c r="E47" s="77"/>
      <c r="F47" s="77"/>
      <c r="G47" s="77"/>
      <c r="H47" s="77"/>
      <c r="I47" s="77"/>
      <c r="J47" s="79"/>
    </row>
    <row r="48" spans="1:10" x14ac:dyDescent="0.2">
      <c r="A48" s="5"/>
      <c r="B48" s="3"/>
      <c r="C48" s="77"/>
      <c r="D48" s="77"/>
      <c r="E48" s="77"/>
      <c r="F48" s="77"/>
      <c r="G48" s="77"/>
      <c r="H48" s="77"/>
      <c r="I48" s="77"/>
      <c r="J48" s="79"/>
    </row>
    <row r="49" spans="1:10" x14ac:dyDescent="0.2">
      <c r="A49" s="6" t="s">
        <v>158</v>
      </c>
      <c r="B49" s="304">
        <f>'Title Page'!$B$54</f>
        <v>42839</v>
      </c>
      <c r="C49" s="304"/>
      <c r="D49" s="81"/>
      <c r="E49" s="81"/>
      <c r="F49" s="81"/>
      <c r="G49" s="81"/>
      <c r="H49" s="66"/>
      <c r="I49" s="131" t="s">
        <v>201</v>
      </c>
      <c r="J49" s="145">
        <f>'Title Page'!$J$54</f>
        <v>42887</v>
      </c>
    </row>
    <row r="50" spans="1:10" x14ac:dyDescent="0.2">
      <c r="A50" s="310" t="s">
        <v>4</v>
      </c>
      <c r="B50" s="311"/>
      <c r="C50" s="311"/>
      <c r="D50" s="311"/>
      <c r="E50" s="311"/>
      <c r="F50" s="311"/>
      <c r="G50" s="311"/>
      <c r="H50" s="311"/>
      <c r="I50" s="311"/>
      <c r="J50" s="312"/>
    </row>
    <row r="51" spans="1:10" x14ac:dyDescent="0.2">
      <c r="A51" s="75"/>
      <c r="B51" s="77"/>
      <c r="C51" s="77"/>
      <c r="D51" s="77"/>
      <c r="E51" s="77"/>
      <c r="F51" s="77"/>
      <c r="G51" s="77"/>
      <c r="H51" s="77"/>
      <c r="I51" s="77"/>
      <c r="J51" s="79"/>
    </row>
    <row r="52" spans="1:10" x14ac:dyDescent="0.2">
      <c r="A52" s="75" t="s">
        <v>5</v>
      </c>
      <c r="B52" s="77"/>
      <c r="C52" s="77"/>
      <c r="D52" s="77"/>
      <c r="E52" s="77"/>
      <c r="F52" s="77"/>
      <c r="G52" s="77"/>
      <c r="H52" s="77"/>
      <c r="I52" s="77"/>
      <c r="J52" s="79"/>
    </row>
    <row r="53" spans="1:10" x14ac:dyDescent="0.2">
      <c r="A53" s="80"/>
      <c r="B53" s="81"/>
      <c r="C53" s="81"/>
      <c r="D53" s="81"/>
      <c r="E53" s="81"/>
      <c r="F53" s="81"/>
      <c r="G53" s="81"/>
      <c r="H53" s="81"/>
      <c r="I53" s="81"/>
      <c r="J53" s="82"/>
    </row>
  </sheetData>
  <mergeCells count="6">
    <mergeCell ref="A50:J50"/>
    <mergeCell ref="A7:J7"/>
    <mergeCell ref="A8:J8"/>
    <mergeCell ref="A9:J9"/>
    <mergeCell ref="D13:J13"/>
    <mergeCell ref="B49:C49"/>
  </mergeCells>
  <phoneticPr fontId="0" type="noConversion"/>
  <printOptions horizontalCentered="1" verticalCentered="1"/>
  <pageMargins left="0.5" right="0.5" top="0.5" bottom="0.5" header="0.5" footer="0.5"/>
  <pageSetup scale="9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showGridLines="0" zoomScale="84" zoomScaleNormal="84" workbookViewId="0">
      <selection activeCell="K40" sqref="K40"/>
    </sheetView>
  </sheetViews>
  <sheetFormatPr defaultRowHeight="12.75" x14ac:dyDescent="0.2"/>
  <cols>
    <col min="1" max="1" width="10.5703125" style="115" customWidth="1"/>
    <col min="2" max="2" width="12.7109375" style="115" customWidth="1"/>
    <col min="3" max="3" width="2" style="115" customWidth="1"/>
    <col min="4" max="14" width="11.7109375" style="115" customWidth="1"/>
    <col min="15" max="16384" width="9.140625" style="115"/>
  </cols>
  <sheetData>
    <row r="1" spans="1:14" x14ac:dyDescent="0.2">
      <c r="A1" s="112"/>
      <c r="B1" s="113"/>
      <c r="C1" s="113"/>
      <c r="D1" s="113"/>
      <c r="E1" s="113"/>
      <c r="F1" s="113"/>
      <c r="G1" s="113"/>
      <c r="H1" s="113"/>
      <c r="I1" s="113"/>
      <c r="J1" s="113"/>
      <c r="K1" s="113"/>
      <c r="L1" s="113"/>
      <c r="M1" s="113"/>
      <c r="N1" s="114"/>
    </row>
    <row r="2" spans="1:14" x14ac:dyDescent="0.2">
      <c r="A2" s="116" t="s">
        <v>0</v>
      </c>
      <c r="B2" s="117">
        <v>4</v>
      </c>
      <c r="C2" s="118"/>
      <c r="D2" s="118"/>
      <c r="E2" s="118"/>
      <c r="F2" s="118"/>
      <c r="G2" s="118"/>
      <c r="J2" s="77"/>
      <c r="K2" s="78"/>
      <c r="L2" s="147"/>
      <c r="M2" s="147"/>
      <c r="N2" s="146" t="s">
        <v>277</v>
      </c>
    </row>
    <row r="3" spans="1:14" x14ac:dyDescent="0.2">
      <c r="A3" s="116"/>
      <c r="B3" s="118"/>
      <c r="C3" s="118"/>
      <c r="D3" s="118"/>
      <c r="E3" s="118"/>
      <c r="F3" s="118"/>
      <c r="G3" s="118"/>
      <c r="H3" s="118"/>
      <c r="I3" s="118"/>
      <c r="J3" s="118"/>
      <c r="K3" s="118"/>
      <c r="L3" s="118"/>
      <c r="M3" s="118"/>
      <c r="N3" s="119"/>
    </row>
    <row r="4" spans="1:14" x14ac:dyDescent="0.2">
      <c r="A4" s="116" t="s">
        <v>1</v>
      </c>
      <c r="B4" s="118"/>
      <c r="C4" s="118"/>
      <c r="D4" s="62" t="str">
        <f>'Title Page'!$B$12</f>
        <v>Rabanco LTD / G-12</v>
      </c>
      <c r="E4" s="118"/>
      <c r="F4" s="118"/>
      <c r="G4" s="118"/>
      <c r="H4" s="118"/>
      <c r="I4" s="118"/>
      <c r="J4" s="118"/>
      <c r="K4" s="118"/>
      <c r="L4" s="118"/>
      <c r="M4" s="118"/>
      <c r="N4" s="119"/>
    </row>
    <row r="5" spans="1:14" x14ac:dyDescent="0.2">
      <c r="A5" s="120" t="s">
        <v>2</v>
      </c>
      <c r="B5" s="111"/>
      <c r="C5" s="111"/>
      <c r="D5" s="66" t="str">
        <f>'Title Page'!$B$15</f>
        <v>Lynnwood Disposal, Republic Services</v>
      </c>
      <c r="E5" s="111"/>
      <c r="F5" s="111"/>
      <c r="G5" s="111"/>
      <c r="H5" s="111"/>
      <c r="I5" s="111"/>
      <c r="J5" s="111"/>
      <c r="K5" s="118"/>
      <c r="L5" s="118"/>
      <c r="M5" s="118"/>
      <c r="N5" s="119"/>
    </row>
    <row r="6" spans="1:14" x14ac:dyDescent="0.2">
      <c r="A6" s="116"/>
      <c r="B6" s="118"/>
      <c r="C6" s="118"/>
      <c r="D6" s="118"/>
      <c r="E6" s="118"/>
      <c r="F6" s="118"/>
      <c r="G6" s="118"/>
      <c r="H6" s="118"/>
      <c r="I6" s="118"/>
      <c r="J6" s="118"/>
      <c r="K6" s="113"/>
      <c r="L6" s="113"/>
      <c r="M6" s="113"/>
      <c r="N6" s="114"/>
    </row>
    <row r="7" spans="1:14" x14ac:dyDescent="0.2">
      <c r="A7" s="317" t="s">
        <v>195</v>
      </c>
      <c r="B7" s="377"/>
      <c r="C7" s="377"/>
      <c r="D7" s="377"/>
      <c r="E7" s="377"/>
      <c r="F7" s="377"/>
      <c r="G7" s="377"/>
      <c r="H7" s="377"/>
      <c r="I7" s="377"/>
      <c r="J7" s="377"/>
      <c r="K7" s="377"/>
      <c r="L7" s="377"/>
      <c r="M7" s="377"/>
      <c r="N7" s="378"/>
    </row>
    <row r="8" spans="1:14" x14ac:dyDescent="0.2">
      <c r="A8" s="379" t="s">
        <v>196</v>
      </c>
      <c r="B8" s="380"/>
      <c r="C8" s="380"/>
      <c r="D8" s="380"/>
      <c r="E8" s="380"/>
      <c r="F8" s="380"/>
      <c r="G8" s="380"/>
      <c r="H8" s="380"/>
      <c r="I8" s="380"/>
      <c r="J8" s="380"/>
      <c r="K8" s="380"/>
      <c r="L8" s="380"/>
      <c r="M8" s="380"/>
      <c r="N8" s="381"/>
    </row>
    <row r="9" spans="1:14" x14ac:dyDescent="0.2">
      <c r="A9" s="379" t="s">
        <v>164</v>
      </c>
      <c r="B9" s="380"/>
      <c r="C9" s="380"/>
      <c r="D9" s="380"/>
      <c r="E9" s="380"/>
      <c r="F9" s="380"/>
      <c r="G9" s="380"/>
      <c r="H9" s="380"/>
      <c r="I9" s="380"/>
      <c r="J9" s="380"/>
      <c r="K9" s="380"/>
      <c r="L9" s="380"/>
      <c r="M9" s="380"/>
      <c r="N9" s="381"/>
    </row>
    <row r="10" spans="1:14" x14ac:dyDescent="0.2">
      <c r="A10" s="116"/>
      <c r="B10" s="118"/>
      <c r="C10" s="118"/>
      <c r="D10" s="118"/>
      <c r="E10" s="118"/>
      <c r="F10" s="118"/>
      <c r="G10" s="118"/>
      <c r="H10" s="118"/>
      <c r="I10" s="118"/>
      <c r="J10" s="118"/>
      <c r="K10" s="118"/>
      <c r="L10" s="118"/>
      <c r="M10" s="118"/>
      <c r="N10" s="119"/>
    </row>
    <row r="11" spans="1:14" x14ac:dyDescent="0.2">
      <c r="A11" s="90" t="s">
        <v>197</v>
      </c>
      <c r="B11" s="3"/>
      <c r="C11" s="118"/>
      <c r="D11" s="118"/>
      <c r="E11" s="118"/>
      <c r="F11" s="118"/>
      <c r="G11" s="118"/>
      <c r="H11" s="118"/>
      <c r="I11" s="118"/>
      <c r="J11" s="118"/>
      <c r="K11" s="118"/>
      <c r="L11" s="118"/>
      <c r="M11" s="118"/>
      <c r="N11" s="119"/>
    </row>
    <row r="12" spans="1:14" x14ac:dyDescent="0.2">
      <c r="A12" s="116"/>
      <c r="B12" s="118"/>
      <c r="C12" s="118"/>
      <c r="D12" s="118"/>
      <c r="E12" s="118"/>
      <c r="F12" s="118"/>
      <c r="G12" s="118"/>
      <c r="H12" s="118"/>
      <c r="I12" s="118"/>
      <c r="J12" s="118"/>
      <c r="K12" s="111"/>
      <c r="L12" s="111"/>
      <c r="M12" s="111"/>
      <c r="N12" s="121"/>
    </row>
    <row r="13" spans="1:14" x14ac:dyDescent="0.2">
      <c r="A13" s="120"/>
      <c r="B13" s="13"/>
      <c r="C13" s="117"/>
      <c r="D13" s="375" t="s">
        <v>120</v>
      </c>
      <c r="E13" s="376"/>
      <c r="F13" s="376"/>
      <c r="G13" s="376"/>
      <c r="H13" s="376"/>
      <c r="I13" s="376"/>
      <c r="J13" s="376"/>
      <c r="K13" s="111"/>
      <c r="L13" s="111"/>
      <c r="M13" s="111"/>
      <c r="N13" s="121"/>
    </row>
    <row r="14" spans="1:14" x14ac:dyDescent="0.2">
      <c r="A14" s="94" t="s">
        <v>121</v>
      </c>
      <c r="B14" s="95"/>
      <c r="C14" s="271"/>
      <c r="D14" s="2" t="s">
        <v>166</v>
      </c>
      <c r="E14" s="2" t="s">
        <v>167</v>
      </c>
      <c r="F14" s="2" t="s">
        <v>168</v>
      </c>
      <c r="G14" s="2" t="s">
        <v>169</v>
      </c>
      <c r="H14" s="2" t="s">
        <v>170</v>
      </c>
      <c r="I14" s="2" t="s">
        <v>171</v>
      </c>
      <c r="J14" s="2" t="s">
        <v>172</v>
      </c>
      <c r="K14" s="2" t="s">
        <v>173</v>
      </c>
      <c r="L14" s="2" t="s">
        <v>174</v>
      </c>
      <c r="M14" s="2" t="s">
        <v>175</v>
      </c>
      <c r="N14" s="2" t="s">
        <v>176</v>
      </c>
    </row>
    <row r="15" spans="1:14" x14ac:dyDescent="0.2">
      <c r="A15" s="98" t="s">
        <v>125</v>
      </c>
      <c r="B15" s="281"/>
      <c r="C15" s="53"/>
      <c r="D15" s="159" t="str">
        <f>+'Item 105 Page 2'!D15</f>
        <v>$42.95(A)</v>
      </c>
      <c r="E15" s="159" t="str">
        <f>+'Item 105 Page 2'!E15</f>
        <v>$42.95(A)</v>
      </c>
      <c r="F15" s="159" t="str">
        <f>+'Item 105 Page 2'!F15</f>
        <v>$45.12(A)</v>
      </c>
      <c r="G15" s="159" t="str">
        <f>+'Item 105 Page 2'!G15</f>
        <v>$45.12 (A)</v>
      </c>
      <c r="H15" s="159" t="str">
        <f>+'Item 105 Page 2'!H15</f>
        <v>$47.35(A)</v>
      </c>
      <c r="I15" s="159" t="str">
        <f>+'Item 105 Page 2'!I15</f>
        <v>$49.57(A)</v>
      </c>
      <c r="J15" s="159" t="str">
        <f>+'Item 105 Page 2'!J15</f>
        <v>$49.57(A)</v>
      </c>
      <c r="K15" s="159" t="str">
        <f>+'Item 105 Page 2'!K15</f>
        <v>$51.75(A)</v>
      </c>
      <c r="L15" s="159" t="str">
        <f>+'Item 105 Page 2'!L15</f>
        <v>$51.75(A)</v>
      </c>
      <c r="M15" s="159" t="str">
        <f>+'Item 105 Page 2'!M15</f>
        <v>$51.75(A)</v>
      </c>
      <c r="N15" s="159" t="str">
        <f>+'Item 105 Page 2'!N15</f>
        <v>$57.28(A)</v>
      </c>
    </row>
    <row r="16" spans="1:14" x14ac:dyDescent="0.2">
      <c r="A16" s="98" t="s">
        <v>126</v>
      </c>
      <c r="B16" s="281"/>
      <c r="C16" s="53"/>
      <c r="D16" s="161" t="s">
        <v>485</v>
      </c>
      <c r="E16" s="159" t="str">
        <f>D16</f>
        <v>$123.98(A)</v>
      </c>
      <c r="F16" s="159" t="str">
        <f t="shared" ref="F16:N16" si="0">E16</f>
        <v>$123.98(A)</v>
      </c>
      <c r="G16" s="159" t="str">
        <f t="shared" si="0"/>
        <v>$123.98(A)</v>
      </c>
      <c r="H16" s="159" t="str">
        <f t="shared" si="0"/>
        <v>$123.98(A)</v>
      </c>
      <c r="I16" s="159" t="str">
        <f t="shared" si="0"/>
        <v>$123.98(A)</v>
      </c>
      <c r="J16" s="159" t="str">
        <f t="shared" si="0"/>
        <v>$123.98(A)</v>
      </c>
      <c r="K16" s="159" t="str">
        <f t="shared" si="0"/>
        <v>$123.98(A)</v>
      </c>
      <c r="L16" s="159" t="str">
        <f t="shared" si="0"/>
        <v>$123.98(A)</v>
      </c>
      <c r="M16" s="159" t="str">
        <f t="shared" si="0"/>
        <v>$123.98(A)</v>
      </c>
      <c r="N16" s="159" t="str">
        <f t="shared" si="0"/>
        <v>$123.98(A)</v>
      </c>
    </row>
    <row r="17" spans="1:14" x14ac:dyDescent="0.2">
      <c r="A17" s="98" t="s">
        <v>127</v>
      </c>
      <c r="B17" s="281"/>
      <c r="C17" s="53"/>
      <c r="D17" s="159" t="str">
        <f>+D16</f>
        <v>$123.98(A)</v>
      </c>
      <c r="E17" s="159" t="str">
        <f t="shared" ref="E17:N17" si="1">+E16</f>
        <v>$123.98(A)</v>
      </c>
      <c r="F17" s="159" t="str">
        <f t="shared" si="1"/>
        <v>$123.98(A)</v>
      </c>
      <c r="G17" s="159" t="str">
        <f t="shared" si="1"/>
        <v>$123.98(A)</v>
      </c>
      <c r="H17" s="159" t="str">
        <f t="shared" si="1"/>
        <v>$123.98(A)</v>
      </c>
      <c r="I17" s="159" t="str">
        <f t="shared" si="1"/>
        <v>$123.98(A)</v>
      </c>
      <c r="J17" s="159" t="str">
        <f t="shared" si="1"/>
        <v>$123.98(A)</v>
      </c>
      <c r="K17" s="159" t="str">
        <f t="shared" si="1"/>
        <v>$123.98(A)</v>
      </c>
      <c r="L17" s="159" t="str">
        <f t="shared" si="1"/>
        <v>$123.98(A)</v>
      </c>
      <c r="M17" s="159" t="str">
        <f t="shared" si="1"/>
        <v>$123.98(A)</v>
      </c>
      <c r="N17" s="159" t="str">
        <f t="shared" si="1"/>
        <v>$123.98(A)</v>
      </c>
    </row>
    <row r="18" spans="1:14" x14ac:dyDescent="0.2">
      <c r="A18" s="98" t="s">
        <v>128</v>
      </c>
      <c r="B18" s="136"/>
      <c r="C18" s="137"/>
      <c r="D18" s="28"/>
      <c r="E18" s="28"/>
      <c r="F18" s="28"/>
      <c r="G18" s="28"/>
      <c r="H18" s="28"/>
      <c r="I18" s="28"/>
      <c r="J18" s="28"/>
      <c r="K18" s="28"/>
      <c r="L18" s="28"/>
      <c r="M18" s="28"/>
      <c r="N18" s="28"/>
    </row>
    <row r="19" spans="1:14" x14ac:dyDescent="0.2">
      <c r="A19" s="101" t="s">
        <v>129</v>
      </c>
      <c r="B19" s="281"/>
      <c r="C19" s="53"/>
      <c r="D19" s="268"/>
      <c r="E19" s="268"/>
      <c r="F19" s="268"/>
      <c r="G19" s="268"/>
      <c r="H19" s="268"/>
      <c r="I19" s="268"/>
      <c r="J19" s="269"/>
      <c r="K19" s="269"/>
      <c r="L19" s="269"/>
      <c r="M19" s="269"/>
      <c r="N19" s="269"/>
    </row>
    <row r="20" spans="1:14" x14ac:dyDescent="0.2">
      <c r="A20" s="98" t="s">
        <v>65</v>
      </c>
      <c r="B20" s="281"/>
      <c r="C20" s="53"/>
      <c r="D20" s="159" t="str">
        <f>+'Item 105 Page 2'!D20</f>
        <v>$77.10(A)</v>
      </c>
      <c r="E20" s="159" t="str">
        <f>+'Item 105 Page 2'!E20</f>
        <v>$77.10(A)</v>
      </c>
      <c r="F20" s="159" t="str">
        <f>+'Item 105 Page 2'!F20</f>
        <v>$77.10(A)</v>
      </c>
      <c r="G20" s="159" t="str">
        <f>+'Item 105 Page 2'!G20</f>
        <v>$77.10(A)</v>
      </c>
      <c r="H20" s="159" t="str">
        <f>+'Item 105 Page 2'!H20</f>
        <v>$77.10(A)</v>
      </c>
      <c r="I20" s="159" t="str">
        <f>+'Item 105 Page 2'!I20</f>
        <v>$77.10(A)</v>
      </c>
      <c r="J20" s="159" t="str">
        <f>+'Item 105 Page 2'!J20</f>
        <v>$77.10(A)</v>
      </c>
      <c r="K20" s="159" t="str">
        <f>+'Item 105 Page 2'!K20</f>
        <v>$77.10(A)</v>
      </c>
      <c r="L20" s="159" t="str">
        <f>+'Item 105 Page 2'!L20</f>
        <v>$77.10(A)</v>
      </c>
      <c r="M20" s="159" t="str">
        <f>+'Item 105 Page 2'!M20</f>
        <v>$77.10(A)</v>
      </c>
      <c r="N20" s="159" t="str">
        <f>+'Item 105 Page 2'!N20</f>
        <v>$77.10(A)</v>
      </c>
    </row>
    <row r="21" spans="1:14" x14ac:dyDescent="0.2">
      <c r="A21" s="98" t="s">
        <v>66</v>
      </c>
      <c r="B21" s="281"/>
      <c r="C21" s="53"/>
      <c r="D21" s="161" t="s">
        <v>598</v>
      </c>
      <c r="E21" s="159" t="str">
        <f>D21</f>
        <v>135.06(A)</v>
      </c>
      <c r="F21" s="159" t="str">
        <f t="shared" ref="F21:N21" si="2">E21</f>
        <v>135.06(A)</v>
      </c>
      <c r="G21" s="159" t="str">
        <f t="shared" si="2"/>
        <v>135.06(A)</v>
      </c>
      <c r="H21" s="159" t="str">
        <f t="shared" si="2"/>
        <v>135.06(A)</v>
      </c>
      <c r="I21" s="159" t="str">
        <f t="shared" si="2"/>
        <v>135.06(A)</v>
      </c>
      <c r="J21" s="159" t="str">
        <f t="shared" si="2"/>
        <v>135.06(A)</v>
      </c>
      <c r="K21" s="159" t="str">
        <f t="shared" si="2"/>
        <v>135.06(A)</v>
      </c>
      <c r="L21" s="159" t="str">
        <f t="shared" si="2"/>
        <v>135.06(A)</v>
      </c>
      <c r="M21" s="159" t="str">
        <f t="shared" si="2"/>
        <v>135.06(A)</v>
      </c>
      <c r="N21" s="159" t="str">
        <f t="shared" si="2"/>
        <v>135.06(A)</v>
      </c>
    </row>
    <row r="22" spans="1:14" x14ac:dyDescent="0.2">
      <c r="A22" s="98" t="s">
        <v>130</v>
      </c>
      <c r="B22" s="281"/>
      <c r="C22" s="53"/>
      <c r="D22" s="159" t="str">
        <f>+'Item 105 Page 2'!D22</f>
        <v>$4.40(A)</v>
      </c>
      <c r="E22" s="159" t="str">
        <f>+'Item 105 Page 2'!E22</f>
        <v>$4.40(A)</v>
      </c>
      <c r="F22" s="159" t="str">
        <f>+'Item 105 Page 2'!F22</f>
        <v>$4.40(A)</v>
      </c>
      <c r="G22" s="159" t="str">
        <f>+'Item 105 Page 2'!G22</f>
        <v>$4.40(A)</v>
      </c>
      <c r="H22" s="159" t="str">
        <f>+'Item 105 Page 2'!H22</f>
        <v>$4.40(A)</v>
      </c>
      <c r="I22" s="159" t="str">
        <f>+'Item 105 Page 2'!I22</f>
        <v>$4.40(A)</v>
      </c>
      <c r="J22" s="159" t="str">
        <f>+'Item 105 Page 2'!J22</f>
        <v>$4.40(A)</v>
      </c>
      <c r="K22" s="159" t="str">
        <f>+'Item 105 Page 2'!K22</f>
        <v>$4.40(A)</v>
      </c>
      <c r="L22" s="159" t="str">
        <f>+'Item 105 Page 2'!L22</f>
        <v>$4.40(A)</v>
      </c>
      <c r="M22" s="159" t="str">
        <f>+'Item 105 Page 2'!M22</f>
        <v>$4.40(A)</v>
      </c>
      <c r="N22" s="159" t="str">
        <f>+'Item 105 Page 2'!N22</f>
        <v>$4.40(A)</v>
      </c>
    </row>
    <row r="23" spans="1:14" x14ac:dyDescent="0.2">
      <c r="A23" s="98" t="s">
        <v>68</v>
      </c>
      <c r="B23" s="281"/>
      <c r="C23" s="53"/>
      <c r="D23" s="28" t="s">
        <v>149</v>
      </c>
      <c r="E23" s="28" t="s">
        <v>149</v>
      </c>
      <c r="F23" s="28" t="s">
        <v>149</v>
      </c>
      <c r="G23" s="28" t="s">
        <v>149</v>
      </c>
      <c r="H23" s="28" t="s">
        <v>149</v>
      </c>
      <c r="I23" s="28" t="s">
        <v>149</v>
      </c>
      <c r="J23" s="28" t="s">
        <v>149</v>
      </c>
      <c r="K23" s="28" t="s">
        <v>149</v>
      </c>
      <c r="L23" s="28" t="s">
        <v>149</v>
      </c>
      <c r="M23" s="28" t="s">
        <v>149</v>
      </c>
      <c r="N23" s="28" t="s">
        <v>149</v>
      </c>
    </row>
    <row r="24" spans="1:14" x14ac:dyDescent="0.2">
      <c r="A24" s="112"/>
      <c r="B24" s="10"/>
      <c r="C24" s="10"/>
      <c r="D24" s="10"/>
      <c r="E24" s="10"/>
      <c r="F24" s="10"/>
      <c r="G24" s="10"/>
      <c r="H24" s="10"/>
      <c r="I24" s="10"/>
      <c r="J24" s="10"/>
      <c r="K24" s="10"/>
      <c r="L24" s="10"/>
      <c r="M24" s="10"/>
      <c r="N24" s="11"/>
    </row>
    <row r="25" spans="1:14" x14ac:dyDescent="0.2">
      <c r="A25" s="116"/>
      <c r="B25" s="268"/>
      <c r="C25" s="268"/>
      <c r="D25" s="268"/>
      <c r="E25" s="268"/>
      <c r="F25" s="268"/>
      <c r="G25" s="268"/>
      <c r="H25" s="268"/>
      <c r="I25" s="268"/>
      <c r="J25" s="268"/>
      <c r="K25" s="268"/>
      <c r="L25" s="268"/>
      <c r="M25" s="268"/>
      <c r="N25" s="269"/>
    </row>
    <row r="26" spans="1:14" x14ac:dyDescent="0.2">
      <c r="A26" s="92" t="s">
        <v>131</v>
      </c>
      <c r="B26" s="367" t="s">
        <v>177</v>
      </c>
      <c r="C26" s="367"/>
      <c r="D26" s="367"/>
      <c r="E26" s="367"/>
      <c r="F26" s="367"/>
      <c r="G26" s="367"/>
      <c r="H26" s="367"/>
      <c r="I26" s="367"/>
      <c r="J26" s="367"/>
      <c r="K26" s="367"/>
      <c r="L26" s="367"/>
      <c r="M26" s="367"/>
      <c r="N26" s="368"/>
    </row>
    <row r="27" spans="1:14" x14ac:dyDescent="0.2">
      <c r="A27" s="105" t="s">
        <v>178</v>
      </c>
      <c r="B27" s="367" t="s">
        <v>179</v>
      </c>
      <c r="C27" s="367"/>
      <c r="D27" s="367"/>
      <c r="E27" s="367"/>
      <c r="F27" s="367"/>
      <c r="G27" s="367"/>
      <c r="H27" s="367"/>
      <c r="I27" s="367"/>
      <c r="J27" s="367"/>
      <c r="K27" s="367"/>
      <c r="L27" s="367"/>
      <c r="M27" s="367"/>
      <c r="N27" s="368"/>
    </row>
    <row r="28" spans="1:14" x14ac:dyDescent="0.2">
      <c r="A28" s="92"/>
      <c r="B28" s="387" t="s">
        <v>646</v>
      </c>
      <c r="C28" s="387"/>
      <c r="D28" s="387"/>
      <c r="E28" s="387"/>
      <c r="F28" s="387"/>
      <c r="G28" s="387"/>
      <c r="H28" s="387"/>
      <c r="I28" s="387"/>
      <c r="J28" s="387"/>
      <c r="K28" s="387"/>
      <c r="L28" s="387"/>
      <c r="M28" s="387"/>
      <c r="N28" s="388"/>
    </row>
    <row r="29" spans="1:14" x14ac:dyDescent="0.2">
      <c r="A29" s="92"/>
      <c r="B29" s="373" t="s">
        <v>180</v>
      </c>
      <c r="C29" s="373"/>
      <c r="D29" s="373"/>
      <c r="E29" s="373"/>
      <c r="F29" s="373"/>
      <c r="G29" s="373"/>
      <c r="H29" s="373"/>
      <c r="I29" s="373"/>
      <c r="J29" s="373"/>
      <c r="K29" s="373"/>
      <c r="L29" s="373"/>
      <c r="M29" s="373"/>
      <c r="N29" s="374"/>
    </row>
    <row r="30" spans="1:14" x14ac:dyDescent="0.2">
      <c r="A30" s="92" t="s">
        <v>71</v>
      </c>
      <c r="B30" s="373" t="s">
        <v>181</v>
      </c>
      <c r="C30" s="373"/>
      <c r="D30" s="373"/>
      <c r="E30" s="373"/>
      <c r="F30" s="373"/>
      <c r="G30" s="373"/>
      <c r="H30" s="373"/>
      <c r="I30" s="373"/>
      <c r="J30" s="373"/>
      <c r="K30" s="373"/>
      <c r="L30" s="373"/>
      <c r="M30" s="373"/>
      <c r="N30" s="374"/>
    </row>
    <row r="31" spans="1:14" x14ac:dyDescent="0.2">
      <c r="A31" s="92" t="s">
        <v>3</v>
      </c>
      <c r="B31" s="373" t="s">
        <v>182</v>
      </c>
      <c r="C31" s="373"/>
      <c r="D31" s="373"/>
      <c r="E31" s="373"/>
      <c r="F31" s="373"/>
      <c r="G31" s="373"/>
      <c r="H31" s="373"/>
      <c r="I31" s="373"/>
      <c r="J31" s="373"/>
      <c r="K31" s="373"/>
      <c r="L31" s="373"/>
      <c r="M31" s="373"/>
      <c r="N31" s="374"/>
    </row>
    <row r="32" spans="1:14" x14ac:dyDescent="0.2">
      <c r="A32" s="92"/>
      <c r="B32" s="373" t="s">
        <v>183</v>
      </c>
      <c r="C32" s="373"/>
      <c r="D32" s="373"/>
      <c r="E32" s="373"/>
      <c r="F32" s="373"/>
      <c r="G32" s="373"/>
      <c r="H32" s="373"/>
      <c r="I32" s="373"/>
      <c r="J32" s="373"/>
      <c r="K32" s="373"/>
      <c r="L32" s="373"/>
      <c r="M32" s="373"/>
      <c r="N32" s="374"/>
    </row>
    <row r="33" spans="1:14" x14ac:dyDescent="0.2">
      <c r="A33" s="107"/>
      <c r="B33" s="373" t="s">
        <v>184</v>
      </c>
      <c r="C33" s="373"/>
      <c r="D33" s="373"/>
      <c r="E33" s="373"/>
      <c r="F33" s="373"/>
      <c r="G33" s="373"/>
      <c r="H33" s="373"/>
      <c r="I33" s="373"/>
      <c r="J33" s="373"/>
      <c r="K33" s="373"/>
      <c r="L33" s="373"/>
      <c r="M33" s="373"/>
      <c r="N33" s="374"/>
    </row>
    <row r="34" spans="1:14" x14ac:dyDescent="0.2">
      <c r="A34" s="92"/>
      <c r="B34" s="373" t="s">
        <v>185</v>
      </c>
      <c r="C34" s="373"/>
      <c r="D34" s="373"/>
      <c r="E34" s="373"/>
      <c r="F34" s="373"/>
      <c r="G34" s="373"/>
      <c r="H34" s="373"/>
      <c r="I34" s="373"/>
      <c r="J34" s="373"/>
      <c r="K34" s="373"/>
      <c r="L34" s="373"/>
      <c r="M34" s="373"/>
      <c r="N34" s="374"/>
    </row>
    <row r="35" spans="1:14" x14ac:dyDescent="0.2">
      <c r="A35" s="92" t="s">
        <v>3</v>
      </c>
      <c r="B35" s="373" t="s">
        <v>186</v>
      </c>
      <c r="C35" s="373"/>
      <c r="D35" s="373"/>
      <c r="E35" s="373"/>
      <c r="F35" s="373"/>
      <c r="G35" s="373"/>
      <c r="H35" s="373"/>
      <c r="I35" s="373"/>
      <c r="J35" s="373"/>
      <c r="K35" s="373"/>
      <c r="L35" s="373"/>
      <c r="M35" s="373"/>
      <c r="N35" s="374"/>
    </row>
    <row r="36" spans="1:14" x14ac:dyDescent="0.2">
      <c r="A36" s="92"/>
      <c r="B36" s="373" t="s">
        <v>187</v>
      </c>
      <c r="C36" s="373"/>
      <c r="D36" s="373"/>
      <c r="E36" s="373"/>
      <c r="F36" s="373"/>
      <c r="G36" s="373"/>
      <c r="H36" s="373"/>
      <c r="I36" s="373"/>
      <c r="J36" s="373"/>
      <c r="K36" s="373"/>
      <c r="L36" s="373"/>
      <c r="M36" s="373"/>
      <c r="N36" s="374"/>
    </row>
    <row r="37" spans="1:14" x14ac:dyDescent="0.2">
      <c r="A37" s="92"/>
      <c r="B37" s="373" t="s">
        <v>188</v>
      </c>
      <c r="C37" s="373"/>
      <c r="D37" s="373"/>
      <c r="E37" s="373"/>
      <c r="F37" s="373"/>
      <c r="G37" s="373"/>
      <c r="H37" s="373"/>
      <c r="I37" s="373"/>
      <c r="J37" s="373"/>
      <c r="K37" s="373"/>
      <c r="L37" s="373"/>
      <c r="M37" s="373"/>
      <c r="N37" s="374"/>
    </row>
    <row r="38" spans="1:14" x14ac:dyDescent="0.2">
      <c r="A38" s="92"/>
      <c r="B38" s="373"/>
      <c r="C38" s="373"/>
      <c r="D38" s="373"/>
      <c r="E38" s="373"/>
      <c r="F38" s="373"/>
      <c r="G38" s="373"/>
      <c r="H38" s="373"/>
      <c r="I38" s="373"/>
      <c r="J38" s="373"/>
      <c r="K38" s="373"/>
      <c r="L38" s="373"/>
      <c r="M38" s="373"/>
      <c r="N38" s="374"/>
    </row>
    <row r="39" spans="1:14" x14ac:dyDescent="0.2">
      <c r="A39" s="92"/>
      <c r="B39" s="373"/>
      <c r="C39" s="373"/>
      <c r="D39" s="373"/>
      <c r="E39" s="373"/>
      <c r="F39" s="373"/>
      <c r="G39" s="373"/>
      <c r="H39" s="373"/>
      <c r="I39" s="373"/>
      <c r="J39" s="373"/>
      <c r="K39" s="373"/>
      <c r="L39" s="373"/>
      <c r="M39" s="373"/>
      <c r="N39" s="374"/>
    </row>
    <row r="40" spans="1:14" x14ac:dyDescent="0.2">
      <c r="A40" s="116"/>
      <c r="B40" s="110"/>
      <c r="C40" s="118"/>
      <c r="D40" s="118"/>
      <c r="E40" s="118"/>
      <c r="F40" s="118"/>
      <c r="G40" s="118"/>
      <c r="H40" s="118"/>
      <c r="I40" s="118"/>
      <c r="J40" s="118"/>
      <c r="K40" s="118"/>
      <c r="L40" s="118"/>
      <c r="M40" s="118"/>
      <c r="N40" s="119"/>
    </row>
    <row r="41" spans="1:14" x14ac:dyDescent="0.2">
      <c r="A41" s="92" t="s">
        <v>97</v>
      </c>
      <c r="B41" s="110"/>
      <c r="C41" s="118"/>
      <c r="D41" s="118"/>
      <c r="E41" s="118"/>
      <c r="F41" s="118"/>
      <c r="G41" s="118"/>
      <c r="H41" s="118"/>
      <c r="I41" s="118"/>
      <c r="J41" s="118"/>
      <c r="K41" s="118"/>
      <c r="L41" s="118"/>
      <c r="M41" s="118"/>
      <c r="N41" s="119"/>
    </row>
    <row r="42" spans="1:14" x14ac:dyDescent="0.2">
      <c r="A42" s="92"/>
      <c r="B42" s="110"/>
      <c r="C42" s="118"/>
      <c r="D42" s="118"/>
      <c r="E42" s="118"/>
      <c r="F42" s="118"/>
      <c r="G42" s="118"/>
      <c r="H42" s="118"/>
      <c r="I42" s="118"/>
      <c r="J42" s="118"/>
      <c r="K42" s="118"/>
      <c r="L42" s="118"/>
      <c r="M42" s="118"/>
      <c r="N42" s="119"/>
    </row>
    <row r="43" spans="1:14" x14ac:dyDescent="0.2">
      <c r="A43" s="92"/>
      <c r="B43" s="110"/>
      <c r="C43" s="118"/>
      <c r="D43" s="83"/>
      <c r="E43" s="83"/>
      <c r="F43" s="83"/>
      <c r="G43" s="83"/>
      <c r="H43" s="118"/>
      <c r="I43" s="118"/>
      <c r="J43" s="118"/>
      <c r="K43" s="118"/>
      <c r="L43" s="118"/>
      <c r="M43" s="118"/>
      <c r="N43" s="119"/>
    </row>
    <row r="44" spans="1:14" x14ac:dyDescent="0.2">
      <c r="A44" s="92"/>
      <c r="B44" s="110"/>
      <c r="C44" s="118"/>
      <c r="D44" s="118"/>
      <c r="E44" s="118"/>
      <c r="F44" s="118"/>
      <c r="G44" s="118"/>
      <c r="H44" s="118"/>
      <c r="I44" s="118"/>
      <c r="J44" s="118"/>
      <c r="K44" s="118"/>
      <c r="L44" s="118"/>
      <c r="M44" s="118"/>
      <c r="N44" s="119"/>
    </row>
    <row r="45" spans="1:14" x14ac:dyDescent="0.2">
      <c r="A45" s="116"/>
      <c r="B45" s="118"/>
      <c r="C45" s="118"/>
      <c r="D45" s="118"/>
      <c r="E45" s="118"/>
      <c r="F45" s="118"/>
      <c r="G45" s="118"/>
      <c r="H45" s="118"/>
      <c r="I45" s="118"/>
      <c r="J45" s="118"/>
      <c r="K45" s="118"/>
      <c r="L45" s="118"/>
      <c r="M45" s="118"/>
      <c r="N45" s="119"/>
    </row>
    <row r="46" spans="1:14" x14ac:dyDescent="0.2">
      <c r="A46" s="116"/>
      <c r="B46" s="118"/>
      <c r="C46" s="118"/>
      <c r="D46" s="118"/>
      <c r="E46" s="118"/>
      <c r="F46" s="118"/>
      <c r="G46" s="118"/>
      <c r="H46" s="118"/>
      <c r="I46" s="118"/>
      <c r="J46" s="118"/>
      <c r="K46" s="118"/>
      <c r="L46" s="118"/>
      <c r="M46" s="118"/>
      <c r="N46" s="119"/>
    </row>
    <row r="47" spans="1:14" x14ac:dyDescent="0.2">
      <c r="A47" s="116"/>
      <c r="B47" s="118"/>
      <c r="C47" s="118"/>
      <c r="D47" s="118"/>
      <c r="E47" s="118"/>
      <c r="F47" s="118"/>
      <c r="G47" s="118"/>
      <c r="H47" s="118"/>
      <c r="I47" s="118"/>
      <c r="J47" s="118"/>
      <c r="K47" s="118"/>
      <c r="L47" s="118"/>
      <c r="M47" s="118"/>
      <c r="N47" s="119"/>
    </row>
    <row r="48" spans="1:14" x14ac:dyDescent="0.2">
      <c r="A48" s="116"/>
      <c r="B48" s="118"/>
      <c r="C48" s="118"/>
      <c r="D48" s="118"/>
      <c r="E48" s="118"/>
      <c r="F48" s="118"/>
      <c r="G48" s="118"/>
      <c r="H48" s="118"/>
      <c r="I48" s="118"/>
      <c r="J48" s="118"/>
      <c r="K48" s="118"/>
      <c r="L48" s="118"/>
      <c r="M48" s="118"/>
      <c r="N48" s="119"/>
    </row>
    <row r="49" spans="1:14" x14ac:dyDescent="0.2">
      <c r="A49" s="116"/>
      <c r="B49" s="118"/>
      <c r="C49" s="118"/>
      <c r="D49" s="118"/>
      <c r="E49" s="118"/>
      <c r="F49" s="118"/>
      <c r="G49" s="118"/>
      <c r="H49" s="118"/>
      <c r="I49" s="118"/>
      <c r="J49" s="118"/>
      <c r="K49" s="118"/>
      <c r="L49" s="118"/>
      <c r="M49" s="118"/>
      <c r="N49" s="119"/>
    </row>
    <row r="50" spans="1:14" x14ac:dyDescent="0.2">
      <c r="A50" s="116"/>
      <c r="B50" s="118"/>
      <c r="C50" s="118"/>
      <c r="D50" s="118"/>
      <c r="E50" s="118"/>
      <c r="F50" s="118"/>
      <c r="G50" s="118"/>
      <c r="H50" s="118"/>
      <c r="I50" s="118"/>
      <c r="J50" s="118"/>
      <c r="K50" s="118"/>
      <c r="L50" s="118"/>
      <c r="M50" s="118"/>
      <c r="N50" s="119"/>
    </row>
    <row r="51" spans="1:14" x14ac:dyDescent="0.2">
      <c r="A51" s="120"/>
      <c r="B51" s="111"/>
      <c r="C51" s="111"/>
      <c r="D51" s="111"/>
      <c r="E51" s="111"/>
      <c r="F51" s="111"/>
      <c r="G51" s="111"/>
      <c r="H51" s="111"/>
      <c r="I51" s="111"/>
      <c r="J51" s="111"/>
      <c r="K51" s="111"/>
      <c r="L51" s="111"/>
      <c r="M51" s="111"/>
      <c r="N51" s="121"/>
    </row>
    <row r="52" spans="1:14" x14ac:dyDescent="0.2">
      <c r="A52" s="5" t="s">
        <v>115</v>
      </c>
      <c r="B52" s="3" t="str">
        <f>'Title Page'!$B$52</f>
        <v>Diane Cramer, Assistant Division Controller</v>
      </c>
      <c r="C52" s="118"/>
      <c r="D52" s="118"/>
      <c r="E52" s="118"/>
      <c r="F52" s="118"/>
      <c r="G52" s="118"/>
      <c r="H52" s="118"/>
      <c r="I52" s="118"/>
      <c r="J52" s="118"/>
      <c r="K52" s="118"/>
      <c r="L52" s="118"/>
      <c r="M52" s="118"/>
      <c r="N52" s="119"/>
    </row>
    <row r="53" spans="1:14" x14ac:dyDescent="0.2">
      <c r="A53" s="5"/>
      <c r="B53" s="3"/>
      <c r="C53" s="118"/>
      <c r="D53" s="118"/>
      <c r="E53" s="118"/>
      <c r="F53" s="118"/>
      <c r="G53" s="118"/>
      <c r="H53" s="118"/>
      <c r="I53" s="118"/>
      <c r="J53" s="118"/>
      <c r="K53" s="118"/>
      <c r="L53" s="118"/>
      <c r="M53" s="118"/>
      <c r="N53" s="119"/>
    </row>
    <row r="54" spans="1:14" x14ac:dyDescent="0.2">
      <c r="A54" s="6" t="s">
        <v>158</v>
      </c>
      <c r="B54" s="304">
        <f>'Title Page'!$B$54</f>
        <v>42839</v>
      </c>
      <c r="C54" s="304"/>
      <c r="D54" s="111"/>
      <c r="E54" s="111"/>
      <c r="F54" s="111"/>
      <c r="G54" s="111"/>
      <c r="H54" s="111"/>
      <c r="I54" s="111"/>
      <c r="J54" s="111"/>
      <c r="K54" s="111"/>
      <c r="L54" s="66"/>
      <c r="M54" s="131" t="s">
        <v>201</v>
      </c>
      <c r="N54" s="145">
        <f>'Title Page'!$J$54</f>
        <v>42887</v>
      </c>
    </row>
    <row r="55" spans="1:14" x14ac:dyDescent="0.2">
      <c r="A55" s="310" t="s">
        <v>4</v>
      </c>
      <c r="B55" s="311"/>
      <c r="C55" s="311"/>
      <c r="D55" s="311"/>
      <c r="E55" s="311"/>
      <c r="F55" s="311"/>
      <c r="G55" s="311"/>
      <c r="H55" s="311"/>
      <c r="I55" s="311"/>
      <c r="J55" s="311"/>
      <c r="K55" s="118"/>
      <c r="L55" s="118"/>
      <c r="M55" s="118"/>
      <c r="N55" s="119"/>
    </row>
    <row r="56" spans="1:14" x14ac:dyDescent="0.2">
      <c r="A56" s="116"/>
      <c r="B56" s="118"/>
      <c r="C56" s="118"/>
      <c r="D56" s="118"/>
      <c r="E56" s="118"/>
      <c r="F56" s="118"/>
      <c r="G56" s="118"/>
      <c r="H56" s="118"/>
      <c r="I56" s="118"/>
      <c r="J56" s="118"/>
      <c r="K56" s="118"/>
      <c r="L56" s="118"/>
      <c r="M56" s="118"/>
      <c r="N56" s="119"/>
    </row>
    <row r="57" spans="1:14" x14ac:dyDescent="0.2">
      <c r="A57" s="116" t="s">
        <v>5</v>
      </c>
      <c r="B57" s="118"/>
      <c r="C57" s="118"/>
      <c r="D57" s="118"/>
      <c r="E57" s="118"/>
      <c r="F57" s="118"/>
      <c r="G57" s="118"/>
      <c r="H57" s="118"/>
      <c r="I57" s="118"/>
      <c r="J57" s="118"/>
      <c r="K57" s="118"/>
      <c r="L57" s="118"/>
      <c r="M57" s="118"/>
      <c r="N57" s="119"/>
    </row>
    <row r="58" spans="1:14" x14ac:dyDescent="0.2">
      <c r="A58" s="120"/>
      <c r="B58" s="111"/>
      <c r="C58" s="111"/>
      <c r="D58" s="111"/>
      <c r="E58" s="111"/>
      <c r="F58" s="111"/>
      <c r="G58" s="111"/>
      <c r="H58" s="111"/>
      <c r="I58" s="111"/>
      <c r="J58" s="111"/>
      <c r="K58" s="111"/>
      <c r="L58" s="111"/>
      <c r="M58" s="111"/>
      <c r="N58" s="121"/>
    </row>
  </sheetData>
  <mergeCells count="20">
    <mergeCell ref="A7:N7"/>
    <mergeCell ref="A8:N8"/>
    <mergeCell ref="A9:N9"/>
    <mergeCell ref="B26:N26"/>
    <mergeCell ref="B27:N27"/>
    <mergeCell ref="B54:C54"/>
    <mergeCell ref="A55:J55"/>
    <mergeCell ref="B38:N38"/>
    <mergeCell ref="B39:N39"/>
    <mergeCell ref="D13:J13"/>
    <mergeCell ref="B28:N28"/>
    <mergeCell ref="B29:N29"/>
    <mergeCell ref="B30:N30"/>
    <mergeCell ref="B37:N37"/>
    <mergeCell ref="B31:N31"/>
    <mergeCell ref="B32:N32"/>
    <mergeCell ref="B33:N33"/>
    <mergeCell ref="B34:N34"/>
    <mergeCell ref="B35:N35"/>
    <mergeCell ref="B36:N36"/>
  </mergeCells>
  <phoneticPr fontId="0" type="noConversion"/>
  <printOptions horizontalCentered="1" verticalCentered="1"/>
  <pageMargins left="0.5" right="0.5" top="0.5" bottom="0.5" header="0.5" footer="0.5"/>
  <pageSetup scale="63"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showGridLines="0" zoomScale="81" zoomScaleNormal="81" workbookViewId="0">
      <selection activeCell="B23" sqref="B23:N23"/>
    </sheetView>
  </sheetViews>
  <sheetFormatPr defaultRowHeight="12.75" x14ac:dyDescent="0.2"/>
  <cols>
    <col min="1" max="1" width="10.42578125" customWidth="1"/>
    <col min="2" max="2" width="18.42578125" customWidth="1"/>
    <col min="3" max="3" width="1.7109375" customWidth="1"/>
    <col min="4" max="13" width="11.7109375" customWidth="1"/>
    <col min="14" max="14" width="14.85546875" customWidth="1"/>
  </cols>
  <sheetData>
    <row r="1" spans="1:14" x14ac:dyDescent="0.2">
      <c r="A1" s="72"/>
      <c r="B1" s="73"/>
      <c r="C1" s="73"/>
      <c r="D1" s="73"/>
      <c r="E1" s="73"/>
      <c r="F1" s="73"/>
      <c r="G1" s="73"/>
      <c r="H1" s="73"/>
      <c r="I1" s="73"/>
      <c r="J1" s="73"/>
      <c r="K1" s="73"/>
      <c r="L1" s="73"/>
      <c r="M1" s="73"/>
      <c r="N1" s="74"/>
    </row>
    <row r="2" spans="1:14" x14ac:dyDescent="0.2">
      <c r="A2" s="75" t="s">
        <v>0</v>
      </c>
      <c r="B2" s="76">
        <v>4</v>
      </c>
      <c r="C2" s="77"/>
      <c r="D2" s="77"/>
      <c r="E2" s="77"/>
      <c r="F2" s="77"/>
      <c r="G2" s="77"/>
      <c r="J2" s="77"/>
      <c r="K2" s="78"/>
      <c r="L2" s="147"/>
      <c r="M2" s="147"/>
      <c r="N2" s="146" t="s">
        <v>278</v>
      </c>
    </row>
    <row r="3" spans="1:14" x14ac:dyDescent="0.2">
      <c r="A3" s="75"/>
      <c r="B3" s="77"/>
      <c r="C3" s="77"/>
      <c r="D3" s="77"/>
      <c r="E3" s="77"/>
      <c r="F3" s="77"/>
      <c r="G3" s="77"/>
      <c r="H3" s="77"/>
      <c r="I3" s="77"/>
      <c r="J3" s="77"/>
      <c r="K3" s="77"/>
      <c r="L3" s="77"/>
      <c r="M3" s="77"/>
      <c r="N3" s="79"/>
    </row>
    <row r="4" spans="1:14" x14ac:dyDescent="0.2">
      <c r="A4" s="75" t="s">
        <v>1</v>
      </c>
      <c r="B4" s="77"/>
      <c r="C4" s="77"/>
      <c r="D4" s="62" t="str">
        <f>'Title Page'!$B$12</f>
        <v>Rabanco LTD / G-12</v>
      </c>
      <c r="E4" s="77"/>
      <c r="F4" s="77"/>
      <c r="G4" s="77"/>
      <c r="H4" s="77"/>
      <c r="I4" s="77"/>
      <c r="J4" s="77"/>
      <c r="K4" s="77"/>
      <c r="L4" s="77"/>
      <c r="M4" s="77"/>
      <c r="N4" s="79"/>
    </row>
    <row r="5" spans="1:14" x14ac:dyDescent="0.2">
      <c r="A5" s="80" t="s">
        <v>2</v>
      </c>
      <c r="B5" s="81"/>
      <c r="C5" s="81"/>
      <c r="D5" s="66" t="str">
        <f>'Title Page'!$B$15</f>
        <v>Lynnwood Disposal, Republic Services</v>
      </c>
      <c r="E5" s="81"/>
      <c r="F5" s="81"/>
      <c r="G5" s="81"/>
      <c r="H5" s="81"/>
      <c r="I5" s="81"/>
      <c r="J5" s="81"/>
      <c r="K5" s="81"/>
      <c r="L5" s="81"/>
      <c r="M5" s="81"/>
      <c r="N5" s="82"/>
    </row>
    <row r="6" spans="1:14" x14ac:dyDescent="0.2">
      <c r="A6" s="75"/>
      <c r="B6" s="77"/>
      <c r="C6" s="77"/>
      <c r="D6" s="77"/>
      <c r="E6" s="77"/>
      <c r="F6" s="77"/>
      <c r="G6" s="77"/>
      <c r="H6" s="77"/>
      <c r="I6" s="77"/>
      <c r="J6" s="77"/>
      <c r="K6" s="77"/>
      <c r="L6" s="77"/>
      <c r="M6" s="77"/>
      <c r="N6" s="79"/>
    </row>
    <row r="7" spans="1:14" x14ac:dyDescent="0.2">
      <c r="A7" s="383" t="s">
        <v>198</v>
      </c>
      <c r="B7" s="313"/>
      <c r="C7" s="313"/>
      <c r="D7" s="313"/>
      <c r="E7" s="313"/>
      <c r="F7" s="313"/>
      <c r="G7" s="313"/>
      <c r="H7" s="313"/>
      <c r="I7" s="313"/>
      <c r="J7" s="313"/>
      <c r="K7" s="313"/>
      <c r="L7" s="313"/>
      <c r="M7" s="313"/>
      <c r="N7" s="384"/>
    </row>
    <row r="8" spans="1:14" x14ac:dyDescent="0.2">
      <c r="A8" s="383" t="s">
        <v>151</v>
      </c>
      <c r="B8" s="313"/>
      <c r="C8" s="313"/>
      <c r="D8" s="313"/>
      <c r="E8" s="313"/>
      <c r="F8" s="313"/>
      <c r="G8" s="313"/>
      <c r="H8" s="313"/>
      <c r="I8" s="313"/>
      <c r="J8" s="313"/>
      <c r="K8" s="313"/>
      <c r="L8" s="313"/>
      <c r="M8" s="313"/>
      <c r="N8" s="384"/>
    </row>
    <row r="9" spans="1:14" x14ac:dyDescent="0.2">
      <c r="A9" s="383" t="s">
        <v>164</v>
      </c>
      <c r="B9" s="313"/>
      <c r="C9" s="313"/>
      <c r="D9" s="313"/>
      <c r="E9" s="313"/>
      <c r="F9" s="313"/>
      <c r="G9" s="313"/>
      <c r="H9" s="313"/>
      <c r="I9" s="313"/>
      <c r="J9" s="313"/>
      <c r="K9" s="313"/>
      <c r="L9" s="313"/>
      <c r="M9" s="313"/>
      <c r="N9" s="384"/>
    </row>
    <row r="10" spans="1:14" x14ac:dyDescent="0.2">
      <c r="A10" s="75"/>
      <c r="B10" s="77"/>
      <c r="C10" s="77"/>
      <c r="D10" s="77"/>
      <c r="E10" s="77"/>
      <c r="F10" s="77"/>
      <c r="G10" s="77"/>
      <c r="H10" s="77"/>
      <c r="I10" s="77"/>
      <c r="J10" s="77"/>
      <c r="K10" s="77"/>
      <c r="L10" s="77"/>
      <c r="M10" s="77"/>
      <c r="N10" s="79"/>
    </row>
    <row r="11" spans="1:14" x14ac:dyDescent="0.2">
      <c r="A11" s="90" t="s">
        <v>197</v>
      </c>
      <c r="B11" s="62"/>
      <c r="C11" s="77"/>
      <c r="D11" s="77"/>
      <c r="E11" s="77"/>
      <c r="F11" s="77"/>
      <c r="G11" s="77"/>
      <c r="H11" s="77"/>
      <c r="I11" s="77"/>
      <c r="J11" s="77"/>
      <c r="K11" s="77"/>
      <c r="L11" s="77"/>
      <c r="M11" s="77"/>
      <c r="N11" s="79"/>
    </row>
    <row r="12" spans="1:14" x14ac:dyDescent="0.2">
      <c r="A12" s="75"/>
      <c r="B12" s="62"/>
      <c r="C12" s="62"/>
      <c r="D12" s="62"/>
      <c r="E12" s="62"/>
      <c r="F12" s="62"/>
      <c r="G12" s="62"/>
      <c r="H12" s="62"/>
      <c r="I12" s="62"/>
      <c r="J12" s="62"/>
      <c r="K12" s="62"/>
      <c r="L12" s="62"/>
      <c r="M12" s="62"/>
      <c r="N12" s="64"/>
    </row>
    <row r="13" spans="1:14" x14ac:dyDescent="0.2">
      <c r="A13" s="75"/>
      <c r="B13" s="262"/>
      <c r="C13" s="262"/>
      <c r="D13" s="415" t="s">
        <v>120</v>
      </c>
      <c r="E13" s="415"/>
      <c r="F13" s="415"/>
      <c r="G13" s="415"/>
      <c r="H13" s="415"/>
      <c r="I13" s="415"/>
      <c r="J13" s="415"/>
      <c r="K13" s="415"/>
      <c r="L13" s="415"/>
      <c r="M13" s="415"/>
      <c r="N13" s="416"/>
    </row>
    <row r="14" spans="1:14" x14ac:dyDescent="0.2">
      <c r="A14" s="94" t="s">
        <v>121</v>
      </c>
      <c r="B14" s="95"/>
      <c r="C14" s="271"/>
      <c r="D14" s="71" t="s">
        <v>166</v>
      </c>
      <c r="E14" s="71" t="s">
        <v>167</v>
      </c>
      <c r="F14" s="71" t="s">
        <v>168</v>
      </c>
      <c r="G14" s="71" t="s">
        <v>169</v>
      </c>
      <c r="H14" s="71" t="s">
        <v>170</v>
      </c>
      <c r="I14" s="71" t="s">
        <v>171</v>
      </c>
      <c r="J14" s="71" t="s">
        <v>172</v>
      </c>
      <c r="K14" s="71" t="s">
        <v>173</v>
      </c>
      <c r="L14" s="71" t="s">
        <v>174</v>
      </c>
      <c r="M14" s="71" t="s">
        <v>175</v>
      </c>
      <c r="N14" s="71" t="s">
        <v>176</v>
      </c>
    </row>
    <row r="15" spans="1:14" x14ac:dyDescent="0.2">
      <c r="A15" s="97" t="s">
        <v>126</v>
      </c>
      <c r="B15" s="132"/>
      <c r="C15" s="133"/>
      <c r="D15" s="161" t="s">
        <v>599</v>
      </c>
      <c r="E15" s="159" t="str">
        <f>D15</f>
        <v>$137.54(A)</v>
      </c>
      <c r="F15" s="159" t="str">
        <f t="shared" ref="F15:N15" si="0">E15</f>
        <v>$137.54(A)</v>
      </c>
      <c r="G15" s="159" t="str">
        <f t="shared" si="0"/>
        <v>$137.54(A)</v>
      </c>
      <c r="H15" s="159" t="str">
        <f t="shared" si="0"/>
        <v>$137.54(A)</v>
      </c>
      <c r="I15" s="159" t="str">
        <f t="shared" si="0"/>
        <v>$137.54(A)</v>
      </c>
      <c r="J15" s="159" t="str">
        <f t="shared" si="0"/>
        <v>$137.54(A)</v>
      </c>
      <c r="K15" s="159" t="str">
        <f t="shared" si="0"/>
        <v>$137.54(A)</v>
      </c>
      <c r="L15" s="159" t="str">
        <f t="shared" si="0"/>
        <v>$137.54(A)</v>
      </c>
      <c r="M15" s="159" t="str">
        <f t="shared" si="0"/>
        <v>$137.54(A)</v>
      </c>
      <c r="N15" s="159" t="str">
        <f t="shared" si="0"/>
        <v>$137.54(A)</v>
      </c>
    </row>
    <row r="16" spans="1:14" x14ac:dyDescent="0.2">
      <c r="A16" s="97" t="s">
        <v>127</v>
      </c>
      <c r="B16" s="132"/>
      <c r="C16" s="133"/>
      <c r="D16" s="159" t="str">
        <f>+D15</f>
        <v>$137.54(A)</v>
      </c>
      <c r="E16" s="159" t="str">
        <f t="shared" ref="E16:N16" si="1">+E15</f>
        <v>$137.54(A)</v>
      </c>
      <c r="F16" s="159" t="str">
        <f t="shared" si="1"/>
        <v>$137.54(A)</v>
      </c>
      <c r="G16" s="159" t="str">
        <f t="shared" si="1"/>
        <v>$137.54(A)</v>
      </c>
      <c r="H16" s="159" t="str">
        <f t="shared" si="1"/>
        <v>$137.54(A)</v>
      </c>
      <c r="I16" s="159" t="str">
        <f t="shared" si="1"/>
        <v>$137.54(A)</v>
      </c>
      <c r="J16" s="159" t="str">
        <f t="shared" si="1"/>
        <v>$137.54(A)</v>
      </c>
      <c r="K16" s="159" t="str">
        <f t="shared" si="1"/>
        <v>$137.54(A)</v>
      </c>
      <c r="L16" s="159" t="str">
        <f t="shared" si="1"/>
        <v>$137.54(A)</v>
      </c>
      <c r="M16" s="159" t="str">
        <f t="shared" si="1"/>
        <v>$137.54(A)</v>
      </c>
      <c r="N16" s="159" t="str">
        <f t="shared" si="1"/>
        <v>$137.54(A)</v>
      </c>
    </row>
    <row r="17" spans="1:14" x14ac:dyDescent="0.2">
      <c r="A17" s="101" t="s">
        <v>129</v>
      </c>
      <c r="B17" s="132"/>
      <c r="C17" s="133"/>
      <c r="D17" s="62"/>
      <c r="E17" s="62"/>
      <c r="F17" s="62"/>
      <c r="G17" s="62"/>
      <c r="H17" s="62"/>
      <c r="I17" s="62"/>
      <c r="J17" s="62"/>
      <c r="K17" s="62"/>
      <c r="L17" s="62"/>
      <c r="M17" s="62"/>
      <c r="N17" s="64"/>
    </row>
    <row r="18" spans="1:14" x14ac:dyDescent="0.2">
      <c r="A18" s="97" t="s">
        <v>66</v>
      </c>
      <c r="B18" s="132"/>
      <c r="C18" s="133"/>
      <c r="D18" s="134"/>
      <c r="E18" s="134"/>
      <c r="F18" s="134"/>
      <c r="G18" s="134"/>
      <c r="H18" s="134"/>
      <c r="I18" s="134"/>
      <c r="J18" s="134"/>
      <c r="K18" s="134"/>
      <c r="L18" s="134"/>
      <c r="M18" s="134"/>
      <c r="N18" s="134"/>
    </row>
    <row r="19" spans="1:14" x14ac:dyDescent="0.2">
      <c r="A19" s="75"/>
      <c r="B19" s="62"/>
      <c r="C19" s="62"/>
      <c r="D19" s="62"/>
      <c r="E19" s="62"/>
      <c r="F19" s="62"/>
      <c r="G19" s="62"/>
      <c r="H19" s="62"/>
      <c r="I19" s="62"/>
      <c r="J19" s="62"/>
      <c r="K19" s="62"/>
      <c r="L19" s="62"/>
      <c r="M19" s="62"/>
      <c r="N19" s="64"/>
    </row>
    <row r="20" spans="1:14" x14ac:dyDescent="0.2">
      <c r="A20" s="75"/>
      <c r="B20" s="62"/>
      <c r="C20" s="62"/>
      <c r="D20" s="62"/>
      <c r="E20" s="62"/>
      <c r="F20" s="62"/>
      <c r="G20" s="62"/>
      <c r="H20" s="62"/>
      <c r="I20" s="62"/>
      <c r="J20" s="62"/>
      <c r="K20" s="62"/>
      <c r="L20" s="62"/>
      <c r="M20" s="62"/>
      <c r="N20" s="64"/>
    </row>
    <row r="21" spans="1:14" x14ac:dyDescent="0.2">
      <c r="A21" s="91" t="s">
        <v>131</v>
      </c>
      <c r="B21" s="387" t="s">
        <v>177</v>
      </c>
      <c r="C21" s="387"/>
      <c r="D21" s="387"/>
      <c r="E21" s="387"/>
      <c r="F21" s="387"/>
      <c r="G21" s="387"/>
      <c r="H21" s="387"/>
      <c r="I21" s="387"/>
      <c r="J21" s="387"/>
      <c r="K21" s="387"/>
      <c r="L21" s="387"/>
      <c r="M21" s="387"/>
      <c r="N21" s="388"/>
    </row>
    <row r="22" spans="1:14" x14ac:dyDescent="0.2">
      <c r="A22" s="93" t="s">
        <v>178</v>
      </c>
      <c r="B22" s="387" t="s">
        <v>179</v>
      </c>
      <c r="C22" s="387"/>
      <c r="D22" s="387"/>
      <c r="E22" s="387"/>
      <c r="F22" s="387"/>
      <c r="G22" s="387"/>
      <c r="H22" s="387"/>
      <c r="I22" s="387"/>
      <c r="J22" s="387"/>
      <c r="K22" s="387"/>
      <c r="L22" s="387"/>
      <c r="M22" s="387"/>
      <c r="N22" s="388"/>
    </row>
    <row r="23" spans="1:14" x14ac:dyDescent="0.2">
      <c r="A23" s="91"/>
      <c r="B23" s="387" t="s">
        <v>646</v>
      </c>
      <c r="C23" s="387"/>
      <c r="D23" s="387"/>
      <c r="E23" s="387"/>
      <c r="F23" s="387"/>
      <c r="G23" s="387"/>
      <c r="H23" s="387"/>
      <c r="I23" s="387"/>
      <c r="J23" s="387"/>
      <c r="K23" s="387"/>
      <c r="L23" s="387"/>
      <c r="M23" s="387"/>
      <c r="N23" s="388"/>
    </row>
    <row r="24" spans="1:14" x14ac:dyDescent="0.2">
      <c r="A24" s="91"/>
      <c r="B24" s="387" t="s">
        <v>191</v>
      </c>
      <c r="C24" s="387"/>
      <c r="D24" s="387"/>
      <c r="E24" s="387"/>
      <c r="F24" s="387"/>
      <c r="G24" s="387"/>
      <c r="H24" s="387"/>
      <c r="I24" s="387"/>
      <c r="J24" s="387"/>
      <c r="K24" s="387"/>
      <c r="L24" s="387"/>
      <c r="M24" s="387"/>
      <c r="N24" s="388"/>
    </row>
    <row r="25" spans="1:14" x14ac:dyDescent="0.2">
      <c r="A25" s="91" t="s">
        <v>192</v>
      </c>
      <c r="B25" s="387" t="s">
        <v>193</v>
      </c>
      <c r="C25" s="387"/>
      <c r="D25" s="387"/>
      <c r="E25" s="387"/>
      <c r="F25" s="387"/>
      <c r="G25" s="387"/>
      <c r="H25" s="387"/>
      <c r="I25" s="387"/>
      <c r="J25" s="387"/>
      <c r="K25" s="387"/>
      <c r="L25" s="387"/>
      <c r="M25" s="387"/>
      <c r="N25" s="388"/>
    </row>
    <row r="26" spans="1:14" x14ac:dyDescent="0.2">
      <c r="A26" s="92" t="s">
        <v>3</v>
      </c>
      <c r="B26" s="367" t="s">
        <v>194</v>
      </c>
      <c r="C26" s="367"/>
      <c r="D26" s="367"/>
      <c r="E26" s="367"/>
      <c r="F26" s="367"/>
      <c r="G26" s="367"/>
      <c r="H26" s="367"/>
      <c r="I26" s="367"/>
      <c r="J26" s="367"/>
      <c r="K26" s="367"/>
      <c r="L26" s="367"/>
      <c r="M26" s="367"/>
      <c r="N26" s="368"/>
    </row>
    <row r="27" spans="1:14" x14ac:dyDescent="0.2">
      <c r="A27" s="91"/>
      <c r="B27" s="387" t="s">
        <v>3</v>
      </c>
      <c r="C27" s="387"/>
      <c r="D27" s="387"/>
      <c r="E27" s="387"/>
      <c r="F27" s="387"/>
      <c r="G27" s="387"/>
      <c r="H27" s="387"/>
      <c r="I27" s="387"/>
      <c r="J27" s="387"/>
      <c r="K27" s="387"/>
      <c r="L27" s="387"/>
      <c r="M27" s="387"/>
      <c r="N27" s="388"/>
    </row>
    <row r="28" spans="1:14" x14ac:dyDescent="0.2">
      <c r="A28" s="107"/>
      <c r="B28" s="407"/>
      <c r="C28" s="407"/>
      <c r="D28" s="407"/>
      <c r="E28" s="407"/>
      <c r="F28" s="407"/>
      <c r="G28" s="407"/>
      <c r="H28" s="407"/>
      <c r="I28" s="407"/>
      <c r="J28" s="407"/>
      <c r="K28" s="407"/>
      <c r="L28" s="407"/>
      <c r="M28" s="407"/>
      <c r="N28" s="408"/>
    </row>
    <row r="29" spans="1:14" x14ac:dyDescent="0.2">
      <c r="A29" s="91"/>
      <c r="B29" s="89"/>
      <c r="C29" s="77"/>
      <c r="D29" s="77"/>
      <c r="E29" s="77"/>
      <c r="F29" s="77"/>
      <c r="G29" s="77"/>
      <c r="H29" s="77"/>
      <c r="I29" s="77"/>
      <c r="J29" s="77"/>
      <c r="K29" s="77"/>
      <c r="L29" s="77"/>
      <c r="M29" s="77"/>
      <c r="N29" s="79"/>
    </row>
    <row r="30" spans="1:14" x14ac:dyDescent="0.2">
      <c r="A30" s="91" t="s">
        <v>97</v>
      </c>
      <c r="B30" s="89"/>
      <c r="C30" s="77"/>
      <c r="D30" s="77"/>
      <c r="E30" s="77"/>
      <c r="F30" s="77"/>
      <c r="G30" s="77"/>
      <c r="H30" s="77"/>
      <c r="I30" s="77"/>
      <c r="J30" s="77"/>
      <c r="K30" s="77"/>
      <c r="L30" s="77"/>
      <c r="M30" s="77"/>
      <c r="N30" s="79"/>
    </row>
    <row r="31" spans="1:14" x14ac:dyDescent="0.2">
      <c r="A31" s="91"/>
      <c r="B31" s="89"/>
      <c r="C31" s="77"/>
      <c r="D31" s="77"/>
      <c r="E31" s="77"/>
      <c r="F31" s="77"/>
      <c r="G31" s="77"/>
      <c r="H31" s="77"/>
      <c r="I31" s="77"/>
      <c r="J31" s="77"/>
      <c r="K31" s="77"/>
      <c r="L31" s="77"/>
      <c r="M31" s="77"/>
      <c r="N31" s="79"/>
    </row>
    <row r="32" spans="1:14" x14ac:dyDescent="0.2">
      <c r="A32" s="91"/>
      <c r="B32" s="89" t="s">
        <v>279</v>
      </c>
      <c r="C32" s="77"/>
      <c r="D32" s="77"/>
      <c r="E32" s="77"/>
      <c r="F32" s="77"/>
      <c r="G32" s="77"/>
      <c r="H32" s="77"/>
      <c r="I32" s="77"/>
      <c r="J32" s="77"/>
      <c r="K32" s="77"/>
      <c r="L32" s="77"/>
      <c r="M32" s="77"/>
      <c r="N32" s="79"/>
    </row>
    <row r="33" spans="1:14" x14ac:dyDescent="0.2">
      <c r="A33" s="91"/>
      <c r="B33" s="89"/>
      <c r="C33" s="77"/>
      <c r="D33" s="77"/>
      <c r="E33" s="77"/>
      <c r="F33" s="77"/>
      <c r="G33" s="77"/>
      <c r="H33" s="77"/>
      <c r="I33" s="77"/>
      <c r="J33" s="77"/>
      <c r="K33" s="77"/>
      <c r="L33" s="77"/>
      <c r="M33" s="77"/>
      <c r="N33" s="79"/>
    </row>
    <row r="34" spans="1:14" x14ac:dyDescent="0.2">
      <c r="A34" s="91"/>
      <c r="B34" s="89"/>
      <c r="C34" s="77"/>
      <c r="D34" s="77"/>
      <c r="E34" s="77"/>
      <c r="F34" s="77"/>
      <c r="G34" s="77"/>
      <c r="H34" s="77"/>
      <c r="I34" s="77"/>
      <c r="J34" s="77"/>
      <c r="K34" s="77"/>
      <c r="L34" s="77"/>
      <c r="M34" s="77"/>
      <c r="N34" s="79"/>
    </row>
    <row r="35" spans="1:14" x14ac:dyDescent="0.2">
      <c r="A35" s="75"/>
      <c r="B35" s="89"/>
      <c r="C35" s="77"/>
      <c r="D35" s="77"/>
      <c r="E35" s="77"/>
      <c r="F35" s="77"/>
      <c r="G35" s="77"/>
      <c r="H35" s="77"/>
      <c r="I35" s="77"/>
      <c r="J35" s="77"/>
      <c r="K35" s="77"/>
      <c r="L35" s="77"/>
      <c r="M35" s="77"/>
      <c r="N35" s="79"/>
    </row>
    <row r="36" spans="1:14" x14ac:dyDescent="0.2">
      <c r="A36" s="75"/>
      <c r="B36" s="77"/>
      <c r="C36" s="77"/>
      <c r="D36" s="77"/>
      <c r="E36" s="77"/>
      <c r="F36" s="77"/>
      <c r="G36" s="77"/>
      <c r="H36" s="77"/>
      <c r="I36" s="77"/>
      <c r="J36" s="77"/>
      <c r="K36" s="77"/>
      <c r="L36" s="77"/>
      <c r="M36" s="77"/>
      <c r="N36" s="79"/>
    </row>
    <row r="37" spans="1:14" x14ac:dyDescent="0.2">
      <c r="A37" s="75"/>
      <c r="B37" s="77"/>
      <c r="C37" s="77"/>
      <c r="D37" s="77"/>
      <c r="E37" s="77"/>
      <c r="F37" s="77"/>
      <c r="G37" s="77"/>
      <c r="H37" s="77"/>
      <c r="I37" s="77"/>
      <c r="J37" s="77"/>
      <c r="K37" s="77"/>
      <c r="L37" s="77"/>
      <c r="M37" s="77"/>
      <c r="N37" s="79"/>
    </row>
    <row r="38" spans="1:14" x14ac:dyDescent="0.2">
      <c r="A38" s="75"/>
      <c r="B38" s="77"/>
      <c r="C38" s="77"/>
      <c r="D38" s="83"/>
      <c r="E38" s="83"/>
      <c r="F38" s="83"/>
      <c r="G38" s="83"/>
      <c r="H38" s="77"/>
      <c r="I38" s="77"/>
      <c r="J38" s="77"/>
      <c r="K38" s="77"/>
      <c r="L38" s="77"/>
      <c r="M38" s="77"/>
      <c r="N38" s="79"/>
    </row>
    <row r="39" spans="1:14" x14ac:dyDescent="0.2">
      <c r="A39" s="75"/>
      <c r="B39" s="77"/>
      <c r="C39" s="77"/>
      <c r="D39" s="77"/>
      <c r="E39" s="77"/>
      <c r="F39" s="77"/>
      <c r="G39" s="77"/>
      <c r="H39" s="77"/>
      <c r="I39" s="77"/>
      <c r="J39" s="77"/>
      <c r="K39" s="77"/>
      <c r="L39" s="77"/>
      <c r="M39" s="77"/>
      <c r="N39" s="79"/>
    </row>
    <row r="40" spans="1:14" x14ac:dyDescent="0.2">
      <c r="A40" s="75"/>
      <c r="B40" s="77"/>
      <c r="C40" s="77"/>
      <c r="D40" s="77"/>
      <c r="E40" s="77"/>
      <c r="F40" s="77"/>
      <c r="G40" s="77"/>
      <c r="H40" s="77"/>
      <c r="I40" s="77"/>
      <c r="J40" s="77"/>
      <c r="K40" s="77"/>
      <c r="L40" s="77"/>
      <c r="M40" s="77"/>
      <c r="N40" s="79"/>
    </row>
    <row r="41" spans="1:14" x14ac:dyDescent="0.2">
      <c r="A41" s="75"/>
      <c r="B41" s="77"/>
      <c r="C41" s="77"/>
      <c r="D41" s="77"/>
      <c r="E41" s="77"/>
      <c r="F41" s="77"/>
      <c r="G41" s="77"/>
      <c r="H41" s="77"/>
      <c r="I41" s="77"/>
      <c r="J41" s="77"/>
      <c r="K41" s="77"/>
      <c r="L41" s="77"/>
      <c r="M41" s="77"/>
      <c r="N41" s="79"/>
    </row>
    <row r="42" spans="1:14" x14ac:dyDescent="0.2">
      <c r="A42" s="75"/>
      <c r="B42" s="77"/>
      <c r="C42" s="77"/>
      <c r="D42" s="77"/>
      <c r="E42" s="77"/>
      <c r="F42" s="77"/>
      <c r="G42" s="77"/>
      <c r="H42" s="77"/>
      <c r="I42" s="77"/>
      <c r="J42" s="77"/>
      <c r="K42" s="77"/>
      <c r="L42" s="77"/>
      <c r="M42" s="77"/>
      <c r="N42" s="79"/>
    </row>
    <row r="43" spans="1:14" x14ac:dyDescent="0.2">
      <c r="A43" s="75"/>
      <c r="B43" s="77"/>
      <c r="C43" s="77"/>
      <c r="D43" s="77"/>
      <c r="E43" s="77"/>
      <c r="F43" s="77"/>
      <c r="G43" s="77"/>
      <c r="H43" s="77"/>
      <c r="I43" s="77"/>
      <c r="J43" s="77"/>
      <c r="K43" s="77"/>
      <c r="L43" s="77"/>
      <c r="M43" s="77"/>
      <c r="N43" s="79"/>
    </row>
    <row r="44" spans="1:14" x14ac:dyDescent="0.2">
      <c r="A44" s="75"/>
      <c r="B44" s="77"/>
      <c r="C44" s="77"/>
      <c r="D44" s="77"/>
      <c r="E44" s="77"/>
      <c r="F44" s="77"/>
      <c r="G44" s="77"/>
      <c r="H44" s="77"/>
      <c r="I44" s="77"/>
      <c r="J44" s="77"/>
      <c r="K44" s="77"/>
      <c r="L44" s="77"/>
      <c r="M44" s="77"/>
      <c r="N44" s="79"/>
    </row>
    <row r="45" spans="1:14" x14ac:dyDescent="0.2">
      <c r="A45" s="75"/>
      <c r="B45" s="77"/>
      <c r="C45" s="77"/>
      <c r="D45" s="77"/>
      <c r="E45" s="77"/>
      <c r="F45" s="77"/>
      <c r="G45" s="77"/>
      <c r="H45" s="77"/>
      <c r="I45" s="77"/>
      <c r="J45" s="77"/>
      <c r="K45" s="77"/>
      <c r="L45" s="77"/>
      <c r="M45" s="77"/>
      <c r="N45" s="79"/>
    </row>
    <row r="46" spans="1:14" x14ac:dyDescent="0.2">
      <c r="A46" s="80"/>
      <c r="B46" s="81"/>
      <c r="C46" s="81"/>
      <c r="D46" s="81"/>
      <c r="E46" s="81"/>
      <c r="F46" s="81"/>
      <c r="G46" s="81"/>
      <c r="H46" s="81"/>
      <c r="I46" s="81"/>
      <c r="J46" s="81"/>
      <c r="K46" s="81"/>
      <c r="L46" s="81"/>
      <c r="M46" s="81"/>
      <c r="N46" s="82"/>
    </row>
    <row r="47" spans="1:14" x14ac:dyDescent="0.2">
      <c r="A47" s="5" t="s">
        <v>115</v>
      </c>
      <c r="B47" s="3" t="str">
        <f>'Title Page'!$B$52</f>
        <v>Diane Cramer, Assistant Division Controller</v>
      </c>
      <c r="C47" s="118"/>
      <c r="D47" s="118"/>
      <c r="E47" s="118"/>
      <c r="F47" s="118"/>
      <c r="G47" s="118"/>
      <c r="H47" s="118"/>
      <c r="I47" s="118"/>
      <c r="J47" s="77"/>
      <c r="K47" s="73"/>
      <c r="L47" s="73"/>
      <c r="M47" s="73"/>
      <c r="N47" s="74"/>
    </row>
    <row r="48" spans="1:14" x14ac:dyDescent="0.2">
      <c r="A48" s="5"/>
      <c r="B48" s="3"/>
      <c r="C48" s="118"/>
      <c r="D48" s="118"/>
      <c r="E48" s="118"/>
      <c r="F48" s="118"/>
      <c r="G48" s="118"/>
      <c r="H48" s="118"/>
      <c r="I48" s="118"/>
      <c r="J48" s="77"/>
      <c r="K48" s="77"/>
      <c r="L48" s="77"/>
      <c r="M48" s="77"/>
      <c r="N48" s="79"/>
    </row>
    <row r="49" spans="1:14" x14ac:dyDescent="0.2">
      <c r="A49" s="6" t="s">
        <v>158</v>
      </c>
      <c r="B49" s="304">
        <f>'Title Page'!$B$54</f>
        <v>42839</v>
      </c>
      <c r="C49" s="304"/>
      <c r="D49" s="111"/>
      <c r="E49" s="111"/>
      <c r="F49" s="111"/>
      <c r="G49" s="111"/>
      <c r="H49" s="111"/>
      <c r="I49" s="111"/>
      <c r="J49" s="81"/>
      <c r="K49" s="81"/>
      <c r="L49" s="66"/>
      <c r="M49" s="131" t="s">
        <v>201</v>
      </c>
      <c r="N49" s="145">
        <f>'Title Page'!$J$54</f>
        <v>42887</v>
      </c>
    </row>
    <row r="50" spans="1:14" x14ac:dyDescent="0.2">
      <c r="A50" s="392" t="s">
        <v>4</v>
      </c>
      <c r="B50" s="393"/>
      <c r="C50" s="393"/>
      <c r="D50" s="393"/>
      <c r="E50" s="393"/>
      <c r="F50" s="393"/>
      <c r="G50" s="393"/>
      <c r="H50" s="393"/>
      <c r="I50" s="393"/>
      <c r="J50" s="393"/>
      <c r="K50" s="393"/>
      <c r="L50" s="393"/>
      <c r="M50" s="393"/>
      <c r="N50" s="394"/>
    </row>
    <row r="51" spans="1:14" x14ac:dyDescent="0.2">
      <c r="A51" s="75"/>
      <c r="B51" s="77"/>
      <c r="C51" s="77"/>
      <c r="D51" s="77"/>
      <c r="E51" s="77"/>
      <c r="F51" s="77"/>
      <c r="G51" s="77"/>
      <c r="H51" s="77"/>
      <c r="I51" s="77"/>
      <c r="J51" s="77"/>
      <c r="K51" s="77"/>
      <c r="L51" s="77"/>
      <c r="M51" s="77"/>
      <c r="N51" s="79"/>
    </row>
    <row r="52" spans="1:14" x14ac:dyDescent="0.2">
      <c r="A52" s="389" t="s">
        <v>5</v>
      </c>
      <c r="B52" s="390"/>
      <c r="C52" s="390"/>
      <c r="D52" s="390"/>
      <c r="E52" s="390"/>
      <c r="F52" s="390"/>
      <c r="G52" s="390"/>
      <c r="H52" s="390"/>
      <c r="I52" s="390"/>
      <c r="J52" s="390"/>
      <c r="K52" s="390"/>
      <c r="L52" s="390"/>
      <c r="M52" s="390"/>
      <c r="N52" s="391"/>
    </row>
    <row r="53" spans="1:14" x14ac:dyDescent="0.2">
      <c r="A53" s="80"/>
      <c r="B53" s="81"/>
      <c r="C53" s="81"/>
      <c r="D53" s="81"/>
      <c r="E53" s="81"/>
      <c r="F53" s="81"/>
      <c r="G53" s="81"/>
      <c r="H53" s="81"/>
      <c r="I53" s="81"/>
      <c r="J53" s="81"/>
      <c r="K53" s="81"/>
      <c r="L53" s="81"/>
      <c r="M53" s="81"/>
      <c r="N53" s="82"/>
    </row>
  </sheetData>
  <mergeCells count="15">
    <mergeCell ref="B23:N23"/>
    <mergeCell ref="B24:N24"/>
    <mergeCell ref="A7:N7"/>
    <mergeCell ref="A8:N8"/>
    <mergeCell ref="A9:N9"/>
    <mergeCell ref="D13:N13"/>
    <mergeCell ref="B21:N21"/>
    <mergeCell ref="B22:N22"/>
    <mergeCell ref="B25:N25"/>
    <mergeCell ref="B26:N26"/>
    <mergeCell ref="B27:N27"/>
    <mergeCell ref="B28:N28"/>
    <mergeCell ref="A52:N52"/>
    <mergeCell ref="A50:N50"/>
    <mergeCell ref="B49:C49"/>
  </mergeCells>
  <phoneticPr fontId="0" type="noConversion"/>
  <printOptions horizontalCentered="1" verticalCentered="1"/>
  <pageMargins left="0.5" right="0.5" top="0.5" bottom="0.5" header="0.5" footer="0.5"/>
  <pageSetup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workbookViewId="0">
      <selection activeCell="G13" sqref="G13"/>
    </sheetView>
  </sheetViews>
  <sheetFormatPr defaultRowHeight="12.75" x14ac:dyDescent="0.2"/>
  <sheetData>
    <row r="1" spans="1:10" x14ac:dyDescent="0.2">
      <c r="A1" s="72"/>
      <c r="B1" s="73"/>
      <c r="C1" s="73"/>
      <c r="D1" s="73"/>
      <c r="E1" s="73"/>
      <c r="F1" s="73"/>
      <c r="G1" s="73"/>
      <c r="H1" s="73"/>
      <c r="I1" s="73"/>
      <c r="J1" s="74"/>
    </row>
    <row r="2" spans="1:10" x14ac:dyDescent="0.2">
      <c r="A2" s="75" t="s">
        <v>0</v>
      </c>
      <c r="B2" s="81">
        <v>4</v>
      </c>
      <c r="C2" s="77"/>
      <c r="D2" s="77"/>
      <c r="E2" s="77"/>
      <c r="F2" s="77"/>
      <c r="G2" s="81">
        <v>3</v>
      </c>
      <c r="H2" s="313" t="s">
        <v>339</v>
      </c>
      <c r="I2" s="313"/>
      <c r="J2" s="82">
        <v>5</v>
      </c>
    </row>
    <row r="3" spans="1:10" x14ac:dyDescent="0.2">
      <c r="A3" s="75"/>
      <c r="B3" s="77"/>
      <c r="C3" s="77"/>
      <c r="D3" s="77"/>
      <c r="E3" s="77"/>
      <c r="F3" s="77"/>
      <c r="G3" s="77"/>
      <c r="H3" s="77"/>
      <c r="I3" s="77"/>
      <c r="J3" s="79"/>
    </row>
    <row r="4" spans="1:10" x14ac:dyDescent="0.2">
      <c r="A4" s="75" t="s">
        <v>1</v>
      </c>
      <c r="B4" s="77"/>
      <c r="C4" s="77"/>
      <c r="D4" s="77" t="s">
        <v>283</v>
      </c>
      <c r="E4" s="77"/>
      <c r="F4" s="77"/>
      <c r="G4" s="77"/>
      <c r="H4" s="77"/>
      <c r="I4" s="77"/>
      <c r="J4" s="79"/>
    </row>
    <row r="5" spans="1:10" x14ac:dyDescent="0.2">
      <c r="A5" s="80" t="s">
        <v>2</v>
      </c>
      <c r="B5" s="81"/>
      <c r="C5" s="81"/>
      <c r="D5" s="81" t="s">
        <v>340</v>
      </c>
      <c r="E5" s="81"/>
      <c r="F5" s="81"/>
      <c r="G5" s="81"/>
      <c r="H5" s="81"/>
      <c r="I5" s="81"/>
      <c r="J5" s="82"/>
    </row>
    <row r="6" spans="1:10" x14ac:dyDescent="0.2">
      <c r="A6" s="75"/>
      <c r="B6" s="77"/>
      <c r="C6" s="77"/>
      <c r="D6" s="77"/>
      <c r="E6" s="77"/>
      <c r="F6" s="77"/>
      <c r="G6" s="77"/>
      <c r="H6" s="77"/>
      <c r="I6" s="77"/>
      <c r="J6" s="79"/>
    </row>
    <row r="7" spans="1:10" x14ac:dyDescent="0.2">
      <c r="A7" s="75"/>
      <c r="B7" s="77"/>
      <c r="C7" s="314" t="s">
        <v>284</v>
      </c>
      <c r="D7" s="313"/>
      <c r="E7" s="313"/>
      <c r="F7" s="313"/>
      <c r="G7" s="313"/>
      <c r="H7" s="313"/>
      <c r="I7" s="77"/>
      <c r="J7" s="79"/>
    </row>
    <row r="8" spans="1:10" x14ac:dyDescent="0.2">
      <c r="A8" s="75"/>
      <c r="B8" s="77"/>
      <c r="C8" s="77"/>
      <c r="D8" s="77"/>
      <c r="E8" s="77"/>
      <c r="F8" s="77"/>
      <c r="G8" s="77"/>
      <c r="H8" s="77"/>
      <c r="I8" s="77"/>
      <c r="J8" s="79"/>
    </row>
    <row r="9" spans="1:10" ht="18" customHeight="1" x14ac:dyDescent="0.2">
      <c r="A9" s="315" t="s">
        <v>285</v>
      </c>
      <c r="B9" s="316"/>
      <c r="C9" s="316" t="s">
        <v>286</v>
      </c>
      <c r="D9" s="316"/>
      <c r="E9" s="316" t="s">
        <v>287</v>
      </c>
      <c r="F9" s="316"/>
      <c r="G9" s="316" t="s">
        <v>288</v>
      </c>
      <c r="H9" s="316"/>
      <c r="I9" s="316"/>
      <c r="J9" s="316"/>
    </row>
    <row r="10" spans="1:10" ht="18" customHeight="1" x14ac:dyDescent="0.2">
      <c r="A10" s="85" t="s">
        <v>289</v>
      </c>
      <c r="B10" s="87"/>
      <c r="C10" s="184" t="s">
        <v>290</v>
      </c>
      <c r="D10" s="185"/>
      <c r="E10" s="189">
        <v>6.3799999999999996E-2</v>
      </c>
      <c r="F10" s="187"/>
      <c r="G10" s="85" t="s">
        <v>291</v>
      </c>
      <c r="H10" s="86"/>
      <c r="I10" s="86"/>
      <c r="J10" s="87"/>
    </row>
    <row r="11" spans="1:10" ht="18" customHeight="1" x14ac:dyDescent="0.2">
      <c r="A11" s="85" t="s">
        <v>292</v>
      </c>
      <c r="B11" s="133"/>
      <c r="C11" s="184">
        <v>3432</v>
      </c>
      <c r="D11" s="185"/>
      <c r="E11" s="189">
        <v>6.3799999999999996E-2</v>
      </c>
      <c r="F11" s="187"/>
      <c r="G11" s="85" t="s">
        <v>291</v>
      </c>
      <c r="H11" s="86"/>
      <c r="I11" s="86"/>
      <c r="J11" s="87"/>
    </row>
    <row r="12" spans="1:10" ht="18" customHeight="1" x14ac:dyDescent="0.2">
      <c r="A12" s="85" t="s">
        <v>614</v>
      </c>
      <c r="B12" s="87"/>
      <c r="C12" s="184" t="s">
        <v>615</v>
      </c>
      <c r="D12" s="185"/>
      <c r="E12" s="186" t="s">
        <v>616</v>
      </c>
      <c r="F12" s="187"/>
      <c r="G12" s="85" t="s">
        <v>638</v>
      </c>
      <c r="H12" s="86"/>
      <c r="I12" s="86"/>
      <c r="J12" s="87"/>
    </row>
    <row r="13" spans="1:10" ht="18" customHeight="1" x14ac:dyDescent="0.2">
      <c r="A13" s="85" t="s">
        <v>293</v>
      </c>
      <c r="B13" s="182"/>
      <c r="C13" s="184">
        <v>2473</v>
      </c>
      <c r="D13" s="185"/>
      <c r="E13" s="188" t="s">
        <v>294</v>
      </c>
      <c r="F13" s="187"/>
      <c r="G13" s="85" t="s">
        <v>295</v>
      </c>
      <c r="H13" s="183"/>
      <c r="I13" s="178"/>
      <c r="J13" s="87"/>
    </row>
    <row r="14" spans="1:10" ht="18" customHeight="1" x14ac:dyDescent="0.2">
      <c r="A14" s="85" t="s">
        <v>293</v>
      </c>
      <c r="B14" s="182"/>
      <c r="C14" s="184">
        <v>2473</v>
      </c>
      <c r="D14" s="185"/>
      <c r="E14" s="188" t="s">
        <v>296</v>
      </c>
      <c r="F14" s="187"/>
      <c r="G14" s="85" t="s">
        <v>297</v>
      </c>
      <c r="H14" s="183"/>
      <c r="I14" s="178"/>
      <c r="J14" s="87"/>
    </row>
    <row r="15" spans="1:10" ht="18" customHeight="1" x14ac:dyDescent="0.2">
      <c r="A15" s="85"/>
      <c r="B15" s="87"/>
      <c r="C15" s="85"/>
      <c r="D15" s="87"/>
      <c r="E15" s="85"/>
      <c r="F15" s="87"/>
      <c r="G15" s="85"/>
      <c r="H15" s="86"/>
      <c r="I15" s="86"/>
      <c r="J15" s="87"/>
    </row>
    <row r="16" spans="1:10" ht="18" customHeight="1" x14ac:dyDescent="0.2">
      <c r="A16" s="85"/>
      <c r="B16" s="87"/>
      <c r="C16" s="85"/>
      <c r="D16" s="87"/>
      <c r="E16" s="85"/>
      <c r="F16" s="87"/>
      <c r="G16" s="85"/>
      <c r="H16" s="86"/>
      <c r="I16" s="86"/>
      <c r="J16" s="87"/>
    </row>
    <row r="17" spans="1:10" ht="18" customHeight="1" x14ac:dyDescent="0.2">
      <c r="A17" s="85"/>
      <c r="B17" s="87"/>
      <c r="C17" s="85"/>
      <c r="D17" s="87"/>
      <c r="E17" s="85"/>
      <c r="F17" s="87"/>
      <c r="G17" s="77"/>
      <c r="H17" s="77"/>
      <c r="I17" s="77"/>
      <c r="J17" s="79"/>
    </row>
    <row r="18" spans="1:10" ht="18" customHeight="1" x14ac:dyDescent="0.2">
      <c r="A18" s="85"/>
      <c r="B18" s="87"/>
      <c r="C18" s="85"/>
      <c r="D18" s="87"/>
      <c r="E18" s="85"/>
      <c r="F18" s="87"/>
      <c r="G18" s="85"/>
      <c r="H18" s="86"/>
      <c r="I18" s="86"/>
      <c r="J18" s="87"/>
    </row>
    <row r="19" spans="1:10" ht="18" customHeight="1" x14ac:dyDescent="0.2">
      <c r="A19" s="85"/>
      <c r="B19" s="87"/>
      <c r="C19" s="85"/>
      <c r="D19" s="87"/>
      <c r="E19" s="85"/>
      <c r="F19" s="87"/>
      <c r="G19" s="85"/>
      <c r="H19" s="86"/>
      <c r="I19" s="86"/>
      <c r="J19" s="87"/>
    </row>
    <row r="20" spans="1:10" x14ac:dyDescent="0.2">
      <c r="A20" s="75"/>
      <c r="B20" s="77"/>
      <c r="C20" s="77"/>
      <c r="D20" s="77"/>
      <c r="E20" s="77"/>
      <c r="F20" s="77"/>
      <c r="G20" s="77"/>
      <c r="H20" s="77"/>
      <c r="I20" s="77"/>
      <c r="J20" s="79"/>
    </row>
    <row r="21" spans="1:10" x14ac:dyDescent="0.2">
      <c r="A21" s="75"/>
      <c r="B21" s="77"/>
      <c r="C21" s="77"/>
      <c r="D21" s="77"/>
      <c r="E21" s="77"/>
      <c r="F21" s="77"/>
      <c r="G21" s="77"/>
      <c r="H21" s="77"/>
      <c r="I21" s="77"/>
      <c r="J21" s="79"/>
    </row>
    <row r="22" spans="1:10" x14ac:dyDescent="0.2">
      <c r="A22" s="75"/>
      <c r="B22" s="77"/>
      <c r="C22" s="77"/>
      <c r="D22" s="77"/>
      <c r="E22" s="77"/>
      <c r="F22" s="77"/>
      <c r="G22" s="77"/>
      <c r="H22" s="77"/>
      <c r="I22" s="77"/>
      <c r="J22" s="79"/>
    </row>
    <row r="23" spans="1:10" x14ac:dyDescent="0.2">
      <c r="A23" s="75"/>
      <c r="B23" s="77"/>
      <c r="C23" s="77"/>
      <c r="D23" s="77"/>
      <c r="E23" s="77"/>
      <c r="F23" s="77"/>
      <c r="G23" s="77"/>
      <c r="H23" s="77"/>
      <c r="I23" s="77"/>
      <c r="J23" s="79"/>
    </row>
    <row r="24" spans="1:10" x14ac:dyDescent="0.2">
      <c r="A24" s="75"/>
      <c r="B24" s="77"/>
      <c r="C24" s="77"/>
      <c r="D24" s="77"/>
      <c r="E24" s="77"/>
      <c r="F24" s="77"/>
      <c r="G24" s="77"/>
      <c r="H24" s="77"/>
      <c r="I24" s="77"/>
      <c r="J24" s="79"/>
    </row>
    <row r="25" spans="1:10" x14ac:dyDescent="0.2">
      <c r="A25" s="75"/>
      <c r="B25" s="77"/>
      <c r="C25" s="77"/>
      <c r="D25" s="77"/>
      <c r="E25" s="77"/>
      <c r="F25" s="77"/>
      <c r="G25" s="77"/>
      <c r="H25" s="77"/>
      <c r="I25" s="77"/>
      <c r="J25" s="79"/>
    </row>
    <row r="26" spans="1:10" x14ac:dyDescent="0.2">
      <c r="A26" s="75"/>
      <c r="B26" s="77"/>
      <c r="C26" s="77"/>
      <c r="D26" s="77"/>
      <c r="E26" s="77"/>
      <c r="F26" s="77"/>
      <c r="G26" s="77"/>
      <c r="H26" s="77"/>
      <c r="I26" s="77"/>
      <c r="J26" s="79"/>
    </row>
    <row r="27" spans="1:10" x14ac:dyDescent="0.2">
      <c r="A27" s="75"/>
      <c r="B27" s="77"/>
      <c r="C27" s="77"/>
      <c r="D27" s="77"/>
      <c r="E27" s="77"/>
      <c r="F27" s="77"/>
      <c r="G27" s="77"/>
      <c r="H27" s="77"/>
      <c r="I27" s="77"/>
      <c r="J27" s="79"/>
    </row>
    <row r="28" spans="1:10" x14ac:dyDescent="0.2">
      <c r="A28" s="75"/>
      <c r="B28" s="77"/>
      <c r="C28" s="77"/>
      <c r="D28" s="77"/>
      <c r="E28" s="77"/>
      <c r="F28" s="77"/>
      <c r="G28" s="77"/>
      <c r="H28" s="77"/>
      <c r="I28" s="77"/>
      <c r="J28" s="79"/>
    </row>
    <row r="29" spans="1:10" x14ac:dyDescent="0.2">
      <c r="A29" s="75"/>
      <c r="B29" s="77"/>
      <c r="C29" s="77"/>
      <c r="D29" s="77"/>
      <c r="E29" s="77"/>
      <c r="F29" s="77"/>
      <c r="G29" s="77"/>
      <c r="H29" s="77"/>
      <c r="I29" s="77"/>
      <c r="J29" s="79"/>
    </row>
    <row r="30" spans="1:10" x14ac:dyDescent="0.2">
      <c r="A30" s="75"/>
      <c r="B30" s="77"/>
      <c r="C30" s="77"/>
      <c r="D30" s="77"/>
      <c r="E30" s="77"/>
      <c r="F30" s="77"/>
      <c r="G30" s="77"/>
      <c r="H30" s="77"/>
      <c r="I30" s="77"/>
      <c r="J30" s="79"/>
    </row>
    <row r="31" spans="1:10" x14ac:dyDescent="0.2">
      <c r="A31" s="75"/>
      <c r="B31" s="77"/>
      <c r="C31" s="77"/>
      <c r="D31" s="77"/>
      <c r="E31" s="77"/>
      <c r="F31" s="77"/>
      <c r="G31" s="77"/>
      <c r="H31" s="77"/>
      <c r="I31" s="77"/>
      <c r="J31" s="79"/>
    </row>
    <row r="32" spans="1:10" x14ac:dyDescent="0.2">
      <c r="A32" s="75"/>
      <c r="B32" s="77"/>
      <c r="C32" s="77"/>
      <c r="D32" s="77"/>
      <c r="E32" s="77"/>
      <c r="F32" s="77"/>
      <c r="G32" s="77"/>
      <c r="H32" s="77"/>
      <c r="I32" s="77"/>
      <c r="J32" s="79"/>
    </row>
    <row r="33" spans="1:10" x14ac:dyDescent="0.2">
      <c r="A33" s="75"/>
      <c r="B33" s="77"/>
      <c r="C33" s="77"/>
      <c r="D33" s="77"/>
      <c r="E33" s="77"/>
      <c r="F33" s="77"/>
      <c r="G33" s="77"/>
      <c r="H33" s="77"/>
      <c r="I33" s="77"/>
      <c r="J33" s="79"/>
    </row>
    <row r="34" spans="1:10" x14ac:dyDescent="0.2">
      <c r="A34" s="75"/>
      <c r="B34" s="77"/>
      <c r="C34" s="77"/>
      <c r="D34" s="77"/>
      <c r="E34" s="77"/>
      <c r="F34" s="77"/>
      <c r="G34" s="77"/>
      <c r="H34" s="77"/>
      <c r="I34" s="77"/>
      <c r="J34" s="79"/>
    </row>
    <row r="35" spans="1:10" x14ac:dyDescent="0.2">
      <c r="A35" s="75"/>
      <c r="B35" s="77"/>
      <c r="C35" s="77"/>
      <c r="D35" s="77"/>
      <c r="E35" s="77"/>
      <c r="F35" s="77"/>
      <c r="G35" s="77"/>
      <c r="H35" s="77"/>
      <c r="I35" s="77"/>
      <c r="J35" s="79"/>
    </row>
    <row r="36" spans="1:10" x14ac:dyDescent="0.2">
      <c r="A36" s="75"/>
      <c r="B36" s="77"/>
      <c r="C36" s="77"/>
      <c r="D36" s="77"/>
      <c r="E36" s="77"/>
      <c r="F36" s="77"/>
      <c r="G36" s="77"/>
      <c r="H36" s="77"/>
      <c r="I36" s="77"/>
      <c r="J36" s="79"/>
    </row>
    <row r="37" spans="1:10" x14ac:dyDescent="0.2">
      <c r="A37" s="75"/>
      <c r="B37" s="77"/>
      <c r="C37" s="77"/>
      <c r="D37" s="77"/>
      <c r="E37" s="77"/>
      <c r="F37" s="77"/>
      <c r="G37" s="77"/>
      <c r="H37" s="77"/>
      <c r="I37" s="77"/>
      <c r="J37" s="79"/>
    </row>
    <row r="38" spans="1:10" x14ac:dyDescent="0.2">
      <c r="A38" s="75"/>
      <c r="B38" s="77"/>
      <c r="C38" s="77"/>
      <c r="D38" s="77"/>
      <c r="E38" s="77"/>
      <c r="F38" s="77"/>
      <c r="G38" s="77"/>
      <c r="H38" s="77"/>
      <c r="I38" s="77"/>
      <c r="J38" s="79"/>
    </row>
    <row r="39" spans="1:10" x14ac:dyDescent="0.2">
      <c r="A39" s="75"/>
      <c r="B39" s="77"/>
      <c r="C39" s="77"/>
      <c r="D39" s="77"/>
      <c r="E39" s="77"/>
      <c r="F39" s="77"/>
      <c r="G39" s="77"/>
      <c r="H39" s="77"/>
      <c r="I39" s="77"/>
      <c r="J39" s="79"/>
    </row>
    <row r="40" spans="1:10" x14ac:dyDescent="0.2">
      <c r="A40" s="75"/>
      <c r="B40" s="77"/>
      <c r="C40" s="77"/>
      <c r="D40" s="173"/>
      <c r="E40" s="173"/>
      <c r="F40" s="173"/>
      <c r="G40" s="173"/>
      <c r="H40" s="77"/>
      <c r="I40" s="77"/>
      <c r="J40" s="79"/>
    </row>
    <row r="41" spans="1:10" x14ac:dyDescent="0.2">
      <c r="A41" s="75"/>
      <c r="B41" s="77"/>
      <c r="C41" s="77"/>
      <c r="D41" s="77"/>
      <c r="E41" s="77"/>
      <c r="F41" s="77"/>
      <c r="G41" s="77"/>
      <c r="H41" s="77"/>
      <c r="I41" s="77"/>
      <c r="J41" s="79"/>
    </row>
    <row r="42" spans="1:10" x14ac:dyDescent="0.2">
      <c r="A42" s="75"/>
      <c r="B42" s="77"/>
      <c r="C42" s="77"/>
      <c r="D42" s="77"/>
      <c r="E42" s="77"/>
      <c r="F42" s="77"/>
      <c r="G42" s="77"/>
      <c r="H42" s="77"/>
      <c r="I42" s="77"/>
      <c r="J42" s="79"/>
    </row>
    <row r="43" spans="1:10" x14ac:dyDescent="0.2">
      <c r="A43" s="75"/>
      <c r="B43" s="77"/>
      <c r="C43" s="77"/>
      <c r="D43" s="77"/>
      <c r="E43" s="77"/>
      <c r="F43" s="77"/>
      <c r="G43" s="77"/>
      <c r="H43" s="77"/>
      <c r="I43" s="77"/>
      <c r="J43" s="79"/>
    </row>
    <row r="44" spans="1:10" x14ac:dyDescent="0.2">
      <c r="A44" s="75"/>
      <c r="B44" s="77"/>
      <c r="C44" s="77"/>
      <c r="D44" s="77"/>
      <c r="E44" s="77"/>
      <c r="F44" s="77"/>
      <c r="G44" s="77"/>
      <c r="H44" s="77"/>
      <c r="I44" s="77"/>
      <c r="J44" s="79"/>
    </row>
    <row r="45" spans="1:10" x14ac:dyDescent="0.2">
      <c r="A45" s="80"/>
      <c r="B45" s="81"/>
      <c r="C45" s="81"/>
      <c r="D45" s="81"/>
      <c r="E45" s="81"/>
      <c r="F45" s="81"/>
      <c r="G45" s="81"/>
      <c r="H45" s="81"/>
      <c r="I45" s="81"/>
      <c r="J45" s="82"/>
    </row>
    <row r="46" spans="1:10" x14ac:dyDescent="0.2">
      <c r="A46" s="75" t="s">
        <v>316</v>
      </c>
      <c r="B46" s="77"/>
      <c r="C46" s="77"/>
      <c r="D46" s="77"/>
      <c r="E46" s="77"/>
      <c r="F46" s="77"/>
      <c r="G46" s="77"/>
      <c r="H46" s="77"/>
      <c r="I46" s="77"/>
      <c r="J46" s="79"/>
    </row>
    <row r="47" spans="1:10" x14ac:dyDescent="0.2">
      <c r="A47" s="75"/>
      <c r="B47" s="77"/>
      <c r="C47" s="77"/>
      <c r="D47" s="77"/>
      <c r="E47" s="77"/>
      <c r="F47" s="77"/>
      <c r="G47" s="77"/>
      <c r="H47" s="77"/>
      <c r="I47" s="77"/>
      <c r="J47" s="79"/>
    </row>
    <row r="48" spans="1:10" x14ac:dyDescent="0.2">
      <c r="A48" s="80" t="s">
        <v>322</v>
      </c>
      <c r="B48" s="81"/>
      <c r="C48" s="81"/>
      <c r="D48" s="81"/>
      <c r="E48" s="81"/>
      <c r="F48" s="81"/>
      <c r="G48" s="81"/>
      <c r="H48" s="81" t="s">
        <v>321</v>
      </c>
      <c r="I48" s="81"/>
      <c r="J48" s="82"/>
    </row>
    <row r="49" spans="1:10" x14ac:dyDescent="0.2">
      <c r="A49" s="310" t="s">
        <v>4</v>
      </c>
      <c r="B49" s="311"/>
      <c r="C49" s="311"/>
      <c r="D49" s="311"/>
      <c r="E49" s="311"/>
      <c r="F49" s="311"/>
      <c r="G49" s="311"/>
      <c r="H49" s="311"/>
      <c r="I49" s="311"/>
      <c r="J49" s="312"/>
    </row>
    <row r="50" spans="1:10" x14ac:dyDescent="0.2">
      <c r="A50" s="75"/>
      <c r="B50" s="77"/>
      <c r="C50" s="77"/>
      <c r="D50" s="77"/>
      <c r="E50" s="77"/>
      <c r="F50" s="77"/>
      <c r="G50" s="77"/>
      <c r="H50" s="77"/>
      <c r="I50" s="77"/>
      <c r="J50" s="79"/>
    </row>
    <row r="51" spans="1:10" x14ac:dyDescent="0.2">
      <c r="A51" s="75" t="s">
        <v>5</v>
      </c>
      <c r="B51" s="77"/>
      <c r="C51" s="77"/>
      <c r="D51" s="77"/>
      <c r="E51" s="77"/>
      <c r="F51" s="77"/>
      <c r="G51" s="77"/>
      <c r="H51" s="77"/>
      <c r="I51" s="77"/>
      <c r="J51" s="79"/>
    </row>
    <row r="52" spans="1:10" x14ac:dyDescent="0.2">
      <c r="A52" s="80"/>
      <c r="B52" s="81"/>
      <c r="C52" s="81"/>
      <c r="D52" s="81"/>
      <c r="E52" s="81"/>
      <c r="F52" s="81"/>
      <c r="G52" s="81"/>
      <c r="H52" s="81"/>
      <c r="I52" s="81"/>
      <c r="J52" s="82"/>
    </row>
  </sheetData>
  <mergeCells count="7">
    <mergeCell ref="A49:J49"/>
    <mergeCell ref="H2:I2"/>
    <mergeCell ref="C7:H7"/>
    <mergeCell ref="A9:B9"/>
    <mergeCell ref="C9:D9"/>
    <mergeCell ref="E9:F9"/>
    <mergeCell ref="G9:J9"/>
  </mergeCells>
  <printOptions horizontalCentered="1" verticalCentered="1"/>
  <pageMargins left="0.5" right="0.5" top="0.5" bottom="0.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B34" sqref="B34"/>
    </sheetView>
  </sheetViews>
  <sheetFormatPr defaultRowHeight="12.75" x14ac:dyDescent="0.2"/>
  <sheetData>
    <row r="1" spans="1:10" x14ac:dyDescent="0.2">
      <c r="A1" s="72"/>
      <c r="B1" s="73"/>
      <c r="C1" s="73"/>
      <c r="D1" s="73"/>
      <c r="E1" s="73"/>
      <c r="F1" s="73"/>
      <c r="G1" s="73"/>
      <c r="H1" s="73"/>
      <c r="I1" s="73"/>
      <c r="J1" s="74"/>
    </row>
    <row r="2" spans="1:10" x14ac:dyDescent="0.2">
      <c r="A2" s="75" t="s">
        <v>0</v>
      </c>
      <c r="B2" s="81">
        <v>4</v>
      </c>
      <c r="C2" s="77"/>
      <c r="D2" s="77"/>
      <c r="E2" s="77"/>
      <c r="F2" s="77"/>
      <c r="G2" s="81" t="s">
        <v>345</v>
      </c>
      <c r="H2" s="313" t="s">
        <v>339</v>
      </c>
      <c r="I2" s="313"/>
      <c r="J2" s="82">
        <v>15</v>
      </c>
    </row>
    <row r="3" spans="1:10" x14ac:dyDescent="0.2">
      <c r="A3" s="75"/>
      <c r="B3" s="77"/>
      <c r="C3" s="77"/>
      <c r="D3" s="77"/>
      <c r="E3" s="77"/>
      <c r="F3" s="77"/>
      <c r="G3" s="77"/>
      <c r="H3" s="77"/>
      <c r="I3" s="77"/>
      <c r="J3" s="79"/>
    </row>
    <row r="4" spans="1:10" x14ac:dyDescent="0.2">
      <c r="A4" s="75" t="s">
        <v>1</v>
      </c>
      <c r="B4" s="77"/>
      <c r="C4" s="77"/>
      <c r="D4" s="77" t="s">
        <v>283</v>
      </c>
      <c r="E4" s="77"/>
      <c r="F4" s="77"/>
      <c r="G4" s="77"/>
      <c r="H4" s="77"/>
      <c r="I4" s="77"/>
      <c r="J4" s="79"/>
    </row>
    <row r="5" spans="1:10" x14ac:dyDescent="0.2">
      <c r="A5" s="80" t="s">
        <v>2</v>
      </c>
      <c r="B5" s="81"/>
      <c r="C5" s="81"/>
      <c r="D5" s="81" t="s">
        <v>340</v>
      </c>
      <c r="E5" s="81"/>
      <c r="F5" s="81"/>
      <c r="G5" s="81"/>
      <c r="H5" s="81"/>
      <c r="I5" s="81"/>
      <c r="J5" s="82"/>
    </row>
    <row r="6" spans="1:10" x14ac:dyDescent="0.2">
      <c r="A6" s="75"/>
      <c r="B6" s="77"/>
      <c r="C6" s="77"/>
      <c r="D6" s="77"/>
      <c r="E6" s="77"/>
      <c r="F6" s="77"/>
      <c r="G6" s="77"/>
      <c r="H6" s="77"/>
      <c r="I6" s="77"/>
      <c r="J6" s="79"/>
    </row>
    <row r="7" spans="1:10" x14ac:dyDescent="0.2">
      <c r="A7" s="317" t="s">
        <v>341</v>
      </c>
      <c r="B7" s="318"/>
      <c r="C7" s="318"/>
      <c r="D7" s="318"/>
      <c r="E7" s="318"/>
      <c r="F7" s="318"/>
      <c r="G7" s="318"/>
      <c r="H7" s="318"/>
      <c r="I7" s="318"/>
      <c r="J7" s="319"/>
    </row>
    <row r="8" spans="1:10" x14ac:dyDescent="0.2">
      <c r="A8" s="75"/>
      <c r="B8" s="77"/>
      <c r="C8" s="77"/>
      <c r="D8" s="77"/>
      <c r="E8" s="77"/>
      <c r="F8" s="77"/>
      <c r="G8" s="77"/>
      <c r="H8" s="77"/>
      <c r="I8" s="77"/>
      <c r="J8" s="79"/>
    </row>
    <row r="9" spans="1:10" x14ac:dyDescent="0.2">
      <c r="A9" s="75"/>
      <c r="B9" s="77" t="s">
        <v>342</v>
      </c>
      <c r="C9" s="77"/>
      <c r="D9" s="77"/>
      <c r="E9" s="77"/>
      <c r="F9" s="77"/>
      <c r="G9" s="77"/>
      <c r="H9" s="77"/>
      <c r="I9" s="77"/>
      <c r="J9" s="79"/>
    </row>
    <row r="10" spans="1:10" x14ac:dyDescent="0.2">
      <c r="A10" s="75"/>
      <c r="B10" s="77" t="s">
        <v>343</v>
      </c>
      <c r="C10" s="77"/>
      <c r="D10" s="77"/>
      <c r="E10" s="77"/>
      <c r="F10" s="77"/>
      <c r="G10" s="77"/>
      <c r="H10" s="77"/>
      <c r="I10" s="77"/>
      <c r="J10" s="79"/>
    </row>
    <row r="11" spans="1:10" x14ac:dyDescent="0.2">
      <c r="A11" s="75"/>
      <c r="B11" s="62"/>
      <c r="C11" s="77"/>
      <c r="D11" s="77"/>
      <c r="E11" s="77"/>
      <c r="F11" s="77"/>
      <c r="G11" s="77"/>
      <c r="H11" s="77"/>
      <c r="I11" s="77"/>
      <c r="J11" s="79"/>
    </row>
    <row r="12" spans="1:10" x14ac:dyDescent="0.2">
      <c r="A12" s="75"/>
      <c r="B12" s="77"/>
      <c r="C12" s="77"/>
      <c r="D12" s="77"/>
      <c r="E12" s="77"/>
      <c r="F12" s="77"/>
      <c r="G12" s="77"/>
      <c r="H12" s="77"/>
      <c r="I12" s="77"/>
      <c r="J12" s="79"/>
    </row>
    <row r="13" spans="1:10" x14ac:dyDescent="0.2">
      <c r="A13" s="75"/>
      <c r="B13" s="165"/>
      <c r="C13" s="172"/>
      <c r="D13" s="77"/>
      <c r="E13" s="165"/>
      <c r="F13" s="172"/>
      <c r="G13" s="77"/>
      <c r="H13" s="165"/>
      <c r="I13" s="172"/>
      <c r="J13" s="79"/>
    </row>
    <row r="14" spans="1:10" x14ac:dyDescent="0.2">
      <c r="A14" s="75"/>
      <c r="B14" s="165"/>
      <c r="C14" s="172"/>
      <c r="D14" s="77"/>
      <c r="E14" s="165"/>
      <c r="F14" s="172"/>
      <c r="G14" s="77"/>
      <c r="H14" s="165"/>
      <c r="I14" s="172"/>
      <c r="J14" s="79"/>
    </row>
    <row r="15" spans="1:10" x14ac:dyDescent="0.2">
      <c r="A15" s="75"/>
      <c r="B15" s="77"/>
      <c r="C15" s="77"/>
      <c r="D15" s="77"/>
      <c r="E15" s="77"/>
      <c r="F15" s="77"/>
      <c r="G15" s="77"/>
      <c r="H15" s="77"/>
      <c r="I15" s="77"/>
      <c r="J15" s="79"/>
    </row>
    <row r="16" spans="1:10" x14ac:dyDescent="0.2">
      <c r="A16" s="75"/>
      <c r="B16" s="77"/>
      <c r="C16" s="77"/>
      <c r="D16" s="77"/>
      <c r="E16" s="77"/>
      <c r="F16" s="77"/>
      <c r="G16" s="77"/>
      <c r="H16" s="77"/>
      <c r="I16" s="77"/>
      <c r="J16" s="79"/>
    </row>
    <row r="17" spans="1:10" x14ac:dyDescent="0.2">
      <c r="A17" s="75"/>
      <c r="B17" s="77"/>
      <c r="C17" s="77"/>
      <c r="D17" s="77"/>
      <c r="E17" s="77"/>
      <c r="F17" s="77"/>
      <c r="G17" s="77"/>
      <c r="H17" s="77"/>
      <c r="I17" s="77"/>
      <c r="J17" s="79"/>
    </row>
    <row r="18" spans="1:10" x14ac:dyDescent="0.2">
      <c r="A18" s="181"/>
      <c r="B18" s="173"/>
      <c r="C18" s="173"/>
      <c r="D18" s="173"/>
      <c r="E18" s="173"/>
      <c r="F18" s="173"/>
      <c r="G18" s="173"/>
      <c r="H18" s="173"/>
      <c r="I18" s="173"/>
      <c r="J18" s="180"/>
    </row>
    <row r="19" spans="1:10" x14ac:dyDescent="0.2">
      <c r="A19" s="75"/>
      <c r="B19" s="77"/>
      <c r="C19" s="77"/>
      <c r="D19" s="77"/>
      <c r="E19" s="77"/>
      <c r="F19" s="77"/>
      <c r="G19" s="77"/>
      <c r="H19" s="77"/>
      <c r="I19" s="77"/>
      <c r="J19" s="79"/>
    </row>
    <row r="20" spans="1:10" x14ac:dyDescent="0.2">
      <c r="A20" s="75"/>
      <c r="B20" s="77"/>
      <c r="C20" s="77"/>
      <c r="D20" s="77"/>
      <c r="E20" s="77"/>
      <c r="F20" s="77"/>
      <c r="G20" s="77"/>
      <c r="H20" s="77"/>
      <c r="I20" s="77"/>
      <c r="J20" s="79"/>
    </row>
    <row r="21" spans="1:10" x14ac:dyDescent="0.2">
      <c r="A21" s="75"/>
      <c r="B21" s="77"/>
      <c r="C21" s="77"/>
      <c r="D21" s="77"/>
      <c r="E21" s="77"/>
      <c r="F21" s="77"/>
      <c r="G21" s="77"/>
      <c r="H21" s="77"/>
      <c r="I21" s="77"/>
      <c r="J21" s="79"/>
    </row>
    <row r="22" spans="1:10" x14ac:dyDescent="0.2">
      <c r="A22" s="75"/>
      <c r="B22" s="77"/>
      <c r="C22" s="77"/>
      <c r="D22" s="77"/>
      <c r="E22" s="77"/>
      <c r="F22" s="77"/>
      <c r="G22" s="77"/>
      <c r="H22" s="77"/>
      <c r="I22" s="77"/>
      <c r="J22" s="79"/>
    </row>
    <row r="23" spans="1:10" x14ac:dyDescent="0.2">
      <c r="A23" s="75"/>
      <c r="B23" s="77"/>
      <c r="C23" s="77"/>
      <c r="D23" s="77"/>
      <c r="E23" s="77"/>
      <c r="F23" s="77"/>
      <c r="G23" s="77"/>
      <c r="H23" s="77"/>
      <c r="I23" s="77"/>
      <c r="J23" s="79"/>
    </row>
    <row r="24" spans="1:10" x14ac:dyDescent="0.2">
      <c r="A24" s="75"/>
      <c r="B24" s="77"/>
      <c r="C24" s="77"/>
      <c r="D24" s="77"/>
      <c r="E24" s="77"/>
      <c r="F24" s="77"/>
      <c r="G24" s="77"/>
      <c r="H24" s="77"/>
      <c r="I24" s="77"/>
      <c r="J24" s="79"/>
    </row>
    <row r="25" spans="1:10" x14ac:dyDescent="0.2">
      <c r="A25" s="75"/>
      <c r="B25" s="77"/>
      <c r="C25" s="77"/>
      <c r="D25" s="77"/>
      <c r="E25" s="77"/>
      <c r="F25" s="77"/>
      <c r="G25" s="77"/>
      <c r="H25" s="77"/>
      <c r="I25" s="77"/>
      <c r="J25" s="79"/>
    </row>
    <row r="26" spans="1:10" x14ac:dyDescent="0.2">
      <c r="A26" s="75"/>
      <c r="B26" s="77"/>
      <c r="C26" s="77"/>
      <c r="D26" s="77"/>
      <c r="E26" s="77"/>
      <c r="F26" s="77"/>
      <c r="G26" s="77"/>
      <c r="H26" s="77"/>
      <c r="I26" s="77"/>
      <c r="J26" s="79"/>
    </row>
    <row r="27" spans="1:10" x14ac:dyDescent="0.2">
      <c r="A27" s="75"/>
      <c r="B27" s="77"/>
      <c r="C27" s="77"/>
      <c r="D27" s="77"/>
      <c r="E27" s="77"/>
      <c r="F27" s="77"/>
      <c r="G27" s="77"/>
      <c r="H27" s="77"/>
      <c r="I27" s="77"/>
      <c r="J27" s="79"/>
    </row>
    <row r="28" spans="1:10" x14ac:dyDescent="0.2">
      <c r="A28" s="75"/>
      <c r="B28" s="77"/>
      <c r="C28" s="77"/>
      <c r="D28" s="77"/>
      <c r="E28" s="77"/>
      <c r="F28" s="77"/>
      <c r="G28" s="77"/>
      <c r="H28" s="77"/>
      <c r="I28" s="77"/>
      <c r="J28" s="79"/>
    </row>
    <row r="29" spans="1:10" x14ac:dyDescent="0.2">
      <c r="A29" s="317" t="s">
        <v>305</v>
      </c>
      <c r="B29" s="318"/>
      <c r="C29" s="318"/>
      <c r="D29" s="318"/>
      <c r="E29" s="318"/>
      <c r="F29" s="318"/>
      <c r="G29" s="318"/>
      <c r="H29" s="318"/>
      <c r="I29" s="318"/>
      <c r="J29" s="319"/>
    </row>
    <row r="30" spans="1:10" x14ac:dyDescent="0.2">
      <c r="A30" s="75"/>
      <c r="B30" s="77"/>
      <c r="C30" s="77"/>
      <c r="D30" s="77"/>
      <c r="E30" s="77"/>
      <c r="F30" s="77"/>
      <c r="G30" s="77"/>
      <c r="H30" s="77"/>
      <c r="I30" s="77"/>
      <c r="J30" s="79"/>
    </row>
    <row r="31" spans="1:10" x14ac:dyDescent="0.2">
      <c r="A31" s="75"/>
      <c r="B31" s="190" t="s">
        <v>344</v>
      </c>
      <c r="C31" s="77"/>
      <c r="D31" s="77"/>
      <c r="E31" s="77"/>
      <c r="F31" s="77"/>
      <c r="G31" s="77"/>
      <c r="H31" s="77"/>
      <c r="I31" s="77"/>
      <c r="J31" s="79"/>
    </row>
    <row r="32" spans="1:10" x14ac:dyDescent="0.2">
      <c r="A32" s="75"/>
      <c r="B32" s="77" t="s">
        <v>343</v>
      </c>
      <c r="C32" s="77"/>
      <c r="D32" s="77"/>
      <c r="E32" s="77"/>
      <c r="F32" s="77"/>
      <c r="G32" s="77"/>
      <c r="H32" s="77"/>
      <c r="I32" s="77"/>
      <c r="J32" s="79"/>
    </row>
    <row r="33" spans="1:10" x14ac:dyDescent="0.2">
      <c r="A33" s="75"/>
      <c r="B33" s="62"/>
      <c r="C33" s="77"/>
      <c r="D33" s="77"/>
      <c r="E33" s="77"/>
      <c r="F33" s="77"/>
      <c r="G33" s="77"/>
      <c r="H33" s="77"/>
      <c r="I33" s="77"/>
      <c r="J33" s="79"/>
    </row>
    <row r="34" spans="1:10" x14ac:dyDescent="0.2">
      <c r="A34" s="75"/>
      <c r="B34" s="77" t="s">
        <v>346</v>
      </c>
      <c r="C34" s="77"/>
      <c r="D34" s="77"/>
      <c r="E34" s="77"/>
      <c r="F34" s="77"/>
      <c r="G34" s="77"/>
      <c r="H34" s="77"/>
      <c r="I34" s="77"/>
      <c r="J34" s="79"/>
    </row>
    <row r="35" spans="1:10" x14ac:dyDescent="0.2">
      <c r="A35" s="75"/>
      <c r="B35" s="62" t="s">
        <v>347</v>
      </c>
      <c r="C35" s="77"/>
      <c r="D35" s="77"/>
      <c r="E35" s="77"/>
      <c r="F35" s="77"/>
      <c r="G35" s="77"/>
      <c r="H35" s="77"/>
      <c r="I35" s="77"/>
      <c r="J35" s="79"/>
    </row>
    <row r="36" spans="1:10" x14ac:dyDescent="0.2">
      <c r="A36" s="75"/>
      <c r="B36" s="62" t="s">
        <v>348</v>
      </c>
      <c r="C36" s="77"/>
      <c r="D36" s="77"/>
      <c r="E36" s="77"/>
      <c r="F36" s="77"/>
      <c r="G36" s="77"/>
      <c r="H36" s="77"/>
      <c r="I36" s="77"/>
      <c r="J36" s="79"/>
    </row>
    <row r="37" spans="1:10" x14ac:dyDescent="0.2">
      <c r="A37" s="75"/>
      <c r="B37" s="77"/>
      <c r="C37" s="77"/>
      <c r="D37" s="77"/>
      <c r="E37" s="77"/>
      <c r="F37" s="77"/>
      <c r="G37" s="77"/>
      <c r="H37" s="77"/>
      <c r="I37" s="77"/>
      <c r="J37" s="79"/>
    </row>
    <row r="38" spans="1:10" x14ac:dyDescent="0.2">
      <c r="A38" s="75"/>
      <c r="B38" s="62" t="s">
        <v>349</v>
      </c>
      <c r="C38" s="77"/>
      <c r="D38" s="77"/>
      <c r="E38" s="77"/>
      <c r="F38" s="77"/>
      <c r="G38" s="77"/>
      <c r="H38" s="77"/>
      <c r="I38" s="77"/>
      <c r="J38" s="79"/>
    </row>
    <row r="39" spans="1:10" x14ac:dyDescent="0.2">
      <c r="A39" s="75"/>
      <c r="B39" s="62" t="s">
        <v>350</v>
      </c>
      <c r="C39" s="77"/>
      <c r="D39" s="77"/>
      <c r="E39" s="77"/>
      <c r="F39" s="77"/>
      <c r="G39" s="77"/>
      <c r="H39" s="77"/>
      <c r="I39" s="77"/>
      <c r="J39" s="79"/>
    </row>
    <row r="40" spans="1:10" x14ac:dyDescent="0.2">
      <c r="A40" s="75"/>
      <c r="B40" s="77"/>
      <c r="C40" s="77"/>
      <c r="D40" s="77"/>
      <c r="E40" s="77"/>
      <c r="F40" s="77"/>
      <c r="G40" s="77"/>
      <c r="H40" s="77"/>
      <c r="I40" s="77"/>
      <c r="J40" s="79"/>
    </row>
    <row r="41" spans="1:10" x14ac:dyDescent="0.2">
      <c r="A41" s="75"/>
      <c r="B41" s="62" t="s">
        <v>351</v>
      </c>
      <c r="C41" s="77"/>
      <c r="D41" s="77"/>
      <c r="E41" s="192">
        <v>26.3</v>
      </c>
      <c r="F41" s="77"/>
      <c r="G41" s="77"/>
      <c r="H41" s="77"/>
      <c r="I41" s="77"/>
      <c r="J41" s="79"/>
    </row>
    <row r="42" spans="1:10" x14ac:dyDescent="0.2">
      <c r="A42" s="75"/>
      <c r="B42" s="77"/>
      <c r="C42" s="77"/>
      <c r="D42" s="77"/>
      <c r="E42" s="172"/>
      <c r="F42" s="77"/>
      <c r="G42" s="77"/>
      <c r="H42" s="77"/>
      <c r="I42" s="77"/>
      <c r="J42" s="79"/>
    </row>
    <row r="43" spans="1:10" x14ac:dyDescent="0.2">
      <c r="A43" s="75"/>
      <c r="B43" s="62" t="s">
        <v>352</v>
      </c>
      <c r="C43" s="77"/>
      <c r="D43" s="173"/>
      <c r="E43" s="191">
        <v>28.25</v>
      </c>
      <c r="F43" s="173"/>
      <c r="G43" s="173"/>
      <c r="H43" s="77"/>
      <c r="I43" s="77"/>
      <c r="J43" s="79"/>
    </row>
    <row r="44" spans="1:10" x14ac:dyDescent="0.2">
      <c r="A44" s="75"/>
      <c r="B44" s="77"/>
      <c r="C44" s="77"/>
      <c r="D44" s="77"/>
      <c r="E44" s="77"/>
      <c r="F44" s="77"/>
      <c r="G44" s="77"/>
      <c r="H44" s="77"/>
      <c r="I44" s="77"/>
      <c r="J44" s="79"/>
    </row>
    <row r="45" spans="1:10" x14ac:dyDescent="0.2">
      <c r="A45" s="75"/>
      <c r="B45" s="77"/>
      <c r="C45" s="77"/>
      <c r="D45" s="77"/>
      <c r="E45" s="77"/>
      <c r="F45" s="77"/>
      <c r="G45" s="77"/>
      <c r="H45" s="77"/>
      <c r="I45" s="77"/>
      <c r="J45" s="79"/>
    </row>
    <row r="46" spans="1:10" x14ac:dyDescent="0.2">
      <c r="A46" s="75"/>
      <c r="B46" s="77"/>
      <c r="C46" s="77"/>
      <c r="D46" s="77"/>
      <c r="E46" s="77"/>
      <c r="F46" s="77"/>
      <c r="G46" s="77"/>
      <c r="H46" s="77"/>
      <c r="I46" s="77"/>
      <c r="J46" s="79"/>
    </row>
    <row r="47" spans="1:10" x14ac:dyDescent="0.2">
      <c r="A47" s="75"/>
      <c r="B47" s="77"/>
      <c r="C47" s="77"/>
      <c r="D47" s="77"/>
      <c r="E47" s="77"/>
      <c r="F47" s="77"/>
      <c r="G47" s="77"/>
      <c r="H47" s="77"/>
      <c r="I47" s="77"/>
      <c r="J47" s="79"/>
    </row>
    <row r="48" spans="1:10" x14ac:dyDescent="0.2">
      <c r="A48" s="75"/>
      <c r="B48" s="77"/>
      <c r="C48" s="77"/>
      <c r="D48" s="77"/>
      <c r="E48" s="77"/>
      <c r="F48" s="77"/>
      <c r="G48" s="77"/>
      <c r="H48" s="77"/>
      <c r="I48" s="77"/>
      <c r="J48" s="79"/>
    </row>
    <row r="49" spans="1:10" x14ac:dyDescent="0.2">
      <c r="A49" s="75"/>
      <c r="B49" s="77"/>
      <c r="C49" s="77"/>
      <c r="D49" s="77"/>
      <c r="E49" s="77"/>
      <c r="F49" s="77"/>
      <c r="G49" s="77"/>
      <c r="H49" s="77"/>
      <c r="I49" s="77"/>
      <c r="J49" s="79"/>
    </row>
    <row r="50" spans="1:10" x14ac:dyDescent="0.2">
      <c r="A50" s="75"/>
      <c r="B50" s="77"/>
      <c r="C50" s="77"/>
      <c r="D50" s="77"/>
      <c r="E50" s="77"/>
      <c r="F50" s="77"/>
      <c r="G50" s="77"/>
      <c r="H50" s="77"/>
      <c r="I50" s="77"/>
      <c r="J50" s="79"/>
    </row>
    <row r="51" spans="1:10" x14ac:dyDescent="0.2">
      <c r="A51" s="80"/>
      <c r="B51" s="81"/>
      <c r="C51" s="81"/>
      <c r="D51" s="81"/>
      <c r="E51" s="81"/>
      <c r="F51" s="81"/>
      <c r="G51" s="81"/>
      <c r="H51" s="81"/>
      <c r="I51" s="81"/>
      <c r="J51" s="82"/>
    </row>
    <row r="52" spans="1:10" x14ac:dyDescent="0.2">
      <c r="A52" s="116" t="s">
        <v>316</v>
      </c>
      <c r="B52" s="77"/>
      <c r="C52" s="77"/>
      <c r="D52" s="77"/>
      <c r="E52" s="77"/>
      <c r="F52" s="77"/>
      <c r="G52" s="77"/>
      <c r="H52" s="77"/>
      <c r="I52" s="77"/>
      <c r="J52" s="79"/>
    </row>
    <row r="53" spans="1:10" x14ac:dyDescent="0.2">
      <c r="A53" s="75"/>
      <c r="B53" s="77"/>
      <c r="C53" s="77"/>
      <c r="D53" s="77"/>
      <c r="E53" s="77"/>
      <c r="F53" s="77"/>
      <c r="G53" s="77"/>
      <c r="H53" s="77"/>
      <c r="I53" s="77"/>
      <c r="J53" s="79"/>
    </row>
    <row r="54" spans="1:10" x14ac:dyDescent="0.2">
      <c r="A54" s="120" t="s">
        <v>322</v>
      </c>
      <c r="B54" s="81"/>
      <c r="C54" s="81"/>
      <c r="D54" s="81"/>
      <c r="E54" s="81"/>
      <c r="F54" s="81"/>
      <c r="G54" s="81"/>
      <c r="H54" s="111" t="s">
        <v>321</v>
      </c>
      <c r="I54" s="81"/>
      <c r="J54" s="82"/>
    </row>
    <row r="55" spans="1:10" x14ac:dyDescent="0.2">
      <c r="A55" s="310" t="s">
        <v>4</v>
      </c>
      <c r="B55" s="311"/>
      <c r="C55" s="311"/>
      <c r="D55" s="311"/>
      <c r="E55" s="311"/>
      <c r="F55" s="311"/>
      <c r="G55" s="311"/>
      <c r="H55" s="311"/>
      <c r="I55" s="311"/>
      <c r="J55" s="312"/>
    </row>
    <row r="56" spans="1:10" x14ac:dyDescent="0.2">
      <c r="A56" s="75"/>
      <c r="B56" s="77"/>
      <c r="C56" s="77"/>
      <c r="D56" s="77"/>
      <c r="E56" s="77"/>
      <c r="F56" s="77"/>
      <c r="G56" s="77"/>
      <c r="H56" s="77"/>
      <c r="I56" s="77"/>
      <c r="J56" s="79"/>
    </row>
    <row r="57" spans="1:10" x14ac:dyDescent="0.2">
      <c r="A57" s="75" t="s">
        <v>5</v>
      </c>
      <c r="B57" s="77"/>
      <c r="C57" s="77"/>
      <c r="D57" s="77"/>
      <c r="E57" s="77"/>
      <c r="F57" s="77"/>
      <c r="G57" s="77"/>
      <c r="H57" s="77"/>
      <c r="I57" s="77"/>
      <c r="J57" s="79"/>
    </row>
    <row r="58" spans="1:10" x14ac:dyDescent="0.2">
      <c r="A58" s="80"/>
      <c r="B58" s="81"/>
      <c r="C58" s="81"/>
      <c r="D58" s="81"/>
      <c r="E58" s="81"/>
      <c r="F58" s="81"/>
      <c r="G58" s="81"/>
      <c r="H58" s="81"/>
      <c r="I58" s="81"/>
      <c r="J58" s="82"/>
    </row>
  </sheetData>
  <mergeCells count="4">
    <mergeCell ref="H2:I2"/>
    <mergeCell ref="A7:J7"/>
    <mergeCell ref="A29:J29"/>
    <mergeCell ref="A55:J55"/>
  </mergeCells>
  <printOptions horizontalCentered="1" verticalCentered="1"/>
  <pageMargins left="0.5" right="0.5" top="0.5" bottom="0.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O15" sqref="O15:O16"/>
    </sheetView>
  </sheetViews>
  <sheetFormatPr defaultRowHeight="12.75" x14ac:dyDescent="0.2"/>
  <cols>
    <col min="1" max="16384" width="9.140625" style="196"/>
  </cols>
  <sheetData>
    <row r="1" spans="1:10" x14ac:dyDescent="0.2">
      <c r="A1" s="193"/>
      <c r="B1" s="194"/>
      <c r="C1" s="194"/>
      <c r="D1" s="194"/>
      <c r="E1" s="194"/>
      <c r="F1" s="194"/>
      <c r="G1" s="194"/>
      <c r="H1" s="194"/>
      <c r="I1" s="194"/>
      <c r="J1" s="195"/>
    </row>
    <row r="2" spans="1:10" x14ac:dyDescent="0.2">
      <c r="A2" s="197" t="s">
        <v>0</v>
      </c>
      <c r="B2" s="198">
        <v>4</v>
      </c>
      <c r="C2" s="199"/>
      <c r="D2" s="199"/>
      <c r="E2" s="199"/>
      <c r="F2" s="199"/>
      <c r="G2" s="198" t="s">
        <v>345</v>
      </c>
      <c r="H2" s="320" t="s">
        <v>339</v>
      </c>
      <c r="I2" s="320"/>
      <c r="J2" s="200">
        <v>16</v>
      </c>
    </row>
    <row r="3" spans="1:10" x14ac:dyDescent="0.2">
      <c r="A3" s="197"/>
      <c r="B3" s="199"/>
      <c r="C3" s="199"/>
      <c r="D3" s="199"/>
      <c r="E3" s="199"/>
      <c r="F3" s="199"/>
      <c r="G3" s="199"/>
      <c r="H3" s="199"/>
      <c r="I3" s="199"/>
      <c r="J3" s="201"/>
    </row>
    <row r="4" spans="1:10" x14ac:dyDescent="0.2">
      <c r="A4" s="197" t="s">
        <v>1</v>
      </c>
      <c r="B4" s="199"/>
      <c r="C4" s="199"/>
      <c r="D4" s="199" t="s">
        <v>366</v>
      </c>
      <c r="E4" s="199"/>
      <c r="F4" s="199"/>
      <c r="G4" s="199"/>
      <c r="H4" s="199"/>
      <c r="I4" s="199"/>
      <c r="J4" s="201"/>
    </row>
    <row r="5" spans="1:10" x14ac:dyDescent="0.2">
      <c r="A5" s="202" t="s">
        <v>2</v>
      </c>
      <c r="B5" s="198"/>
      <c r="C5" s="198"/>
      <c r="D5" s="81" t="s">
        <v>340</v>
      </c>
      <c r="E5" s="81"/>
      <c r="F5" s="81"/>
      <c r="G5" s="81"/>
      <c r="H5" s="198"/>
      <c r="I5" s="198"/>
      <c r="J5" s="200"/>
    </row>
    <row r="6" spans="1:10" x14ac:dyDescent="0.2">
      <c r="A6" s="197"/>
      <c r="B6" s="199"/>
      <c r="C6" s="199"/>
      <c r="D6" s="199"/>
      <c r="E6" s="199"/>
      <c r="F6" s="199"/>
      <c r="G6" s="199"/>
      <c r="H6" s="199"/>
      <c r="I6" s="199"/>
      <c r="J6" s="201"/>
    </row>
    <row r="7" spans="1:10" x14ac:dyDescent="0.2">
      <c r="A7" s="321" t="s">
        <v>306</v>
      </c>
      <c r="B7" s="322"/>
      <c r="C7" s="322"/>
      <c r="D7" s="322"/>
      <c r="E7" s="322"/>
      <c r="F7" s="322"/>
      <c r="G7" s="322"/>
      <c r="H7" s="322"/>
      <c r="I7" s="322"/>
      <c r="J7" s="323"/>
    </row>
    <row r="8" spans="1:10" x14ac:dyDescent="0.2">
      <c r="A8" s="197"/>
      <c r="B8" s="199"/>
      <c r="C8" s="199"/>
      <c r="D8" s="199"/>
      <c r="E8" s="199"/>
      <c r="F8" s="199"/>
      <c r="G8" s="199"/>
      <c r="H8" s="199"/>
      <c r="I8" s="199"/>
      <c r="J8" s="201"/>
    </row>
    <row r="9" spans="1:10" x14ac:dyDescent="0.2">
      <c r="A9" s="203" t="s">
        <v>353</v>
      </c>
      <c r="B9" s="199"/>
      <c r="C9" s="199"/>
      <c r="D9" s="199"/>
      <c r="E9" s="199"/>
      <c r="F9" s="199"/>
      <c r="G9" s="199"/>
      <c r="H9" s="199"/>
      <c r="I9" s="199"/>
      <c r="J9" s="201"/>
    </row>
    <row r="10" spans="1:10" x14ac:dyDescent="0.2">
      <c r="A10" s="197" t="s">
        <v>354</v>
      </c>
      <c r="B10" s="199"/>
      <c r="C10" s="199"/>
      <c r="D10" s="199"/>
      <c r="E10" s="199"/>
      <c r="F10" s="199"/>
      <c r="G10" s="199"/>
      <c r="H10" s="199"/>
      <c r="I10" s="199"/>
      <c r="J10" s="201"/>
    </row>
    <row r="11" spans="1:10" x14ac:dyDescent="0.2">
      <c r="A11" s="197"/>
      <c r="B11" s="204"/>
      <c r="C11" s="199"/>
      <c r="D11" s="199"/>
      <c r="E11" s="199"/>
      <c r="F11" s="199"/>
      <c r="G11" s="199"/>
      <c r="H11" s="199"/>
      <c r="I11" s="199"/>
      <c r="J11" s="201"/>
    </row>
    <row r="12" spans="1:10" x14ac:dyDescent="0.2">
      <c r="A12" s="197"/>
      <c r="B12" s="199" t="s">
        <v>355</v>
      </c>
      <c r="C12" s="199"/>
      <c r="D12" s="199"/>
      <c r="E12" s="199"/>
      <c r="F12" s="199"/>
      <c r="G12" s="199"/>
      <c r="H12" s="199"/>
      <c r="I12" s="199"/>
      <c r="J12" s="201"/>
    </row>
    <row r="13" spans="1:10" x14ac:dyDescent="0.2">
      <c r="A13" s="197"/>
      <c r="B13" s="205" t="s">
        <v>356</v>
      </c>
      <c r="C13" s="206"/>
      <c r="D13" s="199"/>
      <c r="E13" s="207"/>
      <c r="F13" s="206"/>
      <c r="G13" s="199"/>
      <c r="H13" s="207"/>
      <c r="I13" s="206"/>
      <c r="J13" s="201"/>
    </row>
    <row r="14" spans="1:10" x14ac:dyDescent="0.2">
      <c r="A14" s="197"/>
      <c r="B14" s="208" t="s">
        <v>357</v>
      </c>
      <c r="C14" s="206"/>
      <c r="D14" s="199"/>
      <c r="E14" s="207"/>
      <c r="F14" s="206"/>
      <c r="G14" s="199"/>
      <c r="H14" s="207"/>
      <c r="I14" s="206"/>
      <c r="J14" s="201"/>
    </row>
    <row r="15" spans="1:10" x14ac:dyDescent="0.2">
      <c r="A15" s="197"/>
      <c r="B15" s="199"/>
      <c r="C15" s="199"/>
      <c r="D15" s="199"/>
      <c r="E15" s="199"/>
      <c r="F15" s="199"/>
      <c r="G15" s="199"/>
      <c r="H15" s="199"/>
      <c r="I15" s="199"/>
      <c r="J15" s="201"/>
    </row>
    <row r="16" spans="1:10" x14ac:dyDescent="0.2">
      <c r="A16" s="197"/>
      <c r="B16" s="199"/>
      <c r="C16" s="199"/>
      <c r="D16" s="199" t="s">
        <v>367</v>
      </c>
      <c r="E16" s="199"/>
      <c r="F16" s="199"/>
      <c r="G16" s="199"/>
      <c r="H16" s="199"/>
      <c r="I16" s="199"/>
      <c r="J16" s="201"/>
    </row>
    <row r="17" spans="1:10" x14ac:dyDescent="0.2">
      <c r="A17" s="197"/>
      <c r="B17" s="199"/>
      <c r="C17" s="199"/>
      <c r="D17" s="199"/>
      <c r="E17" s="199"/>
      <c r="F17" s="199"/>
      <c r="G17" s="199"/>
      <c r="H17" s="199"/>
      <c r="I17" s="199"/>
      <c r="J17" s="201"/>
    </row>
    <row r="18" spans="1:10" x14ac:dyDescent="0.2">
      <c r="A18" s="209" t="s">
        <v>358</v>
      </c>
      <c r="B18" s="210"/>
      <c r="C18" s="210"/>
      <c r="D18" s="210"/>
      <c r="E18" s="210"/>
      <c r="F18" s="210"/>
      <c r="G18" s="210"/>
      <c r="H18" s="210"/>
      <c r="I18" s="210"/>
      <c r="J18" s="211"/>
    </row>
    <row r="19" spans="1:10" x14ac:dyDescent="0.2">
      <c r="A19" s="197"/>
      <c r="B19" s="199"/>
      <c r="C19" s="199"/>
      <c r="D19" s="199"/>
      <c r="E19" s="199"/>
      <c r="F19" s="199"/>
      <c r="G19" s="199"/>
      <c r="H19" s="199"/>
      <c r="I19" s="199"/>
      <c r="J19" s="201"/>
    </row>
    <row r="20" spans="1:10" x14ac:dyDescent="0.2">
      <c r="A20" s="324" t="s">
        <v>307</v>
      </c>
      <c r="B20" s="325"/>
      <c r="C20" s="325"/>
      <c r="D20" s="325"/>
      <c r="E20" s="325"/>
      <c r="F20" s="325"/>
      <c r="G20" s="325"/>
      <c r="H20" s="325"/>
      <c r="I20" s="325"/>
      <c r="J20" s="326"/>
    </row>
    <row r="21" spans="1:10" x14ac:dyDescent="0.2">
      <c r="A21" s="197"/>
      <c r="B21" s="199"/>
      <c r="C21" s="199"/>
      <c r="D21" s="199"/>
      <c r="E21" s="199"/>
      <c r="F21" s="199"/>
      <c r="G21" s="199"/>
      <c r="H21" s="199"/>
      <c r="I21" s="199"/>
      <c r="J21" s="201"/>
    </row>
    <row r="22" spans="1:10" x14ac:dyDescent="0.2">
      <c r="A22" s="212" t="s">
        <v>359</v>
      </c>
      <c r="B22" s="199"/>
      <c r="C22" s="199"/>
      <c r="D22" s="199"/>
      <c r="E22" s="199"/>
      <c r="F22" s="199"/>
      <c r="G22" s="199"/>
      <c r="H22" s="199"/>
      <c r="I22" s="199"/>
      <c r="J22" s="201"/>
    </row>
    <row r="23" spans="1:10" x14ac:dyDescent="0.2">
      <c r="A23" s="212" t="s">
        <v>360</v>
      </c>
      <c r="B23" s="199"/>
      <c r="C23" s="199"/>
      <c r="D23" s="199"/>
      <c r="E23" s="199"/>
      <c r="F23" s="199"/>
      <c r="G23" s="199"/>
      <c r="H23" s="199"/>
      <c r="I23" s="199"/>
      <c r="J23" s="201"/>
    </row>
    <row r="24" spans="1:10" x14ac:dyDescent="0.2">
      <c r="A24" s="197"/>
      <c r="B24" s="199"/>
      <c r="C24" s="199"/>
      <c r="D24" s="199"/>
      <c r="E24" s="199"/>
      <c r="F24" s="199"/>
      <c r="G24" s="199"/>
      <c r="H24" s="199"/>
      <c r="I24" s="199"/>
      <c r="J24" s="201"/>
    </row>
    <row r="25" spans="1:10" x14ac:dyDescent="0.2">
      <c r="A25" s="197" t="s">
        <v>368</v>
      </c>
      <c r="B25" s="199"/>
      <c r="C25" s="199"/>
      <c r="D25" s="199" t="s">
        <v>369</v>
      </c>
      <c r="E25" s="199"/>
      <c r="F25" s="199"/>
      <c r="G25" s="199" t="s">
        <v>370</v>
      </c>
      <c r="H25" s="199"/>
      <c r="I25" s="199"/>
      <c r="J25" s="201"/>
    </row>
    <row r="26" spans="1:10" x14ac:dyDescent="0.2">
      <c r="A26" s="197" t="s">
        <v>371</v>
      </c>
      <c r="B26" s="199"/>
      <c r="C26" s="199"/>
      <c r="D26" s="199" t="s">
        <v>372</v>
      </c>
      <c r="E26" s="199"/>
      <c r="F26" s="199"/>
      <c r="G26" s="199" t="s">
        <v>373</v>
      </c>
      <c r="H26" s="199"/>
      <c r="I26" s="199"/>
      <c r="J26" s="201"/>
    </row>
    <row r="27" spans="1:10" x14ac:dyDescent="0.2">
      <c r="A27" s="197" t="s">
        <v>374</v>
      </c>
      <c r="B27" s="199"/>
      <c r="C27" s="199"/>
      <c r="D27" s="199" t="s">
        <v>375</v>
      </c>
      <c r="E27" s="199"/>
      <c r="F27" s="199"/>
      <c r="G27" s="199" t="s">
        <v>376</v>
      </c>
      <c r="H27" s="199"/>
      <c r="I27" s="199"/>
      <c r="J27" s="201"/>
    </row>
    <row r="28" spans="1:10" x14ac:dyDescent="0.2">
      <c r="A28" s="197"/>
      <c r="B28" s="199"/>
      <c r="C28" s="199"/>
      <c r="D28" s="199"/>
      <c r="E28" s="199"/>
      <c r="F28" s="199"/>
      <c r="G28" s="199"/>
      <c r="H28" s="199"/>
      <c r="I28" s="199"/>
      <c r="J28" s="201"/>
    </row>
    <row r="29" spans="1:10" x14ac:dyDescent="0.2">
      <c r="A29" s="197"/>
      <c r="B29" s="199"/>
      <c r="C29" s="199"/>
      <c r="D29" s="199"/>
      <c r="E29" s="199"/>
      <c r="F29" s="199"/>
      <c r="G29" s="199"/>
      <c r="H29" s="199"/>
      <c r="I29" s="199"/>
      <c r="J29" s="201"/>
    </row>
    <row r="30" spans="1:10" x14ac:dyDescent="0.2">
      <c r="A30" s="197"/>
      <c r="B30" s="199"/>
      <c r="C30" s="199"/>
      <c r="D30" s="199"/>
      <c r="E30" s="199"/>
      <c r="F30" s="199"/>
      <c r="G30" s="199"/>
      <c r="H30" s="199"/>
      <c r="I30" s="199"/>
      <c r="J30" s="201"/>
    </row>
    <row r="31" spans="1:10" x14ac:dyDescent="0.2">
      <c r="A31" s="213" t="s">
        <v>361</v>
      </c>
      <c r="B31" s="214"/>
      <c r="C31" s="214"/>
      <c r="D31" s="214"/>
      <c r="E31" s="214"/>
      <c r="F31" s="214"/>
      <c r="G31" s="214"/>
      <c r="H31" s="214"/>
      <c r="I31" s="214"/>
      <c r="J31" s="215"/>
    </row>
    <row r="32" spans="1:10" x14ac:dyDescent="0.2">
      <c r="A32" s="212" t="s">
        <v>362</v>
      </c>
      <c r="B32" s="199"/>
      <c r="C32" s="199"/>
      <c r="D32" s="199"/>
      <c r="E32" s="199"/>
      <c r="F32" s="199"/>
      <c r="G32" s="199"/>
      <c r="H32" s="199"/>
      <c r="I32" s="199"/>
      <c r="J32" s="201"/>
    </row>
    <row r="33" spans="1:10" x14ac:dyDescent="0.2">
      <c r="A33" s="216"/>
      <c r="B33" s="199"/>
      <c r="C33" s="199"/>
      <c r="D33" s="199"/>
      <c r="E33" s="199"/>
      <c r="F33" s="199"/>
      <c r="G33" s="199"/>
      <c r="H33" s="199"/>
      <c r="I33" s="199"/>
      <c r="J33" s="201"/>
    </row>
    <row r="34" spans="1:10" x14ac:dyDescent="0.2">
      <c r="A34" s="212" t="s">
        <v>602</v>
      </c>
      <c r="B34" s="199"/>
      <c r="C34" s="199"/>
      <c r="D34" s="199"/>
      <c r="E34" s="199"/>
      <c r="F34" s="199"/>
      <c r="G34" s="199"/>
      <c r="H34" s="199"/>
      <c r="I34" s="199"/>
      <c r="J34" s="201"/>
    </row>
    <row r="35" spans="1:10" x14ac:dyDescent="0.2">
      <c r="A35" s="212" t="s">
        <v>363</v>
      </c>
      <c r="B35" s="199"/>
      <c r="C35" s="199"/>
      <c r="D35" s="199"/>
      <c r="E35" s="199"/>
      <c r="F35" s="199"/>
      <c r="G35" s="199"/>
      <c r="H35" s="199"/>
      <c r="I35" s="199"/>
      <c r="J35" s="201"/>
    </row>
    <row r="36" spans="1:10" x14ac:dyDescent="0.2">
      <c r="A36" s="212"/>
      <c r="B36" s="199"/>
      <c r="C36" s="199"/>
      <c r="D36" s="199"/>
      <c r="E36" s="199"/>
      <c r="F36" s="199"/>
      <c r="G36" s="199"/>
      <c r="H36" s="199"/>
      <c r="I36" s="199"/>
      <c r="J36" s="201"/>
    </row>
    <row r="37" spans="1:10" x14ac:dyDescent="0.2">
      <c r="A37" s="197"/>
      <c r="B37" s="199"/>
      <c r="C37" s="199"/>
      <c r="D37" s="199"/>
      <c r="E37" s="199"/>
      <c r="F37" s="199"/>
      <c r="G37" s="199"/>
      <c r="H37" s="199"/>
      <c r="I37" s="199"/>
      <c r="J37" s="201"/>
    </row>
    <row r="38" spans="1:10" x14ac:dyDescent="0.2">
      <c r="A38" s="197"/>
      <c r="B38" s="199"/>
      <c r="C38" s="199" t="s">
        <v>364</v>
      </c>
      <c r="D38" s="199"/>
      <c r="E38" s="199" t="s">
        <v>377</v>
      </c>
      <c r="F38" s="199"/>
      <c r="G38" s="199"/>
      <c r="H38" s="199"/>
      <c r="I38" s="199"/>
      <c r="J38" s="201"/>
    </row>
    <row r="39" spans="1:10" x14ac:dyDescent="0.2">
      <c r="A39" s="197"/>
      <c r="B39" s="199"/>
      <c r="C39" s="199" t="s">
        <v>365</v>
      </c>
      <c r="D39" s="199"/>
      <c r="E39" s="199" t="s">
        <v>149</v>
      </c>
      <c r="F39" s="199"/>
      <c r="G39" s="199"/>
      <c r="H39" s="199"/>
      <c r="I39" s="199"/>
      <c r="J39" s="201"/>
    </row>
    <row r="40" spans="1:10" x14ac:dyDescent="0.2">
      <c r="A40" s="197"/>
      <c r="B40" s="199"/>
      <c r="C40" s="199"/>
      <c r="D40" s="199"/>
      <c r="E40" s="199"/>
      <c r="F40" s="199"/>
      <c r="G40" s="199"/>
      <c r="H40" s="199"/>
      <c r="I40" s="199"/>
      <c r="J40" s="201"/>
    </row>
    <row r="41" spans="1:10" x14ac:dyDescent="0.2">
      <c r="A41" s="197"/>
      <c r="B41" s="199"/>
      <c r="C41" s="199"/>
      <c r="D41" s="199"/>
      <c r="E41" s="199"/>
      <c r="F41" s="199"/>
      <c r="G41" s="199"/>
      <c r="H41" s="199"/>
      <c r="I41" s="199"/>
      <c r="J41" s="201"/>
    </row>
    <row r="42" spans="1:10" x14ac:dyDescent="0.2">
      <c r="A42" s="197"/>
      <c r="B42" s="199"/>
      <c r="C42" s="199"/>
      <c r="D42" s="199"/>
      <c r="E42" s="199"/>
      <c r="F42" s="199"/>
      <c r="G42" s="199"/>
      <c r="H42" s="199"/>
      <c r="I42" s="199"/>
      <c r="J42" s="201"/>
    </row>
    <row r="43" spans="1:10" x14ac:dyDescent="0.2">
      <c r="A43" s="197"/>
      <c r="B43" s="199"/>
      <c r="C43" s="199"/>
      <c r="D43" s="214"/>
      <c r="E43" s="214"/>
      <c r="F43" s="214"/>
      <c r="G43" s="214"/>
      <c r="H43" s="199"/>
      <c r="I43" s="199"/>
      <c r="J43" s="201"/>
    </row>
    <row r="44" spans="1:10" x14ac:dyDescent="0.2">
      <c r="A44" s="197"/>
      <c r="B44" s="199"/>
      <c r="C44" s="199"/>
      <c r="D44" s="199"/>
      <c r="E44" s="199"/>
      <c r="F44" s="199"/>
      <c r="G44" s="199"/>
      <c r="H44" s="199"/>
      <c r="I44" s="199"/>
      <c r="J44" s="201"/>
    </row>
    <row r="45" spans="1:10" x14ac:dyDescent="0.2">
      <c r="A45" s="197"/>
      <c r="B45" s="199"/>
      <c r="C45" s="199"/>
      <c r="D45" s="199"/>
      <c r="E45" s="199"/>
      <c r="F45" s="199"/>
      <c r="G45" s="199"/>
      <c r="H45" s="199"/>
      <c r="I45" s="199"/>
      <c r="J45" s="201"/>
    </row>
    <row r="46" spans="1:10" x14ac:dyDescent="0.2">
      <c r="A46" s="197"/>
      <c r="B46" s="199"/>
      <c r="C46" s="199"/>
      <c r="D46" s="199"/>
      <c r="E46" s="199"/>
      <c r="F46" s="199"/>
      <c r="G46" s="199"/>
      <c r="H46" s="199"/>
      <c r="I46" s="199"/>
      <c r="J46" s="201"/>
    </row>
    <row r="47" spans="1:10" x14ac:dyDescent="0.2">
      <c r="A47" s="197"/>
      <c r="B47" s="199"/>
      <c r="C47" s="199"/>
      <c r="D47" s="199"/>
      <c r="E47" s="199"/>
      <c r="F47" s="199"/>
      <c r="G47" s="199"/>
      <c r="H47" s="199"/>
      <c r="I47" s="199"/>
      <c r="J47" s="201"/>
    </row>
    <row r="48" spans="1:10" x14ac:dyDescent="0.2">
      <c r="A48" s="197"/>
      <c r="B48" s="199"/>
      <c r="C48" s="199"/>
      <c r="D48" s="199"/>
      <c r="E48" s="199"/>
      <c r="F48" s="199"/>
      <c r="G48" s="199"/>
      <c r="H48" s="199"/>
      <c r="I48" s="199"/>
      <c r="J48" s="201"/>
    </row>
    <row r="49" spans="1:10" x14ac:dyDescent="0.2">
      <c r="A49" s="197"/>
      <c r="B49" s="199"/>
      <c r="C49" s="199"/>
      <c r="D49" s="199"/>
      <c r="E49" s="199"/>
      <c r="F49" s="199"/>
      <c r="G49" s="199"/>
      <c r="H49" s="199"/>
      <c r="I49" s="199"/>
      <c r="J49" s="201"/>
    </row>
    <row r="50" spans="1:10" x14ac:dyDescent="0.2">
      <c r="A50" s="197"/>
      <c r="B50" s="199"/>
      <c r="C50" s="199"/>
      <c r="D50" s="199"/>
      <c r="E50" s="199"/>
      <c r="F50" s="199"/>
      <c r="G50" s="199"/>
      <c r="H50" s="199"/>
      <c r="I50" s="199"/>
      <c r="J50" s="201"/>
    </row>
    <row r="51" spans="1:10" x14ac:dyDescent="0.2">
      <c r="A51" s="202"/>
      <c r="B51" s="198"/>
      <c r="C51" s="198"/>
      <c r="D51" s="198"/>
      <c r="E51" s="198"/>
      <c r="F51" s="198"/>
      <c r="G51" s="198"/>
      <c r="H51" s="198"/>
      <c r="I51" s="198"/>
      <c r="J51" s="200"/>
    </row>
    <row r="52" spans="1:10" x14ac:dyDescent="0.2">
      <c r="A52" s="197" t="s">
        <v>316</v>
      </c>
      <c r="B52" s="199"/>
      <c r="C52" s="199"/>
      <c r="D52" s="199"/>
      <c r="E52" s="199"/>
      <c r="F52" s="199"/>
      <c r="G52" s="199"/>
      <c r="H52" s="199"/>
      <c r="I52" s="199"/>
      <c r="J52" s="201"/>
    </row>
    <row r="53" spans="1:10" x14ac:dyDescent="0.2">
      <c r="A53" s="197"/>
      <c r="B53" s="199"/>
      <c r="C53" s="199"/>
      <c r="D53" s="199"/>
      <c r="E53" s="199"/>
      <c r="F53" s="199"/>
      <c r="G53" s="199"/>
      <c r="H53" s="199"/>
      <c r="I53" s="199"/>
      <c r="J53" s="201"/>
    </row>
    <row r="54" spans="1:10" x14ac:dyDescent="0.2">
      <c r="A54" s="202" t="s">
        <v>322</v>
      </c>
      <c r="B54" s="198"/>
      <c r="C54" s="198"/>
      <c r="D54" s="198"/>
      <c r="E54" s="198"/>
      <c r="F54" s="198"/>
      <c r="G54" s="198"/>
      <c r="H54" s="198" t="s">
        <v>321</v>
      </c>
      <c r="I54" s="198"/>
      <c r="J54" s="200"/>
    </row>
    <row r="55" spans="1:10" x14ac:dyDescent="0.2">
      <c r="A55" s="327" t="s">
        <v>4</v>
      </c>
      <c r="B55" s="328"/>
      <c r="C55" s="328"/>
      <c r="D55" s="328"/>
      <c r="E55" s="328"/>
      <c r="F55" s="328"/>
      <c r="G55" s="328"/>
      <c r="H55" s="328"/>
      <c r="I55" s="328"/>
      <c r="J55" s="329"/>
    </row>
    <row r="56" spans="1:10" x14ac:dyDescent="0.2">
      <c r="A56" s="197"/>
      <c r="B56" s="199"/>
      <c r="C56" s="199"/>
      <c r="D56" s="199"/>
      <c r="E56" s="199"/>
      <c r="F56" s="199"/>
      <c r="G56" s="199"/>
      <c r="H56" s="199"/>
      <c r="I56" s="199"/>
      <c r="J56" s="201"/>
    </row>
    <row r="57" spans="1:10" x14ac:dyDescent="0.2">
      <c r="A57" s="197" t="s">
        <v>5</v>
      </c>
      <c r="B57" s="199"/>
      <c r="C57" s="199"/>
      <c r="D57" s="199"/>
      <c r="E57" s="199"/>
      <c r="F57" s="199"/>
      <c r="G57" s="199"/>
      <c r="H57" s="199"/>
      <c r="I57" s="199"/>
      <c r="J57" s="201"/>
    </row>
    <row r="58" spans="1:10" x14ac:dyDescent="0.2">
      <c r="A58" s="202"/>
      <c r="B58" s="198"/>
      <c r="C58" s="198"/>
      <c r="D58" s="198"/>
      <c r="E58" s="198"/>
      <c r="F58" s="198"/>
      <c r="G58" s="198"/>
      <c r="H58" s="198"/>
      <c r="I58" s="198"/>
      <c r="J58" s="200"/>
    </row>
  </sheetData>
  <mergeCells count="4">
    <mergeCell ref="H2:I2"/>
    <mergeCell ref="A7:J7"/>
    <mergeCell ref="A20:J20"/>
    <mergeCell ref="A55:J55"/>
  </mergeCells>
  <printOptions horizontalCentered="1" verticalCentered="1"/>
  <pageMargins left="0.5" right="0.5" top="0.5" bottom="0.5"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workbookViewId="0">
      <selection activeCell="H18" sqref="H18"/>
    </sheetView>
  </sheetViews>
  <sheetFormatPr defaultRowHeight="12.75" x14ac:dyDescent="0.2"/>
  <cols>
    <col min="1" max="16384" width="9.140625" style="196"/>
  </cols>
  <sheetData>
    <row r="1" spans="1:10" x14ac:dyDescent="0.2">
      <c r="A1" s="193"/>
      <c r="B1" s="194"/>
      <c r="C1" s="194"/>
      <c r="D1" s="194"/>
      <c r="E1" s="194"/>
      <c r="F1" s="194"/>
      <c r="G1" s="194"/>
      <c r="H1" s="194"/>
      <c r="I1" s="194"/>
      <c r="J1" s="195"/>
    </row>
    <row r="2" spans="1:10" x14ac:dyDescent="0.2">
      <c r="A2" s="197" t="s">
        <v>0</v>
      </c>
      <c r="B2" s="198">
        <v>4</v>
      </c>
      <c r="C2" s="199"/>
      <c r="D2" s="199"/>
      <c r="E2" s="199"/>
      <c r="F2" s="199"/>
      <c r="G2" s="198" t="s">
        <v>345</v>
      </c>
      <c r="H2" s="320" t="s">
        <v>339</v>
      </c>
      <c r="I2" s="320"/>
      <c r="J2" s="200">
        <v>17</v>
      </c>
    </row>
    <row r="3" spans="1:10" x14ac:dyDescent="0.2">
      <c r="A3" s="197"/>
      <c r="B3" s="199"/>
      <c r="C3" s="199"/>
      <c r="D3" s="199"/>
      <c r="E3" s="199"/>
      <c r="F3" s="199"/>
      <c r="G3" s="199"/>
      <c r="H3" s="199"/>
      <c r="I3" s="199"/>
      <c r="J3" s="201"/>
    </row>
    <row r="4" spans="1:10" x14ac:dyDescent="0.2">
      <c r="A4" s="197" t="s">
        <v>1</v>
      </c>
      <c r="B4" s="199"/>
      <c r="C4" s="199"/>
      <c r="D4" s="199" t="s">
        <v>366</v>
      </c>
      <c r="E4" s="199"/>
      <c r="F4" s="199"/>
      <c r="G4" s="199"/>
      <c r="H4" s="199"/>
      <c r="I4" s="199"/>
      <c r="J4" s="201"/>
    </row>
    <row r="5" spans="1:10" x14ac:dyDescent="0.2">
      <c r="A5" s="202" t="s">
        <v>2</v>
      </c>
      <c r="B5" s="198"/>
      <c r="C5" s="198"/>
      <c r="D5" s="198" t="s">
        <v>340</v>
      </c>
      <c r="E5" s="198"/>
      <c r="F5" s="198"/>
      <c r="G5" s="198"/>
      <c r="H5" s="198"/>
      <c r="I5" s="198"/>
      <c r="J5" s="200"/>
    </row>
    <row r="6" spans="1:10" x14ac:dyDescent="0.2">
      <c r="A6" s="197"/>
      <c r="B6" s="199"/>
      <c r="C6" s="199"/>
      <c r="D6" s="199"/>
      <c r="E6" s="199"/>
      <c r="F6" s="199"/>
      <c r="G6" s="199"/>
      <c r="H6" s="199"/>
      <c r="I6" s="199"/>
      <c r="J6" s="201"/>
    </row>
    <row r="7" spans="1:10" x14ac:dyDescent="0.2">
      <c r="A7" s="324" t="s">
        <v>308</v>
      </c>
      <c r="B7" s="322"/>
      <c r="C7" s="322"/>
      <c r="D7" s="322"/>
      <c r="E7" s="322"/>
      <c r="F7" s="322"/>
      <c r="G7" s="322"/>
      <c r="H7" s="322"/>
      <c r="I7" s="322"/>
      <c r="J7" s="323"/>
    </row>
    <row r="8" spans="1:10" x14ac:dyDescent="0.2">
      <c r="A8" s="197"/>
      <c r="B8" s="199"/>
      <c r="C8" s="199"/>
      <c r="D8" s="199"/>
      <c r="E8" s="199"/>
      <c r="F8" s="199"/>
      <c r="G8" s="199"/>
      <c r="H8" s="199"/>
      <c r="I8" s="199"/>
      <c r="J8" s="201"/>
    </row>
    <row r="9" spans="1:10" x14ac:dyDescent="0.2">
      <c r="A9" s="197" t="s">
        <v>378</v>
      </c>
      <c r="B9" s="199"/>
      <c r="C9" s="199"/>
      <c r="D9" s="199"/>
      <c r="E9" s="199"/>
      <c r="F9" s="199"/>
      <c r="G9" s="199"/>
      <c r="H9" s="199"/>
      <c r="I9" s="199"/>
      <c r="J9" s="201"/>
    </row>
    <row r="10" spans="1:10" x14ac:dyDescent="0.2">
      <c r="A10" s="212" t="s">
        <v>379</v>
      </c>
      <c r="B10" s="199"/>
      <c r="C10" s="199"/>
      <c r="D10" s="199"/>
      <c r="E10" s="199"/>
      <c r="F10" s="199"/>
      <c r="G10" s="199"/>
      <c r="H10" s="199"/>
      <c r="I10" s="199"/>
      <c r="J10" s="201"/>
    </row>
    <row r="11" spans="1:10" x14ac:dyDescent="0.2">
      <c r="A11" s="197" t="s">
        <v>380</v>
      </c>
      <c r="B11" s="204"/>
      <c r="C11" s="199"/>
      <c r="D11" s="199"/>
      <c r="E11" s="199"/>
      <c r="F11" s="199"/>
      <c r="G11" s="199"/>
      <c r="H11" s="199"/>
      <c r="I11" s="199"/>
      <c r="J11" s="201"/>
    </row>
    <row r="12" spans="1:10" x14ac:dyDescent="0.2">
      <c r="A12" s="197"/>
      <c r="B12" s="199"/>
      <c r="C12" s="199"/>
      <c r="D12" s="199"/>
      <c r="E12" s="199"/>
      <c r="F12" s="199"/>
      <c r="G12" s="199"/>
      <c r="H12" s="199"/>
      <c r="I12" s="199"/>
      <c r="J12" s="201"/>
    </row>
    <row r="13" spans="1:10" x14ac:dyDescent="0.2">
      <c r="A13" s="197"/>
      <c r="B13" s="207"/>
      <c r="C13" s="206"/>
      <c r="D13" s="217" t="s">
        <v>80</v>
      </c>
      <c r="E13" s="207"/>
      <c r="F13" s="218" t="s">
        <v>381</v>
      </c>
      <c r="G13" s="199"/>
      <c r="H13" s="207"/>
      <c r="I13" s="206"/>
      <c r="J13" s="201"/>
    </row>
    <row r="14" spans="1:10" ht="18" customHeight="1" x14ac:dyDescent="0.2">
      <c r="A14" s="197"/>
      <c r="B14" s="207"/>
      <c r="C14" s="206"/>
      <c r="D14" s="219" t="s">
        <v>382</v>
      </c>
      <c r="E14" s="207" t="s">
        <v>383</v>
      </c>
      <c r="F14" s="220" t="s">
        <v>392</v>
      </c>
      <c r="G14" s="199"/>
      <c r="H14" s="207"/>
      <c r="I14" s="206"/>
      <c r="J14" s="201"/>
    </row>
    <row r="15" spans="1:10" ht="18" customHeight="1" x14ac:dyDescent="0.2">
      <c r="A15" s="197"/>
      <c r="B15" s="199"/>
      <c r="C15" s="199"/>
      <c r="D15" s="219" t="s">
        <v>384</v>
      </c>
      <c r="E15" s="207" t="s">
        <v>383</v>
      </c>
      <c r="F15" s="220" t="s">
        <v>392</v>
      </c>
      <c r="G15" s="199"/>
      <c r="H15" s="199"/>
      <c r="I15" s="199"/>
      <c r="J15" s="201"/>
    </row>
    <row r="16" spans="1:10" ht="18" customHeight="1" x14ac:dyDescent="0.2">
      <c r="A16" s="197"/>
      <c r="B16" s="199"/>
      <c r="C16" s="199"/>
      <c r="D16" s="219" t="s">
        <v>385</v>
      </c>
      <c r="E16" s="207" t="s">
        <v>383</v>
      </c>
      <c r="F16" s="220" t="s">
        <v>392</v>
      </c>
      <c r="G16" s="199"/>
      <c r="H16" s="199"/>
      <c r="I16" s="199"/>
      <c r="J16" s="201"/>
    </row>
    <row r="17" spans="1:10" ht="18" customHeight="1" x14ac:dyDescent="0.2">
      <c r="A17" s="197"/>
      <c r="B17" s="199"/>
      <c r="C17" s="199"/>
      <c r="D17" s="219" t="s">
        <v>386</v>
      </c>
      <c r="E17" s="207" t="s">
        <v>383</v>
      </c>
      <c r="F17" s="220" t="s">
        <v>392</v>
      </c>
      <c r="G17" s="199"/>
      <c r="H17" s="199"/>
      <c r="I17" s="199"/>
      <c r="J17" s="201"/>
    </row>
    <row r="18" spans="1:10" ht="18" customHeight="1" x14ac:dyDescent="0.2">
      <c r="A18" s="221"/>
      <c r="B18" s="214"/>
      <c r="C18" s="214"/>
      <c r="D18" s="219" t="s">
        <v>387</v>
      </c>
      <c r="E18" s="207" t="s">
        <v>383</v>
      </c>
      <c r="F18" s="220" t="s">
        <v>392</v>
      </c>
      <c r="G18" s="214"/>
      <c r="H18" s="214"/>
      <c r="I18" s="214"/>
      <c r="J18" s="215"/>
    </row>
    <row r="19" spans="1:10" ht="18" customHeight="1" x14ac:dyDescent="0.2">
      <c r="A19" s="197"/>
      <c r="B19" s="199"/>
      <c r="C19" s="199"/>
      <c r="D19" s="219" t="s">
        <v>24</v>
      </c>
      <c r="E19" s="207" t="s">
        <v>383</v>
      </c>
      <c r="F19" s="220" t="s">
        <v>392</v>
      </c>
      <c r="G19" s="199"/>
      <c r="H19" s="199"/>
      <c r="I19" s="199"/>
      <c r="J19" s="201"/>
    </row>
    <row r="20" spans="1:10" ht="18" customHeight="1" x14ac:dyDescent="0.2">
      <c r="A20" s="197"/>
      <c r="B20" s="199"/>
      <c r="C20" s="199"/>
      <c r="D20" s="219" t="s">
        <v>393</v>
      </c>
      <c r="E20" s="207" t="s">
        <v>383</v>
      </c>
      <c r="F20" s="220" t="s">
        <v>392</v>
      </c>
      <c r="G20" s="199"/>
      <c r="H20" s="199"/>
      <c r="I20" s="199"/>
      <c r="J20" s="201"/>
    </row>
    <row r="21" spans="1:10" ht="18" customHeight="1" x14ac:dyDescent="0.2">
      <c r="A21" s="197"/>
      <c r="B21" s="199"/>
      <c r="C21" s="199"/>
      <c r="D21" s="222" t="s">
        <v>394</v>
      </c>
      <c r="E21" s="207" t="s">
        <v>383</v>
      </c>
      <c r="F21" s="220" t="s">
        <v>392</v>
      </c>
      <c r="G21" s="199"/>
      <c r="H21" s="199"/>
      <c r="I21" s="199"/>
      <c r="J21" s="201"/>
    </row>
    <row r="22" spans="1:10" ht="18" customHeight="1" x14ac:dyDescent="0.2">
      <c r="A22" s="197"/>
      <c r="B22" s="199"/>
      <c r="C22" s="199"/>
      <c r="D22" s="224" t="s">
        <v>395</v>
      </c>
      <c r="E22" s="207" t="s">
        <v>383</v>
      </c>
      <c r="F22" s="220" t="s">
        <v>392</v>
      </c>
      <c r="G22" s="199"/>
      <c r="H22" s="199"/>
      <c r="I22" s="199"/>
      <c r="J22" s="201"/>
    </row>
    <row r="23" spans="1:10" ht="18" customHeight="1" x14ac:dyDescent="0.2">
      <c r="A23" s="197"/>
      <c r="B23" s="199"/>
      <c r="C23" s="199"/>
      <c r="D23" s="219" t="s">
        <v>388</v>
      </c>
      <c r="E23" s="207" t="s">
        <v>383</v>
      </c>
      <c r="F23" s="220" t="s">
        <v>392</v>
      </c>
      <c r="G23" s="199"/>
      <c r="H23" s="199"/>
      <c r="I23" s="199"/>
      <c r="J23" s="201"/>
    </row>
    <row r="24" spans="1:10" ht="18" customHeight="1" x14ac:dyDescent="0.2">
      <c r="A24" s="197"/>
      <c r="B24" s="199"/>
      <c r="C24" s="199"/>
      <c r="D24" s="219" t="s">
        <v>389</v>
      </c>
      <c r="E24" s="207" t="s">
        <v>383</v>
      </c>
      <c r="F24" s="220"/>
      <c r="G24" s="199"/>
      <c r="H24" s="199"/>
      <c r="I24" s="199"/>
      <c r="J24" s="201"/>
    </row>
    <row r="25" spans="1:10" x14ac:dyDescent="0.2">
      <c r="A25" s="197"/>
      <c r="B25" s="199"/>
      <c r="C25" s="199"/>
      <c r="D25" s="219"/>
      <c r="E25" s="199"/>
      <c r="F25" s="199"/>
      <c r="G25" s="199"/>
      <c r="H25" s="199"/>
      <c r="I25" s="199"/>
      <c r="J25" s="201"/>
    </row>
    <row r="26" spans="1:10" x14ac:dyDescent="0.2">
      <c r="A26" s="197" t="s">
        <v>390</v>
      </c>
      <c r="B26" s="199"/>
      <c r="C26" s="199"/>
      <c r="D26" s="219"/>
      <c r="E26" s="199"/>
      <c r="F26" s="199"/>
      <c r="G26" s="199"/>
      <c r="H26" s="199"/>
      <c r="I26" s="199"/>
      <c r="J26" s="201"/>
    </row>
    <row r="27" spans="1:10" x14ac:dyDescent="0.2">
      <c r="A27" s="197" t="s">
        <v>391</v>
      </c>
      <c r="B27" s="199"/>
      <c r="C27" s="199"/>
      <c r="D27" s="219"/>
      <c r="E27" s="199"/>
      <c r="F27" s="199"/>
      <c r="G27" s="199"/>
      <c r="H27" s="199"/>
      <c r="I27" s="199"/>
      <c r="J27" s="201"/>
    </row>
    <row r="28" spans="1:10" x14ac:dyDescent="0.2">
      <c r="A28" s="197"/>
      <c r="B28" s="199"/>
      <c r="C28" s="199"/>
      <c r="D28" s="219"/>
      <c r="E28" s="199"/>
      <c r="F28" s="199"/>
      <c r="G28" s="199"/>
      <c r="H28" s="199"/>
      <c r="I28" s="199"/>
      <c r="J28" s="201"/>
    </row>
    <row r="29" spans="1:10" x14ac:dyDescent="0.2">
      <c r="A29" s="197"/>
      <c r="B29" s="199"/>
      <c r="C29" s="199"/>
      <c r="D29" s="199"/>
      <c r="E29" s="199"/>
      <c r="F29" s="199"/>
      <c r="G29" s="199"/>
      <c r="H29" s="199"/>
      <c r="I29" s="199"/>
      <c r="J29" s="201"/>
    </row>
    <row r="30" spans="1:10" x14ac:dyDescent="0.2">
      <c r="A30" s="197"/>
      <c r="B30" s="199"/>
      <c r="C30" s="199"/>
      <c r="D30" s="199"/>
      <c r="E30" s="199"/>
      <c r="F30" s="199"/>
      <c r="G30" s="199"/>
      <c r="H30" s="199"/>
      <c r="I30" s="199"/>
      <c r="J30" s="201"/>
    </row>
    <row r="31" spans="1:10" x14ac:dyDescent="0.2">
      <c r="A31" s="221"/>
      <c r="B31" s="214"/>
      <c r="C31" s="214"/>
      <c r="D31" s="214"/>
      <c r="E31" s="214"/>
      <c r="F31" s="214"/>
      <c r="G31" s="214"/>
      <c r="H31" s="214"/>
      <c r="I31" s="214"/>
      <c r="J31" s="215"/>
    </row>
    <row r="32" spans="1:10" x14ac:dyDescent="0.2">
      <c r="A32" s="197"/>
      <c r="B32" s="199"/>
      <c r="C32" s="199"/>
      <c r="D32" s="199"/>
      <c r="E32" s="199"/>
      <c r="F32" s="199"/>
      <c r="G32" s="199"/>
      <c r="H32" s="199"/>
      <c r="I32" s="199"/>
      <c r="J32" s="201"/>
    </row>
    <row r="33" spans="1:10" x14ac:dyDescent="0.2">
      <c r="A33" s="223"/>
      <c r="B33" s="199"/>
      <c r="C33" s="199"/>
      <c r="D33" s="199"/>
      <c r="E33" s="199"/>
      <c r="F33" s="199"/>
      <c r="G33" s="199"/>
      <c r="H33" s="199"/>
      <c r="I33" s="199"/>
      <c r="J33" s="201"/>
    </row>
    <row r="34" spans="1:10" x14ac:dyDescent="0.2">
      <c r="A34" s="197"/>
      <c r="B34" s="199"/>
      <c r="C34" s="199"/>
      <c r="D34" s="199"/>
      <c r="E34" s="199"/>
      <c r="F34" s="199"/>
      <c r="G34" s="199"/>
      <c r="H34" s="199"/>
      <c r="I34" s="199"/>
      <c r="J34" s="201"/>
    </row>
    <row r="35" spans="1:10" x14ac:dyDescent="0.2">
      <c r="A35" s="197"/>
      <c r="B35" s="199"/>
      <c r="C35" s="199"/>
      <c r="D35" s="199"/>
      <c r="E35" s="199"/>
      <c r="F35" s="199"/>
      <c r="G35" s="199"/>
      <c r="H35" s="199"/>
      <c r="I35" s="199"/>
      <c r="J35" s="201"/>
    </row>
    <row r="36" spans="1:10" x14ac:dyDescent="0.2">
      <c r="A36" s="197"/>
      <c r="B36" s="199"/>
      <c r="C36" s="199"/>
      <c r="D36" s="199"/>
      <c r="E36" s="199"/>
      <c r="F36" s="199"/>
      <c r="G36" s="199"/>
      <c r="H36" s="199"/>
      <c r="I36" s="199"/>
      <c r="J36" s="201"/>
    </row>
    <row r="37" spans="1:10" x14ac:dyDescent="0.2">
      <c r="A37" s="197"/>
      <c r="B37" s="199"/>
      <c r="C37" s="199"/>
      <c r="D37" s="199"/>
      <c r="E37" s="199"/>
      <c r="F37" s="199"/>
      <c r="G37" s="199"/>
      <c r="H37" s="199"/>
      <c r="I37" s="199"/>
      <c r="J37" s="201"/>
    </row>
    <row r="38" spans="1:10" x14ac:dyDescent="0.2">
      <c r="A38" s="197"/>
      <c r="B38" s="199"/>
      <c r="C38" s="199"/>
      <c r="D38" s="199"/>
      <c r="E38" s="199"/>
      <c r="F38" s="199"/>
      <c r="G38" s="199"/>
      <c r="H38" s="199"/>
      <c r="I38" s="199"/>
      <c r="J38" s="201"/>
    </row>
    <row r="39" spans="1:10" x14ac:dyDescent="0.2">
      <c r="A39" s="197"/>
      <c r="B39" s="199"/>
      <c r="C39" s="199"/>
      <c r="D39" s="199"/>
      <c r="E39" s="199"/>
      <c r="F39" s="199"/>
      <c r="G39" s="199"/>
      <c r="H39" s="199"/>
      <c r="I39" s="199"/>
      <c r="J39" s="201"/>
    </row>
    <row r="40" spans="1:10" x14ac:dyDescent="0.2">
      <c r="A40" s="197"/>
      <c r="B40" s="199"/>
      <c r="C40" s="199"/>
      <c r="D40" s="199"/>
      <c r="E40" s="199"/>
      <c r="F40" s="199"/>
      <c r="G40" s="199"/>
      <c r="H40" s="199"/>
      <c r="I40" s="199"/>
      <c r="J40" s="201"/>
    </row>
    <row r="41" spans="1:10" x14ac:dyDescent="0.2">
      <c r="A41" s="197"/>
      <c r="B41" s="199"/>
      <c r="C41" s="199"/>
      <c r="D41" s="199"/>
      <c r="E41" s="199"/>
      <c r="F41" s="199"/>
      <c r="G41" s="199"/>
      <c r="H41" s="199"/>
      <c r="I41" s="199"/>
      <c r="J41" s="201"/>
    </row>
    <row r="42" spans="1:10" x14ac:dyDescent="0.2">
      <c r="A42" s="197"/>
      <c r="B42" s="199"/>
      <c r="C42" s="199"/>
      <c r="D42" s="199"/>
      <c r="E42" s="199"/>
      <c r="F42" s="199"/>
      <c r="G42" s="199"/>
      <c r="H42" s="199"/>
      <c r="I42" s="199"/>
      <c r="J42" s="201"/>
    </row>
    <row r="43" spans="1:10" x14ac:dyDescent="0.2">
      <c r="A43" s="197"/>
      <c r="B43" s="199"/>
      <c r="C43" s="199"/>
      <c r="D43" s="199"/>
      <c r="E43" s="199"/>
      <c r="F43" s="199"/>
      <c r="G43" s="199"/>
      <c r="H43" s="199"/>
      <c r="I43" s="199"/>
      <c r="J43" s="201"/>
    </row>
    <row r="44" spans="1:10" x14ac:dyDescent="0.2">
      <c r="A44" s="197"/>
      <c r="B44" s="199"/>
      <c r="C44" s="199"/>
      <c r="D44" s="199"/>
      <c r="E44" s="199"/>
      <c r="F44" s="199"/>
      <c r="G44" s="199"/>
      <c r="H44" s="199"/>
      <c r="I44" s="199"/>
      <c r="J44" s="201"/>
    </row>
    <row r="45" spans="1:10" x14ac:dyDescent="0.2">
      <c r="A45" s="202"/>
      <c r="B45" s="198"/>
      <c r="C45" s="198"/>
      <c r="D45" s="198"/>
      <c r="E45" s="198"/>
      <c r="F45" s="198"/>
      <c r="G45" s="198"/>
      <c r="H45" s="198"/>
      <c r="I45" s="198"/>
      <c r="J45" s="200"/>
    </row>
    <row r="46" spans="1:10" x14ac:dyDescent="0.2">
      <c r="A46" s="197" t="s">
        <v>396</v>
      </c>
      <c r="B46" s="199"/>
      <c r="C46" s="199"/>
      <c r="D46" s="199"/>
      <c r="E46" s="199"/>
      <c r="F46" s="199"/>
      <c r="G46" s="199"/>
      <c r="H46" s="199"/>
      <c r="I46" s="199"/>
      <c r="J46" s="201"/>
    </row>
    <row r="47" spans="1:10" x14ac:dyDescent="0.2">
      <c r="A47" s="197"/>
      <c r="B47" s="199"/>
      <c r="C47" s="199"/>
      <c r="D47" s="199"/>
      <c r="E47" s="199"/>
      <c r="F47" s="199"/>
      <c r="G47" s="199"/>
      <c r="H47" s="199"/>
      <c r="I47" s="199"/>
      <c r="J47" s="201"/>
    </row>
    <row r="48" spans="1:10" x14ac:dyDescent="0.2">
      <c r="A48" s="202" t="s">
        <v>322</v>
      </c>
      <c r="B48" s="198"/>
      <c r="C48" s="198"/>
      <c r="D48" s="198"/>
      <c r="E48" s="198"/>
      <c r="F48" s="198"/>
      <c r="G48" s="198"/>
      <c r="H48" s="198" t="s">
        <v>321</v>
      </c>
      <c r="I48" s="198"/>
      <c r="J48" s="200"/>
    </row>
    <row r="49" spans="1:10" x14ac:dyDescent="0.2">
      <c r="A49" s="327" t="s">
        <v>4</v>
      </c>
      <c r="B49" s="328"/>
      <c r="C49" s="328"/>
      <c r="D49" s="328"/>
      <c r="E49" s="328"/>
      <c r="F49" s="328"/>
      <c r="G49" s="328"/>
      <c r="H49" s="328"/>
      <c r="I49" s="328"/>
      <c r="J49" s="329"/>
    </row>
    <row r="50" spans="1:10" x14ac:dyDescent="0.2">
      <c r="A50" s="197"/>
      <c r="B50" s="199"/>
      <c r="C50" s="199"/>
      <c r="D50" s="199"/>
      <c r="E50" s="199"/>
      <c r="F50" s="199"/>
      <c r="G50" s="199"/>
      <c r="H50" s="199"/>
      <c r="I50" s="199"/>
      <c r="J50" s="201"/>
    </row>
    <row r="51" spans="1:10" x14ac:dyDescent="0.2">
      <c r="A51" s="197" t="s">
        <v>5</v>
      </c>
      <c r="B51" s="199"/>
      <c r="C51" s="199"/>
      <c r="D51" s="199"/>
      <c r="E51" s="199"/>
      <c r="F51" s="199"/>
      <c r="G51" s="199"/>
      <c r="H51" s="199"/>
      <c r="I51" s="199"/>
      <c r="J51" s="201"/>
    </row>
    <row r="52" spans="1:10" x14ac:dyDescent="0.2">
      <c r="A52" s="202"/>
      <c r="B52" s="198"/>
      <c r="C52" s="198"/>
      <c r="D52" s="198"/>
      <c r="E52" s="198"/>
      <c r="F52" s="198"/>
      <c r="G52" s="198"/>
      <c r="H52" s="198"/>
      <c r="I52" s="198"/>
      <c r="J52" s="200"/>
    </row>
    <row r="53" spans="1:10" x14ac:dyDescent="0.2">
      <c r="A53" s="202"/>
      <c r="B53" s="198"/>
      <c r="C53" s="198"/>
      <c r="D53" s="198"/>
      <c r="E53" s="198"/>
      <c r="F53" s="198"/>
      <c r="G53" s="198"/>
      <c r="H53" s="198"/>
      <c r="I53" s="198"/>
      <c r="J53" s="200"/>
    </row>
  </sheetData>
  <mergeCells count="3">
    <mergeCell ref="H2:I2"/>
    <mergeCell ref="A7:J7"/>
    <mergeCell ref="A49:J49"/>
  </mergeCells>
  <printOptions horizontalCentered="1" verticalCentered="1"/>
  <pageMargins left="0.5" right="0.5" top="0.5" bottom="0.5"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workbookViewId="0">
      <selection activeCell="A4" sqref="A4:G5"/>
    </sheetView>
  </sheetViews>
  <sheetFormatPr defaultRowHeight="12.75" x14ac:dyDescent="0.2"/>
  <cols>
    <col min="1" max="16384" width="9.140625" style="196"/>
  </cols>
  <sheetData>
    <row r="1" spans="1:10" x14ac:dyDescent="0.2">
      <c r="A1" s="193"/>
      <c r="B1" s="194"/>
      <c r="C1" s="194"/>
      <c r="D1" s="194"/>
      <c r="E1" s="194"/>
      <c r="F1" s="194"/>
      <c r="G1" s="194"/>
      <c r="H1" s="194"/>
      <c r="I1" s="194"/>
      <c r="J1" s="195"/>
    </row>
    <row r="2" spans="1:10" x14ac:dyDescent="0.2">
      <c r="A2" s="197" t="s">
        <v>0</v>
      </c>
      <c r="B2" s="199">
        <v>4</v>
      </c>
      <c r="C2" s="199"/>
      <c r="D2" s="199"/>
      <c r="E2" s="199"/>
      <c r="F2" s="199"/>
      <c r="G2" s="199" t="s">
        <v>345</v>
      </c>
      <c r="H2" s="320" t="s">
        <v>339</v>
      </c>
      <c r="I2" s="320"/>
      <c r="J2" s="201">
        <v>19</v>
      </c>
    </row>
    <row r="3" spans="1:10" x14ac:dyDescent="0.2">
      <c r="A3" s="197"/>
      <c r="B3" s="199"/>
      <c r="C3" s="199"/>
      <c r="D3" s="199"/>
      <c r="E3" s="199"/>
      <c r="F3" s="199"/>
      <c r="G3" s="199"/>
      <c r="H3" s="199"/>
      <c r="I3" s="199"/>
      <c r="J3" s="201"/>
    </row>
    <row r="4" spans="1:10" x14ac:dyDescent="0.2">
      <c r="A4" s="197" t="s">
        <v>1</v>
      </c>
      <c r="B4" s="199"/>
      <c r="C4" s="199"/>
      <c r="D4" s="199" t="s">
        <v>366</v>
      </c>
      <c r="E4" s="199"/>
      <c r="F4" s="199"/>
      <c r="G4" s="199"/>
      <c r="H4" s="199"/>
      <c r="I4" s="199"/>
      <c r="J4" s="201"/>
    </row>
    <row r="5" spans="1:10" x14ac:dyDescent="0.2">
      <c r="A5" s="202" t="s">
        <v>2</v>
      </c>
      <c r="B5" s="198"/>
      <c r="C5" s="198"/>
      <c r="D5" s="198" t="s">
        <v>340</v>
      </c>
      <c r="E5" s="198"/>
      <c r="F5" s="198"/>
      <c r="G5" s="198"/>
      <c r="H5" s="198"/>
      <c r="I5" s="198"/>
      <c r="J5" s="200"/>
    </row>
    <row r="6" spans="1:10" x14ac:dyDescent="0.2">
      <c r="A6" s="197"/>
      <c r="B6" s="199"/>
      <c r="C6" s="199"/>
      <c r="D6" s="199"/>
      <c r="E6" s="199"/>
      <c r="F6" s="199"/>
      <c r="G6" s="199"/>
      <c r="H6" s="199"/>
      <c r="I6" s="199"/>
      <c r="J6" s="201"/>
    </row>
    <row r="7" spans="1:10" x14ac:dyDescent="0.2">
      <c r="A7" s="321" t="s">
        <v>309</v>
      </c>
      <c r="B7" s="325"/>
      <c r="C7" s="325"/>
      <c r="D7" s="325"/>
      <c r="E7" s="325"/>
      <c r="F7" s="325"/>
      <c r="G7" s="325"/>
      <c r="H7" s="325"/>
      <c r="I7" s="325"/>
      <c r="J7" s="326"/>
    </row>
    <row r="8" spans="1:10" x14ac:dyDescent="0.2">
      <c r="A8" s="197"/>
      <c r="B8" s="199"/>
      <c r="C8" s="199"/>
      <c r="D8" s="199"/>
      <c r="E8" s="199"/>
      <c r="F8" s="199"/>
      <c r="G8" s="199"/>
      <c r="H8" s="199"/>
      <c r="I8" s="199"/>
      <c r="J8" s="201"/>
    </row>
    <row r="9" spans="1:10" ht="49.5" customHeight="1" x14ac:dyDescent="0.2">
      <c r="A9" s="330" t="s">
        <v>397</v>
      </c>
      <c r="B9" s="331"/>
      <c r="C9" s="331"/>
      <c r="D9" s="331"/>
      <c r="E9" s="331"/>
      <c r="F9" s="331"/>
      <c r="G9" s="331"/>
      <c r="H9" s="331"/>
      <c r="I9" s="331"/>
      <c r="J9" s="332"/>
    </row>
    <row r="10" spans="1:10" x14ac:dyDescent="0.2">
      <c r="A10" s="197"/>
      <c r="B10" s="199"/>
      <c r="C10" s="199"/>
      <c r="D10" s="199"/>
      <c r="E10" s="199"/>
      <c r="F10" s="199"/>
      <c r="G10" s="199"/>
      <c r="H10" s="199"/>
      <c r="I10" s="199"/>
      <c r="J10" s="201"/>
    </row>
    <row r="11" spans="1:10" x14ac:dyDescent="0.2">
      <c r="A11" s="197"/>
      <c r="B11" s="225"/>
      <c r="C11" s="194"/>
      <c r="D11" s="194"/>
      <c r="E11" s="195"/>
      <c r="F11" s="333" t="s">
        <v>26</v>
      </c>
      <c r="G11" s="334"/>
      <c r="H11" s="334"/>
      <c r="I11" s="335"/>
      <c r="J11" s="201"/>
    </row>
    <row r="12" spans="1:10" x14ac:dyDescent="0.2">
      <c r="A12" s="197"/>
      <c r="B12" s="197"/>
      <c r="C12" s="199"/>
      <c r="D12" s="199"/>
      <c r="E12" s="201"/>
      <c r="F12" s="336" t="s">
        <v>398</v>
      </c>
      <c r="G12" s="337"/>
      <c r="H12" s="336" t="s">
        <v>399</v>
      </c>
      <c r="I12" s="337"/>
      <c r="J12" s="201"/>
    </row>
    <row r="13" spans="1:10" x14ac:dyDescent="0.2">
      <c r="A13" s="197"/>
      <c r="B13" s="226" t="s">
        <v>310</v>
      </c>
      <c r="C13" s="227"/>
      <c r="D13" s="198"/>
      <c r="E13" s="228"/>
      <c r="F13" s="229" t="s">
        <v>400</v>
      </c>
      <c r="G13" s="200"/>
      <c r="H13" s="226" t="s">
        <v>400</v>
      </c>
      <c r="I13" s="230"/>
      <c r="J13" s="201"/>
    </row>
    <row r="14" spans="1:10" x14ac:dyDescent="0.2">
      <c r="A14" s="197"/>
      <c r="B14" s="231" t="s">
        <v>401</v>
      </c>
      <c r="C14" s="232"/>
      <c r="D14" s="194"/>
      <c r="E14" s="233"/>
      <c r="F14" s="234"/>
      <c r="G14" s="195"/>
      <c r="H14" s="235"/>
      <c r="I14" s="236"/>
      <c r="J14" s="201"/>
    </row>
    <row r="15" spans="1:10" x14ac:dyDescent="0.2">
      <c r="A15" s="197"/>
      <c r="B15" s="197" t="s">
        <v>402</v>
      </c>
      <c r="C15" s="199"/>
      <c r="D15" s="199"/>
      <c r="E15" s="201"/>
      <c r="F15" s="338" t="s">
        <v>413</v>
      </c>
      <c r="G15" s="339"/>
      <c r="H15" s="338" t="s">
        <v>414</v>
      </c>
      <c r="I15" s="339"/>
      <c r="J15" s="201"/>
    </row>
    <row r="16" spans="1:10" x14ac:dyDescent="0.2">
      <c r="A16" s="197"/>
      <c r="B16" s="237" t="s">
        <v>403</v>
      </c>
      <c r="C16" s="198"/>
      <c r="D16" s="198"/>
      <c r="E16" s="200"/>
      <c r="F16" s="202"/>
      <c r="G16" s="200"/>
      <c r="H16" s="202"/>
      <c r="I16" s="200"/>
      <c r="J16" s="201"/>
    </row>
    <row r="17" spans="1:10" x14ac:dyDescent="0.2">
      <c r="A17" s="197"/>
      <c r="B17" s="225" t="s">
        <v>404</v>
      </c>
      <c r="C17" s="194"/>
      <c r="D17" s="194"/>
      <c r="E17" s="195"/>
      <c r="F17" s="338" t="s">
        <v>413</v>
      </c>
      <c r="G17" s="339"/>
      <c r="H17" s="338" t="s">
        <v>414</v>
      </c>
      <c r="I17" s="339"/>
      <c r="J17" s="201"/>
    </row>
    <row r="18" spans="1:10" x14ac:dyDescent="0.2">
      <c r="A18" s="221"/>
      <c r="B18" s="238" t="s">
        <v>405</v>
      </c>
      <c r="C18" s="210"/>
      <c r="D18" s="210"/>
      <c r="E18" s="211"/>
      <c r="F18" s="239"/>
      <c r="G18" s="211"/>
      <c r="H18" s="239"/>
      <c r="I18" s="211"/>
      <c r="J18" s="215"/>
    </row>
    <row r="19" spans="1:10" x14ac:dyDescent="0.2">
      <c r="A19" s="197"/>
      <c r="B19" s="199"/>
      <c r="C19" s="199"/>
      <c r="D19" s="199"/>
      <c r="E19" s="199"/>
      <c r="F19" s="199"/>
      <c r="G19" s="199"/>
      <c r="H19" s="199"/>
      <c r="I19" s="199"/>
      <c r="J19" s="201"/>
    </row>
    <row r="20" spans="1:10" x14ac:dyDescent="0.2">
      <c r="A20" s="197"/>
      <c r="B20" s="204" t="s">
        <v>313</v>
      </c>
      <c r="C20" s="199" t="s">
        <v>406</v>
      </c>
      <c r="D20" s="199"/>
      <c r="E20" s="199"/>
      <c r="F20" s="199"/>
      <c r="G20" s="199"/>
      <c r="H20" s="199"/>
      <c r="I20" s="199"/>
      <c r="J20" s="201"/>
    </row>
    <row r="21" spans="1:10" x14ac:dyDescent="0.2">
      <c r="A21" s="197"/>
      <c r="B21" s="199"/>
      <c r="C21" s="240" t="s">
        <v>407</v>
      </c>
      <c r="D21" s="199"/>
      <c r="E21" s="199"/>
      <c r="F21" s="199"/>
      <c r="G21" s="199"/>
      <c r="H21" s="199"/>
      <c r="I21" s="199"/>
      <c r="J21" s="201"/>
    </row>
    <row r="22" spans="1:10" x14ac:dyDescent="0.2">
      <c r="A22" s="197"/>
      <c r="B22" s="199"/>
      <c r="C22" s="220" t="s">
        <v>408</v>
      </c>
      <c r="D22" s="199"/>
      <c r="E22" s="199"/>
      <c r="F22" s="199"/>
      <c r="G22" s="199"/>
      <c r="H22" s="199"/>
      <c r="I22" s="199"/>
      <c r="J22" s="201"/>
    </row>
    <row r="23" spans="1:10" x14ac:dyDescent="0.2">
      <c r="A23" s="197"/>
      <c r="B23" s="199"/>
      <c r="C23" s="220" t="s">
        <v>409</v>
      </c>
      <c r="D23" s="199"/>
      <c r="E23" s="199"/>
      <c r="F23" s="199"/>
      <c r="G23" s="199"/>
      <c r="H23" s="199"/>
      <c r="I23" s="199"/>
      <c r="J23" s="201"/>
    </row>
    <row r="24" spans="1:10" x14ac:dyDescent="0.2">
      <c r="A24" s="197"/>
      <c r="B24" s="199"/>
      <c r="C24" s="220" t="s">
        <v>311</v>
      </c>
      <c r="D24" s="199"/>
      <c r="E24" s="199"/>
      <c r="F24" s="199"/>
      <c r="G24" s="199"/>
      <c r="H24" s="199"/>
      <c r="I24" s="199"/>
      <c r="J24" s="201"/>
    </row>
    <row r="25" spans="1:10" x14ac:dyDescent="0.2">
      <c r="A25" s="197"/>
      <c r="B25" s="199"/>
      <c r="C25" s="199"/>
      <c r="D25" s="199"/>
      <c r="E25" s="199"/>
      <c r="F25" s="199"/>
      <c r="G25" s="199"/>
      <c r="H25" s="199"/>
      <c r="I25" s="199"/>
      <c r="J25" s="201"/>
    </row>
    <row r="26" spans="1:10" x14ac:dyDescent="0.2">
      <c r="A26" s="197"/>
      <c r="B26" s="199"/>
      <c r="C26" s="199"/>
      <c r="D26" s="199"/>
      <c r="E26" s="199"/>
      <c r="F26" s="199"/>
      <c r="G26" s="199"/>
      <c r="H26" s="199"/>
      <c r="I26" s="199"/>
      <c r="J26" s="201"/>
    </row>
    <row r="27" spans="1:10" x14ac:dyDescent="0.2">
      <c r="A27" s="197"/>
      <c r="B27" s="225"/>
      <c r="C27" s="194"/>
      <c r="D27" s="194"/>
      <c r="E27" s="195"/>
      <c r="F27" s="333" t="s">
        <v>26</v>
      </c>
      <c r="G27" s="334"/>
      <c r="H27" s="334"/>
      <c r="I27" s="335"/>
      <c r="J27" s="201"/>
    </row>
    <row r="28" spans="1:10" x14ac:dyDescent="0.2">
      <c r="A28" s="197"/>
      <c r="B28" s="197"/>
      <c r="C28" s="199"/>
      <c r="D28" s="199"/>
      <c r="E28" s="201"/>
      <c r="F28" s="336" t="s">
        <v>398</v>
      </c>
      <c r="G28" s="337"/>
      <c r="H28" s="336" t="s">
        <v>399</v>
      </c>
      <c r="I28" s="337"/>
      <c r="J28" s="201"/>
    </row>
    <row r="29" spans="1:10" x14ac:dyDescent="0.2">
      <c r="A29" s="197"/>
      <c r="B29" s="241" t="s">
        <v>312</v>
      </c>
      <c r="C29" s="227"/>
      <c r="D29" s="198"/>
      <c r="E29" s="228"/>
      <c r="F29" s="229" t="s">
        <v>400</v>
      </c>
      <c r="G29" s="200"/>
      <c r="H29" s="226" t="s">
        <v>400</v>
      </c>
      <c r="I29" s="230"/>
      <c r="J29" s="201"/>
    </row>
    <row r="30" spans="1:10" x14ac:dyDescent="0.2">
      <c r="A30" s="197"/>
      <c r="B30" s="231" t="s">
        <v>410</v>
      </c>
      <c r="C30" s="232"/>
      <c r="D30" s="194"/>
      <c r="E30" s="233"/>
      <c r="F30" s="340" t="s">
        <v>415</v>
      </c>
      <c r="G30" s="341"/>
      <c r="H30" s="342" t="s">
        <v>413</v>
      </c>
      <c r="I30" s="343"/>
      <c r="J30" s="201"/>
    </row>
    <row r="31" spans="1:10" x14ac:dyDescent="0.2">
      <c r="A31" s="197"/>
      <c r="B31" s="197" t="s">
        <v>411</v>
      </c>
      <c r="C31" s="199"/>
      <c r="D31" s="199"/>
      <c r="E31" s="201"/>
      <c r="F31" s="197"/>
      <c r="G31" s="201"/>
      <c r="H31" s="197"/>
      <c r="I31" s="201"/>
      <c r="J31" s="201"/>
    </row>
    <row r="32" spans="1:10" x14ac:dyDescent="0.2">
      <c r="A32" s="197"/>
      <c r="B32" s="225"/>
      <c r="C32" s="194"/>
      <c r="D32" s="194"/>
      <c r="E32" s="195"/>
      <c r="F32" s="193"/>
      <c r="G32" s="195"/>
      <c r="H32" s="193"/>
      <c r="I32" s="195"/>
      <c r="J32" s="201"/>
    </row>
    <row r="33" spans="1:10" x14ac:dyDescent="0.2">
      <c r="A33" s="221"/>
      <c r="B33" s="242"/>
      <c r="C33" s="210"/>
      <c r="D33" s="210"/>
      <c r="E33" s="211"/>
      <c r="F33" s="239"/>
      <c r="G33" s="211"/>
      <c r="H33" s="239"/>
      <c r="I33" s="211"/>
      <c r="J33" s="215"/>
    </row>
    <row r="34" spans="1:10" x14ac:dyDescent="0.2">
      <c r="A34" s="197"/>
      <c r="B34" s="243"/>
      <c r="C34" s="244"/>
      <c r="D34" s="244"/>
      <c r="E34" s="245"/>
      <c r="F34" s="243"/>
      <c r="G34" s="245"/>
      <c r="H34" s="243"/>
      <c r="I34" s="245"/>
      <c r="J34" s="201"/>
    </row>
    <row r="35" spans="1:10" x14ac:dyDescent="0.2">
      <c r="A35" s="197"/>
      <c r="B35" s="199"/>
      <c r="C35" s="199"/>
      <c r="D35" s="199"/>
      <c r="E35" s="199"/>
      <c r="F35" s="199"/>
      <c r="G35" s="199"/>
      <c r="H35" s="199"/>
      <c r="I35" s="199"/>
      <c r="J35" s="201"/>
    </row>
    <row r="36" spans="1:10" x14ac:dyDescent="0.2">
      <c r="A36" s="197"/>
      <c r="B36" s="204" t="s">
        <v>313</v>
      </c>
      <c r="C36" s="199" t="s">
        <v>314</v>
      </c>
      <c r="D36" s="199"/>
      <c r="E36" s="199"/>
      <c r="F36" s="199"/>
      <c r="G36" s="199"/>
      <c r="H36" s="199"/>
      <c r="I36" s="199"/>
      <c r="J36" s="201"/>
    </row>
    <row r="37" spans="1:10" x14ac:dyDescent="0.2">
      <c r="A37" s="197"/>
      <c r="B37" s="199"/>
      <c r="C37" s="220" t="s">
        <v>412</v>
      </c>
      <c r="D37" s="199"/>
      <c r="E37" s="199"/>
      <c r="F37" s="199"/>
      <c r="G37" s="199"/>
      <c r="H37" s="199"/>
      <c r="I37" s="199"/>
      <c r="J37" s="201"/>
    </row>
    <row r="38" spans="1:10" x14ac:dyDescent="0.2">
      <c r="A38" s="197"/>
      <c r="B38" s="199"/>
      <c r="C38" s="220" t="s">
        <v>315</v>
      </c>
      <c r="D38" s="199"/>
      <c r="E38" s="199"/>
      <c r="F38" s="199"/>
      <c r="G38" s="199"/>
      <c r="H38" s="199"/>
      <c r="I38" s="199"/>
      <c r="J38" s="201"/>
    </row>
    <row r="39" spans="1:10" x14ac:dyDescent="0.2">
      <c r="A39" s="197"/>
      <c r="B39" s="199"/>
      <c r="C39" s="199"/>
      <c r="D39" s="199"/>
      <c r="E39" s="199"/>
      <c r="F39" s="199"/>
      <c r="G39" s="199"/>
      <c r="H39" s="199"/>
      <c r="I39" s="199"/>
      <c r="J39" s="201"/>
    </row>
    <row r="40" spans="1:10" x14ac:dyDescent="0.2">
      <c r="A40" s="197"/>
      <c r="B40" s="199"/>
      <c r="C40" s="199"/>
      <c r="D40" s="199"/>
      <c r="E40" s="199"/>
      <c r="F40" s="199"/>
      <c r="G40" s="199"/>
      <c r="H40" s="199"/>
      <c r="I40" s="199"/>
      <c r="J40" s="201"/>
    </row>
    <row r="41" spans="1:10" x14ac:dyDescent="0.2">
      <c r="A41" s="197"/>
      <c r="B41" s="199"/>
      <c r="C41" s="199"/>
      <c r="D41" s="199"/>
      <c r="E41" s="199"/>
      <c r="F41" s="199"/>
      <c r="G41" s="199"/>
      <c r="H41" s="199"/>
      <c r="I41" s="199"/>
      <c r="J41" s="201"/>
    </row>
    <row r="42" spans="1:10" x14ac:dyDescent="0.2">
      <c r="A42" s="197"/>
      <c r="B42" s="199"/>
      <c r="C42" s="199"/>
      <c r="D42" s="214"/>
      <c r="E42" s="214"/>
      <c r="F42" s="214"/>
      <c r="G42" s="214"/>
      <c r="H42" s="199"/>
      <c r="I42" s="199"/>
      <c r="J42" s="201"/>
    </row>
    <row r="43" spans="1:10" x14ac:dyDescent="0.2">
      <c r="A43" s="197"/>
      <c r="B43" s="199"/>
      <c r="C43" s="199"/>
      <c r="D43" s="199"/>
      <c r="E43" s="199"/>
      <c r="F43" s="199"/>
      <c r="G43" s="199"/>
      <c r="H43" s="199"/>
      <c r="I43" s="199"/>
      <c r="J43" s="201"/>
    </row>
    <row r="44" spans="1:10" x14ac:dyDescent="0.2">
      <c r="A44" s="197"/>
      <c r="B44" s="199"/>
      <c r="C44" s="199"/>
      <c r="D44" s="199"/>
      <c r="E44" s="199"/>
      <c r="F44" s="199"/>
      <c r="G44" s="199"/>
      <c r="H44" s="199"/>
      <c r="I44" s="199"/>
      <c r="J44" s="201"/>
    </row>
    <row r="45" spans="1:10" x14ac:dyDescent="0.2">
      <c r="A45" s="197"/>
      <c r="B45" s="199"/>
      <c r="C45" s="199"/>
      <c r="D45" s="199"/>
      <c r="E45" s="199"/>
      <c r="F45" s="199"/>
      <c r="G45" s="199"/>
      <c r="H45" s="199"/>
      <c r="I45" s="199"/>
      <c r="J45" s="201"/>
    </row>
    <row r="46" spans="1:10" x14ac:dyDescent="0.2">
      <c r="A46" s="197"/>
      <c r="B46" s="199"/>
      <c r="C46" s="199"/>
      <c r="D46" s="199"/>
      <c r="E46" s="199"/>
      <c r="F46" s="199"/>
      <c r="G46" s="199"/>
      <c r="H46" s="199"/>
      <c r="I46" s="199"/>
      <c r="J46" s="201"/>
    </row>
    <row r="47" spans="1:10" x14ac:dyDescent="0.2">
      <c r="A47" s="197"/>
      <c r="B47" s="199"/>
      <c r="C47" s="199"/>
      <c r="D47" s="199"/>
      <c r="E47" s="199"/>
      <c r="F47" s="199"/>
      <c r="G47" s="199"/>
      <c r="H47" s="199"/>
      <c r="I47" s="199"/>
      <c r="J47" s="201"/>
    </row>
    <row r="48" spans="1:10" x14ac:dyDescent="0.2">
      <c r="A48" s="202"/>
      <c r="B48" s="198"/>
      <c r="C48" s="198"/>
      <c r="D48" s="198"/>
      <c r="E48" s="198"/>
      <c r="F48" s="198"/>
      <c r="G48" s="198"/>
      <c r="H48" s="198"/>
      <c r="I48" s="198"/>
      <c r="J48" s="200"/>
    </row>
    <row r="49" spans="1:10" x14ac:dyDescent="0.2">
      <c r="A49" s="197" t="s">
        <v>316</v>
      </c>
      <c r="B49" s="199"/>
      <c r="C49" s="199"/>
      <c r="D49" s="199"/>
      <c r="E49" s="199"/>
      <c r="F49" s="199"/>
      <c r="G49" s="199"/>
      <c r="H49" s="199"/>
      <c r="I49" s="199"/>
      <c r="J49" s="201"/>
    </row>
    <row r="50" spans="1:10" x14ac:dyDescent="0.2">
      <c r="A50" s="197"/>
      <c r="B50" s="199"/>
      <c r="C50" s="199"/>
      <c r="D50" s="199"/>
      <c r="E50" s="199"/>
      <c r="F50" s="199"/>
      <c r="G50" s="199"/>
      <c r="H50" s="199"/>
      <c r="I50" s="199"/>
      <c r="J50" s="201"/>
    </row>
    <row r="51" spans="1:10" x14ac:dyDescent="0.2">
      <c r="A51" s="202" t="s">
        <v>322</v>
      </c>
      <c r="B51" s="198"/>
      <c r="C51" s="198"/>
      <c r="D51" s="198"/>
      <c r="E51" s="198"/>
      <c r="F51" s="198"/>
      <c r="G51" s="198"/>
      <c r="H51" s="198" t="s">
        <v>321</v>
      </c>
      <c r="I51" s="198"/>
      <c r="J51" s="200"/>
    </row>
    <row r="52" spans="1:10" x14ac:dyDescent="0.2">
      <c r="A52" s="327" t="s">
        <v>4</v>
      </c>
      <c r="B52" s="328"/>
      <c r="C52" s="328"/>
      <c r="D52" s="328"/>
      <c r="E52" s="328"/>
      <c r="F52" s="328"/>
      <c r="G52" s="328"/>
      <c r="H52" s="328"/>
      <c r="I52" s="328"/>
      <c r="J52" s="329"/>
    </row>
    <row r="53" spans="1:10" x14ac:dyDescent="0.2">
      <c r="A53" s="197"/>
      <c r="B53" s="199"/>
      <c r="C53" s="199"/>
      <c r="D53" s="199"/>
      <c r="E53" s="199"/>
      <c r="F53" s="199"/>
      <c r="G53" s="199"/>
      <c r="H53" s="199"/>
      <c r="I53" s="199"/>
      <c r="J53" s="201"/>
    </row>
    <row r="54" spans="1:10" x14ac:dyDescent="0.2">
      <c r="A54" s="197" t="s">
        <v>5</v>
      </c>
      <c r="B54" s="199"/>
      <c r="C54" s="199"/>
      <c r="D54" s="199"/>
      <c r="E54" s="199"/>
      <c r="F54" s="199"/>
      <c r="G54" s="199"/>
      <c r="H54" s="199"/>
      <c r="I54" s="199"/>
      <c r="J54" s="201"/>
    </row>
    <row r="55" spans="1:10" x14ac:dyDescent="0.2">
      <c r="A55" s="202"/>
      <c r="B55" s="198"/>
      <c r="C55" s="198"/>
      <c r="D55" s="198"/>
      <c r="E55" s="198"/>
      <c r="F55" s="198"/>
      <c r="G55" s="198"/>
      <c r="H55" s="198"/>
      <c r="I55" s="198"/>
      <c r="J55" s="200"/>
    </row>
  </sheetData>
  <mergeCells count="16">
    <mergeCell ref="A52:J52"/>
    <mergeCell ref="H15:I15"/>
    <mergeCell ref="F15:G15"/>
    <mergeCell ref="F17:G17"/>
    <mergeCell ref="H17:I17"/>
    <mergeCell ref="F30:G30"/>
    <mergeCell ref="H30:I30"/>
    <mergeCell ref="F27:I27"/>
    <mergeCell ref="F28:G28"/>
    <mergeCell ref="H28:I28"/>
    <mergeCell ref="H2:I2"/>
    <mergeCell ref="A7:J7"/>
    <mergeCell ref="A9:J9"/>
    <mergeCell ref="F11:I11"/>
    <mergeCell ref="F12:G12"/>
    <mergeCell ref="H12:I12"/>
  </mergeCells>
  <printOptions horizontalCentered="1" verticalCentered="1"/>
  <pageMargins left="0.5" right="0.5" top="0.5" bottom="0.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0"/>
  <sheetViews>
    <sheetView showGridLines="0" zoomScaleNormal="100" workbookViewId="0">
      <selection activeCell="I23" sqref="I23"/>
    </sheetView>
  </sheetViews>
  <sheetFormatPr defaultRowHeight="12.75" x14ac:dyDescent="0.2"/>
  <cols>
    <col min="1" max="1" width="15.7109375" style="12" customWidth="1"/>
    <col min="2" max="2" width="12" style="12" customWidth="1"/>
    <col min="3" max="5" width="10.7109375" style="12" customWidth="1"/>
    <col min="6" max="6" width="2" style="12" customWidth="1"/>
    <col min="7" max="7" width="8.7109375" style="12" customWidth="1"/>
    <col min="8" max="8" width="5.5703125" style="12" customWidth="1"/>
    <col min="9" max="9" width="11.5703125" style="12" customWidth="1"/>
    <col min="10" max="10" width="4.7109375" style="12" customWidth="1"/>
    <col min="11" max="11" width="23.85546875" style="12" bestFit="1" customWidth="1"/>
    <col min="12" max="12" width="2.5703125" style="12" hidden="1" customWidth="1"/>
    <col min="13" max="17" width="9.140625" style="12" hidden="1" customWidth="1"/>
    <col min="18" max="18" width="11.140625" style="12" hidden="1" customWidth="1"/>
    <col min="19" max="21" width="9.140625" style="12" hidden="1" customWidth="1"/>
    <col min="22" max="22" width="24.28515625" style="12" hidden="1" customWidth="1"/>
    <col min="23" max="23" width="12.42578125" style="12" hidden="1" customWidth="1"/>
    <col min="24" max="24" width="8.5703125" style="12" hidden="1" customWidth="1"/>
    <col min="25" max="25" width="7" style="12" hidden="1" customWidth="1"/>
    <col min="26" max="16384" width="9.140625" style="12"/>
  </cols>
  <sheetData>
    <row r="1" spans="1:11" x14ac:dyDescent="0.2">
      <c r="A1" s="9"/>
      <c r="B1" s="10"/>
      <c r="C1" s="10"/>
      <c r="D1" s="10"/>
      <c r="E1" s="10"/>
      <c r="F1" s="10"/>
      <c r="G1" s="10"/>
      <c r="H1" s="10"/>
      <c r="I1" s="10"/>
      <c r="J1" s="10"/>
      <c r="K1" s="11"/>
    </row>
    <row r="2" spans="1:11" x14ac:dyDescent="0.2">
      <c r="A2" s="5" t="s">
        <v>0</v>
      </c>
      <c r="B2" s="13">
        <v>4</v>
      </c>
      <c r="C2" s="3"/>
      <c r="D2" s="3"/>
      <c r="E2" s="3"/>
      <c r="F2" s="3"/>
      <c r="G2" s="3"/>
      <c r="H2" s="3"/>
      <c r="I2" s="3"/>
      <c r="J2" s="3"/>
      <c r="K2" s="14" t="s">
        <v>263</v>
      </c>
    </row>
    <row r="3" spans="1:11" x14ac:dyDescent="0.2">
      <c r="A3" s="5"/>
      <c r="B3" s="1"/>
      <c r="C3" s="3"/>
      <c r="D3" s="3"/>
      <c r="E3" s="3"/>
      <c r="F3" s="3"/>
      <c r="G3" s="3"/>
      <c r="H3" s="3"/>
      <c r="I3" s="3"/>
      <c r="J3" s="3"/>
      <c r="K3" s="15"/>
    </row>
    <row r="4" spans="1:11" x14ac:dyDescent="0.2">
      <c r="A4" s="5" t="s">
        <v>1</v>
      </c>
      <c r="B4" s="3"/>
      <c r="C4" s="3"/>
      <c r="D4" s="62" t="str">
        <f>'Title Page'!$B$12</f>
        <v>Rabanco LTD / G-12</v>
      </c>
      <c r="E4" s="3"/>
      <c r="F4" s="3"/>
      <c r="G4" s="3"/>
      <c r="H4" s="3"/>
      <c r="I4" s="3"/>
      <c r="J4" s="3"/>
      <c r="K4" s="15"/>
    </row>
    <row r="5" spans="1:11" x14ac:dyDescent="0.2">
      <c r="A5" s="6" t="s">
        <v>2</v>
      </c>
      <c r="B5" s="7"/>
      <c r="C5" s="7"/>
      <c r="D5" s="66" t="str">
        <f>'Title Page'!$B$15</f>
        <v>Lynnwood Disposal, Republic Services</v>
      </c>
      <c r="E5" s="7"/>
      <c r="F5" s="7"/>
      <c r="G5" s="7"/>
      <c r="H5" s="7"/>
      <c r="I5" s="7"/>
      <c r="J5" s="7"/>
      <c r="K5" s="16"/>
    </row>
    <row r="6" spans="1:11" x14ac:dyDescent="0.2">
      <c r="A6" s="347" t="s">
        <v>6</v>
      </c>
      <c r="B6" s="348"/>
      <c r="C6" s="348"/>
      <c r="D6" s="348"/>
      <c r="E6" s="348"/>
      <c r="F6" s="348"/>
      <c r="G6" s="348"/>
      <c r="H6" s="348"/>
      <c r="I6" s="348"/>
      <c r="J6" s="348"/>
      <c r="K6" s="349"/>
    </row>
    <row r="7" spans="1:11" x14ac:dyDescent="0.2">
      <c r="A7" s="17" t="s">
        <v>7</v>
      </c>
      <c r="B7" s="4"/>
      <c r="C7" s="4"/>
      <c r="D7" s="4"/>
      <c r="E7" s="4"/>
      <c r="F7" s="4"/>
      <c r="G7" s="4"/>
      <c r="H7" s="4"/>
      <c r="I7" s="4"/>
      <c r="J7" s="4"/>
      <c r="K7" s="18"/>
    </row>
    <row r="8" spans="1:11" x14ac:dyDescent="0.2">
      <c r="A8" s="5"/>
      <c r="B8" s="3"/>
      <c r="C8" s="3"/>
      <c r="D8" s="3"/>
      <c r="E8" s="3"/>
      <c r="F8" s="3"/>
      <c r="G8" s="3"/>
      <c r="H8" s="3"/>
      <c r="I8" s="3"/>
      <c r="J8" s="3"/>
      <c r="K8" s="15"/>
    </row>
    <row r="9" spans="1:11" x14ac:dyDescent="0.2">
      <c r="A9" s="17" t="s">
        <v>8</v>
      </c>
      <c r="B9" s="3"/>
      <c r="C9" s="3"/>
      <c r="D9" s="3"/>
      <c r="E9" s="3"/>
      <c r="F9" s="3"/>
      <c r="G9" s="3"/>
      <c r="H9" s="3"/>
      <c r="I9" s="3"/>
      <c r="J9" s="3"/>
      <c r="K9" s="15"/>
    </row>
    <row r="10" spans="1:11" x14ac:dyDescent="0.2">
      <c r="A10" s="19" t="s">
        <v>9</v>
      </c>
      <c r="B10" s="3"/>
      <c r="C10" s="3"/>
      <c r="D10" s="3"/>
      <c r="E10" s="3"/>
      <c r="F10" s="3"/>
      <c r="G10" s="3"/>
      <c r="H10" s="3"/>
      <c r="I10" s="3"/>
      <c r="J10" s="3"/>
      <c r="K10" s="15"/>
    </row>
    <row r="11" spans="1:11" x14ac:dyDescent="0.2">
      <c r="A11" s="19" t="s">
        <v>10</v>
      </c>
      <c r="B11" s="3"/>
      <c r="C11" s="3"/>
      <c r="D11" s="3"/>
      <c r="E11" s="3"/>
      <c r="F11" s="3"/>
      <c r="G11" s="3"/>
      <c r="H11" s="3"/>
      <c r="I11" s="3"/>
      <c r="J11" s="3"/>
      <c r="K11" s="15"/>
    </row>
    <row r="12" spans="1:11" x14ac:dyDescent="0.2">
      <c r="A12" s="20" t="s">
        <v>11</v>
      </c>
      <c r="B12" s="3"/>
      <c r="C12" s="3"/>
      <c r="D12" s="3"/>
      <c r="E12" s="3"/>
      <c r="F12" s="3"/>
      <c r="G12" s="3"/>
      <c r="H12" s="3"/>
      <c r="I12" s="3"/>
      <c r="J12" s="3"/>
      <c r="K12" s="15"/>
    </row>
    <row r="13" spans="1:11" x14ac:dyDescent="0.2">
      <c r="A13" s="21" t="s">
        <v>12</v>
      </c>
      <c r="B13" s="1"/>
      <c r="C13" s="1"/>
      <c r="D13" s="3"/>
      <c r="E13" s="1"/>
      <c r="F13" s="1"/>
      <c r="G13" s="1"/>
      <c r="H13" s="3"/>
      <c r="I13" s="1"/>
      <c r="J13" s="1"/>
      <c r="K13" s="15"/>
    </row>
    <row r="14" spans="1:11" x14ac:dyDescent="0.2">
      <c r="A14" s="21" t="s">
        <v>13</v>
      </c>
      <c r="B14" s="1"/>
      <c r="C14" s="1"/>
      <c r="D14" s="3"/>
      <c r="E14" s="1"/>
      <c r="F14" s="1"/>
      <c r="G14" s="1"/>
      <c r="H14" s="3"/>
      <c r="I14" s="1"/>
      <c r="J14" s="1"/>
      <c r="K14" s="15"/>
    </row>
    <row r="15" spans="1:11" x14ac:dyDescent="0.2">
      <c r="A15" s="21" t="s">
        <v>14</v>
      </c>
      <c r="B15" s="3"/>
      <c r="C15" s="3"/>
      <c r="D15" s="3"/>
      <c r="E15" s="3"/>
      <c r="F15" s="3"/>
      <c r="G15" s="3"/>
      <c r="H15" s="3"/>
      <c r="I15" s="3"/>
      <c r="J15" s="3"/>
      <c r="K15" s="15"/>
    </row>
    <row r="16" spans="1:11" x14ac:dyDescent="0.2">
      <c r="A16" s="17"/>
      <c r="B16" s="3"/>
      <c r="C16" s="3"/>
      <c r="D16" s="3"/>
      <c r="E16" s="3"/>
      <c r="F16" s="3"/>
      <c r="G16" s="3"/>
      <c r="H16" s="3"/>
      <c r="I16" s="3"/>
      <c r="J16" s="3"/>
      <c r="K16" s="15"/>
    </row>
    <row r="17" spans="1:25" x14ac:dyDescent="0.2">
      <c r="A17" s="5" t="s">
        <v>41</v>
      </c>
      <c r="B17" s="3"/>
      <c r="C17" s="3"/>
      <c r="D17" s="3"/>
      <c r="E17" s="3"/>
      <c r="F17" s="3"/>
      <c r="G17" s="3"/>
      <c r="H17" s="3"/>
      <c r="I17" s="3"/>
      <c r="J17" s="3"/>
      <c r="K17" s="15"/>
    </row>
    <row r="18" spans="1:25" x14ac:dyDescent="0.2">
      <c r="A18" s="5"/>
      <c r="B18" s="3"/>
      <c r="C18" s="3"/>
      <c r="D18" s="3"/>
      <c r="E18" s="3"/>
      <c r="F18" s="3"/>
      <c r="G18" s="3"/>
      <c r="H18" s="3"/>
      <c r="I18" s="3"/>
      <c r="J18" s="3"/>
      <c r="K18" s="15"/>
    </row>
    <row r="19" spans="1:25" x14ac:dyDescent="0.2">
      <c r="A19" s="22"/>
      <c r="B19" s="4"/>
      <c r="C19" s="4"/>
      <c r="D19" s="4"/>
      <c r="E19" s="4"/>
      <c r="F19" s="4"/>
      <c r="G19" s="4"/>
      <c r="H19" s="4"/>
      <c r="I19" s="4"/>
      <c r="J19" s="4"/>
      <c r="K19" s="18"/>
    </row>
    <row r="20" spans="1:25" x14ac:dyDescent="0.2">
      <c r="A20" s="23" t="s">
        <v>15</v>
      </c>
      <c r="B20" s="23" t="s">
        <v>16</v>
      </c>
      <c r="C20" s="23" t="s">
        <v>17</v>
      </c>
      <c r="D20" s="23" t="s">
        <v>18</v>
      </c>
      <c r="E20" s="23" t="s">
        <v>19</v>
      </c>
      <c r="F20" s="24"/>
      <c r="G20" s="23"/>
      <c r="H20" s="23"/>
      <c r="I20" s="23" t="s">
        <v>20</v>
      </c>
      <c r="J20" s="23"/>
      <c r="K20" s="23"/>
    </row>
    <row r="21" spans="1:25" x14ac:dyDescent="0.2">
      <c r="A21" s="25" t="s">
        <v>21</v>
      </c>
      <c r="B21" s="25" t="s">
        <v>22</v>
      </c>
      <c r="C21" s="25" t="s">
        <v>23</v>
      </c>
      <c r="D21" s="25" t="s">
        <v>23</v>
      </c>
      <c r="E21" s="25" t="s">
        <v>23</v>
      </c>
      <c r="F21" s="24"/>
      <c r="G21" s="25"/>
      <c r="H21" s="25"/>
      <c r="I21" s="25" t="s">
        <v>19</v>
      </c>
      <c r="J21" s="25"/>
      <c r="K21" s="25"/>
    </row>
    <row r="22" spans="1:25" x14ac:dyDescent="0.2">
      <c r="A22" s="26" t="s">
        <v>25</v>
      </c>
      <c r="B22" s="26" t="s">
        <v>23</v>
      </c>
      <c r="C22" s="26" t="s">
        <v>26</v>
      </c>
      <c r="D22" s="26" t="s">
        <v>26</v>
      </c>
      <c r="E22" s="26" t="s">
        <v>26</v>
      </c>
      <c r="F22" s="24"/>
      <c r="G22" s="26"/>
      <c r="H22" s="26"/>
      <c r="I22" s="26" t="s">
        <v>643</v>
      </c>
      <c r="J22" s="26"/>
      <c r="K22" s="26"/>
      <c r="Q22" s="153" t="s">
        <v>26</v>
      </c>
      <c r="R22" s="154" t="s">
        <v>260</v>
      </c>
      <c r="S22" s="153" t="s">
        <v>26</v>
      </c>
      <c r="T22" s="154" t="s">
        <v>260</v>
      </c>
      <c r="U22" s="153" t="s">
        <v>26</v>
      </c>
      <c r="V22" s="154" t="s">
        <v>260</v>
      </c>
      <c r="W22" s="155"/>
      <c r="X22" s="153" t="s">
        <v>26</v>
      </c>
      <c r="Y22" s="154" t="s">
        <v>260</v>
      </c>
    </row>
    <row r="23" spans="1:25" x14ac:dyDescent="0.2">
      <c r="A23" s="2" t="s">
        <v>426</v>
      </c>
      <c r="B23" s="2" t="s">
        <v>27</v>
      </c>
      <c r="C23" s="159" t="str">
        <f>TEXT(Q23,"$ 0.00")&amp;R23</f>
        <v>$6.71 (A)</v>
      </c>
      <c r="D23" s="159" t="str">
        <f>TEXT(S23,"$ 0.00")&amp;T23</f>
        <v>$ 7.60(A)</v>
      </c>
      <c r="E23" s="246" t="s">
        <v>636</v>
      </c>
      <c r="F23" s="3"/>
      <c r="G23" s="28"/>
      <c r="H23" s="28"/>
      <c r="I23" s="159" t="str">
        <f>TEXT(X23,"$ 0.00")&amp;Y23</f>
        <v>(C )</v>
      </c>
      <c r="J23" s="30"/>
      <c r="K23" s="30"/>
      <c r="Q23" s="151" t="s">
        <v>416</v>
      </c>
      <c r="R23" s="152"/>
      <c r="S23" s="160">
        <v>7.6</v>
      </c>
      <c r="T23" s="152" t="s">
        <v>261</v>
      </c>
      <c r="U23" s="151" t="s">
        <v>417</v>
      </c>
      <c r="V23" s="152"/>
      <c r="W23" s="151"/>
      <c r="X23" s="151" t="s">
        <v>418</v>
      </c>
      <c r="Y23" s="152"/>
    </row>
    <row r="24" spans="1:25" x14ac:dyDescent="0.2">
      <c r="A24" s="2" t="s">
        <v>28</v>
      </c>
      <c r="B24" s="2" t="s">
        <v>27</v>
      </c>
      <c r="C24" s="159" t="str">
        <f t="shared" ref="C24:C29" si="0">TEXT(Q24,"$ 0.00")&amp;R24</f>
        <v>$11.97 (A)</v>
      </c>
      <c r="D24" s="159" t="str">
        <f>+D23</f>
        <v>$ 7.60(A)</v>
      </c>
      <c r="E24" s="159" t="str">
        <f>+E23</f>
        <v>$7.98 (R)</v>
      </c>
      <c r="F24" s="3"/>
      <c r="G24" s="28"/>
      <c r="H24" s="28"/>
      <c r="I24" s="159" t="str">
        <f t="shared" ref="I24:I34" si="1">TEXT(X24,"$ 0.00")&amp;Y24</f>
        <v>(C )</v>
      </c>
      <c r="J24" s="30"/>
      <c r="K24" s="30"/>
      <c r="Q24" s="151" t="s">
        <v>419</v>
      </c>
      <c r="R24" s="152"/>
      <c r="S24" s="151"/>
      <c r="T24" s="152"/>
      <c r="U24" s="151"/>
      <c r="V24" s="152"/>
      <c r="W24" s="151"/>
      <c r="X24" s="151" t="s">
        <v>418</v>
      </c>
      <c r="Y24" s="152"/>
    </row>
    <row r="25" spans="1:25" x14ac:dyDescent="0.2">
      <c r="A25" s="2" t="s">
        <v>29</v>
      </c>
      <c r="B25" s="2" t="s">
        <v>27</v>
      </c>
      <c r="C25" s="159" t="str">
        <f t="shared" si="0"/>
        <v>$20.63 (A)</v>
      </c>
      <c r="D25" s="159" t="str">
        <f t="shared" ref="D25:E31" si="2">+D24</f>
        <v>$ 7.60(A)</v>
      </c>
      <c r="E25" s="159" t="str">
        <f t="shared" si="2"/>
        <v>$7.98 (R)</v>
      </c>
      <c r="F25" s="3"/>
      <c r="G25" s="28"/>
      <c r="H25" s="28"/>
      <c r="I25" s="159" t="str">
        <f t="shared" si="1"/>
        <v>(C )</v>
      </c>
      <c r="J25" s="30"/>
      <c r="K25" s="30"/>
      <c r="M25" s="12">
        <v>2</v>
      </c>
      <c r="Q25" s="151" t="s">
        <v>420</v>
      </c>
      <c r="R25" s="152"/>
      <c r="S25" s="151"/>
      <c r="T25" s="152"/>
      <c r="U25" s="151"/>
      <c r="V25" s="152"/>
      <c r="W25" s="151"/>
      <c r="X25" s="151" t="s">
        <v>418</v>
      </c>
      <c r="Y25" s="152"/>
    </row>
    <row r="26" spans="1:25" x14ac:dyDescent="0.2">
      <c r="A26" s="2" t="s">
        <v>30</v>
      </c>
      <c r="B26" s="2" t="s">
        <v>27</v>
      </c>
      <c r="C26" s="159" t="str">
        <f t="shared" si="0"/>
        <v>$34.00 (A)</v>
      </c>
      <c r="D26" s="159" t="str">
        <f t="shared" si="2"/>
        <v>$ 7.60(A)</v>
      </c>
      <c r="E26" s="159" t="str">
        <f t="shared" si="2"/>
        <v>$7.98 (R)</v>
      </c>
      <c r="F26" s="3"/>
      <c r="G26" s="28"/>
      <c r="H26" s="28"/>
      <c r="I26" s="159" t="str">
        <f t="shared" si="1"/>
        <v>(C )</v>
      </c>
      <c r="J26" s="30"/>
      <c r="K26" s="30"/>
      <c r="M26" s="12">
        <v>3</v>
      </c>
      <c r="Q26" s="151" t="s">
        <v>421</v>
      </c>
      <c r="R26" s="152"/>
      <c r="S26" s="151"/>
      <c r="T26" s="152"/>
      <c r="U26" s="151"/>
      <c r="V26" s="152"/>
      <c r="W26" s="151"/>
      <c r="X26" s="151" t="s">
        <v>418</v>
      </c>
      <c r="Y26" s="152"/>
    </row>
    <row r="27" spans="1:25" x14ac:dyDescent="0.2">
      <c r="A27" s="2" t="s">
        <v>31</v>
      </c>
      <c r="B27" s="2" t="s">
        <v>27</v>
      </c>
      <c r="C27" s="159" t="str">
        <f t="shared" si="0"/>
        <v>$47.93 (A)</v>
      </c>
      <c r="D27" s="159" t="str">
        <f t="shared" si="2"/>
        <v>$ 7.60(A)</v>
      </c>
      <c r="E27" s="159" t="str">
        <f t="shared" si="2"/>
        <v>$7.98 (R)</v>
      </c>
      <c r="F27" s="3"/>
      <c r="G27" s="28"/>
      <c r="H27" s="28"/>
      <c r="I27" s="159" t="str">
        <f t="shared" si="1"/>
        <v>(C )</v>
      </c>
      <c r="J27" s="30"/>
      <c r="K27" s="30" t="s">
        <v>3</v>
      </c>
      <c r="M27" s="12">
        <v>4</v>
      </c>
      <c r="Q27" s="151" t="s">
        <v>422</v>
      </c>
      <c r="R27" s="152"/>
      <c r="S27" s="151"/>
      <c r="T27" s="152"/>
      <c r="U27" s="151"/>
      <c r="V27" s="152"/>
      <c r="W27" s="151"/>
      <c r="X27" s="151" t="s">
        <v>418</v>
      </c>
      <c r="Y27" s="152"/>
    </row>
    <row r="28" spans="1:25" x14ac:dyDescent="0.2">
      <c r="A28" s="2" t="s">
        <v>32</v>
      </c>
      <c r="B28" s="2" t="s">
        <v>27</v>
      </c>
      <c r="C28" s="159" t="str">
        <f t="shared" si="0"/>
        <v>$62.24 (A)</v>
      </c>
      <c r="D28" s="159" t="str">
        <f t="shared" si="2"/>
        <v>$ 7.60(A)</v>
      </c>
      <c r="E28" s="159" t="str">
        <f t="shared" si="2"/>
        <v>$7.98 (R)</v>
      </c>
      <c r="F28" s="3"/>
      <c r="G28" s="28"/>
      <c r="H28" s="28"/>
      <c r="I28" s="159" t="str">
        <f t="shared" si="1"/>
        <v>(C )</v>
      </c>
      <c r="J28" s="30"/>
      <c r="K28" s="30"/>
      <c r="M28" s="12">
        <v>5</v>
      </c>
      <c r="Q28" s="151" t="s">
        <v>423</v>
      </c>
      <c r="R28" s="152"/>
      <c r="S28" s="151"/>
      <c r="T28" s="152"/>
      <c r="U28" s="151"/>
      <c r="V28" s="152"/>
      <c r="W28" s="151"/>
      <c r="X28" s="151" t="s">
        <v>418</v>
      </c>
      <c r="Y28" s="152"/>
    </row>
    <row r="29" spans="1:25" x14ac:dyDescent="0.2">
      <c r="A29" s="2" t="s">
        <v>33</v>
      </c>
      <c r="B29" s="2" t="s">
        <v>27</v>
      </c>
      <c r="C29" s="159" t="str">
        <f t="shared" si="0"/>
        <v>$76.73 (A)</v>
      </c>
      <c r="D29" s="159" t="str">
        <f t="shared" si="2"/>
        <v>$ 7.60(A)</v>
      </c>
      <c r="E29" s="159" t="str">
        <f t="shared" si="2"/>
        <v>$7.98 (R)</v>
      </c>
      <c r="F29" s="3"/>
      <c r="G29" s="28"/>
      <c r="H29" s="28"/>
      <c r="I29" s="159" t="str">
        <f t="shared" si="1"/>
        <v>(C )</v>
      </c>
      <c r="J29" s="30"/>
      <c r="K29" s="30"/>
      <c r="M29" s="12">
        <v>6</v>
      </c>
      <c r="Q29" s="151" t="s">
        <v>424</v>
      </c>
      <c r="R29" s="152"/>
      <c r="S29" s="151"/>
      <c r="T29" s="152"/>
      <c r="U29" s="151"/>
      <c r="V29" s="152"/>
      <c r="W29" s="151"/>
      <c r="X29" s="151" t="s">
        <v>418</v>
      </c>
      <c r="Y29" s="152"/>
    </row>
    <row r="30" spans="1:25" x14ac:dyDescent="0.2">
      <c r="A30" s="2" t="s">
        <v>28</v>
      </c>
      <c r="B30" s="2" t="s">
        <v>43</v>
      </c>
      <c r="C30" s="258" t="s">
        <v>601</v>
      </c>
      <c r="D30" s="159" t="str">
        <f t="shared" si="2"/>
        <v>$ 7.60(A)</v>
      </c>
      <c r="E30" s="159" t="str">
        <f t="shared" si="2"/>
        <v>$7.98 (R)</v>
      </c>
      <c r="F30" s="3"/>
      <c r="G30" s="28"/>
      <c r="H30" s="28"/>
      <c r="I30" s="159" t="str">
        <f t="shared" si="1"/>
        <v>(C )</v>
      </c>
      <c r="J30" s="30"/>
      <c r="K30" s="30"/>
      <c r="Q30" s="151" t="s">
        <v>427</v>
      </c>
      <c r="R30" s="152"/>
      <c r="S30" s="151"/>
      <c r="T30" s="152"/>
      <c r="U30" s="151"/>
      <c r="V30" s="152"/>
      <c r="W30" s="151"/>
      <c r="X30" s="151" t="s">
        <v>418</v>
      </c>
      <c r="Y30" s="152"/>
    </row>
    <row r="31" spans="1:25" x14ac:dyDescent="0.2">
      <c r="A31" s="2" t="s">
        <v>618</v>
      </c>
      <c r="B31" s="2" t="s">
        <v>27</v>
      </c>
      <c r="C31" s="161" t="s">
        <v>639</v>
      </c>
      <c r="D31" s="159" t="str">
        <f t="shared" si="2"/>
        <v>$ 7.60(A)</v>
      </c>
      <c r="E31" s="159" t="str">
        <f t="shared" si="2"/>
        <v>$7.98 (R)</v>
      </c>
      <c r="F31" s="3"/>
      <c r="G31" s="28"/>
      <c r="H31" s="28"/>
      <c r="I31" s="159" t="str">
        <f t="shared" si="1"/>
        <v>(C )</v>
      </c>
      <c r="J31" s="30"/>
      <c r="K31" s="30"/>
      <c r="Q31" s="151" t="s">
        <v>428</v>
      </c>
      <c r="R31" s="152"/>
      <c r="S31" s="151"/>
      <c r="T31" s="152"/>
      <c r="U31" s="151"/>
      <c r="V31" s="152"/>
      <c r="W31" s="151"/>
      <c r="X31" s="151" t="s">
        <v>418</v>
      </c>
      <c r="Y31" s="152"/>
    </row>
    <row r="32" spans="1:25" x14ac:dyDescent="0.2">
      <c r="A32" s="2" t="s">
        <v>619</v>
      </c>
      <c r="B32" s="2" t="s">
        <v>27</v>
      </c>
      <c r="C32" s="161" t="s">
        <v>640</v>
      </c>
      <c r="D32" s="159" t="str">
        <f t="shared" ref="D32:E32" si="3">+D31</f>
        <v>$ 7.60(A)</v>
      </c>
      <c r="E32" s="159" t="str">
        <f t="shared" si="3"/>
        <v>$7.98 (R)</v>
      </c>
      <c r="F32" s="3"/>
      <c r="G32" s="28"/>
      <c r="H32" s="28"/>
      <c r="I32" s="159" t="str">
        <f t="shared" si="1"/>
        <v>(C )</v>
      </c>
      <c r="J32" s="30"/>
      <c r="K32" s="30"/>
      <c r="Q32" s="151" t="s">
        <v>429</v>
      </c>
      <c r="R32" s="152"/>
      <c r="S32" s="151"/>
      <c r="T32" s="152"/>
      <c r="U32" s="151"/>
      <c r="V32" s="152"/>
      <c r="W32" s="151"/>
      <c r="X32" s="151" t="s">
        <v>418</v>
      </c>
      <c r="Y32" s="152"/>
    </row>
    <row r="33" spans="1:25" x14ac:dyDescent="0.2">
      <c r="A33" s="2" t="s">
        <v>620</v>
      </c>
      <c r="B33" s="2" t="s">
        <v>27</v>
      </c>
      <c r="C33" s="161" t="s">
        <v>641</v>
      </c>
      <c r="D33" s="159" t="str">
        <f t="shared" ref="D33:E33" si="4">+D32</f>
        <v>$ 7.60(A)</v>
      </c>
      <c r="E33" s="159" t="str">
        <f t="shared" si="4"/>
        <v>$7.98 (R)</v>
      </c>
      <c r="F33" s="4"/>
      <c r="G33" s="28"/>
      <c r="H33" s="28"/>
      <c r="I33" s="159" t="str">
        <f t="shared" si="1"/>
        <v>(C )</v>
      </c>
      <c r="J33" s="30"/>
      <c r="K33" s="30"/>
      <c r="Q33" s="151" t="s">
        <v>430</v>
      </c>
      <c r="R33" s="152"/>
      <c r="S33" s="151"/>
      <c r="T33" s="152"/>
      <c r="U33" s="151"/>
      <c r="V33" s="152"/>
      <c r="W33" s="151"/>
      <c r="X33" s="151" t="s">
        <v>418</v>
      </c>
      <c r="Y33" s="152"/>
    </row>
    <row r="34" spans="1:25" x14ac:dyDescent="0.2">
      <c r="A34" s="2" t="s">
        <v>621</v>
      </c>
      <c r="B34" s="2" t="s">
        <v>27</v>
      </c>
      <c r="C34" s="161" t="s">
        <v>642</v>
      </c>
      <c r="D34" s="159" t="str">
        <f t="shared" ref="D34:E34" si="5">+D33</f>
        <v>$ 7.60(A)</v>
      </c>
      <c r="E34" s="159" t="str">
        <f t="shared" si="5"/>
        <v>$7.98 (R)</v>
      </c>
      <c r="F34" s="3"/>
      <c r="G34" s="28"/>
      <c r="H34" s="28"/>
      <c r="I34" s="159" t="str">
        <f t="shared" si="1"/>
        <v>(C )</v>
      </c>
      <c r="J34" s="30"/>
      <c r="K34" s="30"/>
      <c r="Q34" s="151" t="s">
        <v>425</v>
      </c>
      <c r="R34" s="152"/>
      <c r="S34" s="151"/>
      <c r="T34" s="152"/>
      <c r="U34" s="151"/>
      <c r="V34" s="152"/>
      <c r="W34" s="151"/>
      <c r="X34" s="151" t="s">
        <v>418</v>
      </c>
      <c r="Y34" s="152"/>
    </row>
    <row r="35" spans="1:25" x14ac:dyDescent="0.2">
      <c r="A35" s="2" t="s">
        <v>34</v>
      </c>
      <c r="B35" s="30"/>
      <c r="C35" s="32"/>
      <c r="D35" s="159" t="str">
        <f>TEXT(S35,"$ 0.00")&amp;T35</f>
        <v>$ 8.60(A)</v>
      </c>
      <c r="E35" s="27"/>
      <c r="F35" s="3"/>
      <c r="G35" s="30"/>
      <c r="H35" s="30"/>
      <c r="I35" s="246"/>
      <c r="J35" s="30"/>
      <c r="K35" s="30"/>
      <c r="Q35" s="151"/>
      <c r="R35" s="152"/>
      <c r="S35" s="160">
        <v>8.6</v>
      </c>
      <c r="T35" s="152" t="s">
        <v>261</v>
      </c>
      <c r="U35" s="151"/>
      <c r="V35" s="152"/>
      <c r="W35" s="151"/>
      <c r="X35" s="151" t="s">
        <v>298</v>
      </c>
      <c r="Y35" s="152"/>
    </row>
    <row r="36" spans="1:25" x14ac:dyDescent="0.2">
      <c r="A36" s="2" t="s">
        <v>35</v>
      </c>
      <c r="B36" s="30"/>
      <c r="C36" s="33"/>
      <c r="D36" s="34"/>
      <c r="E36" s="246" t="s">
        <v>431</v>
      </c>
      <c r="F36" s="3"/>
      <c r="G36" s="30"/>
      <c r="H36" s="30"/>
      <c r="I36" s="246" t="s">
        <v>635</v>
      </c>
      <c r="J36" s="30"/>
      <c r="K36" s="30"/>
      <c r="Q36" s="151"/>
      <c r="R36" s="152"/>
      <c r="S36" s="151"/>
      <c r="T36" s="152"/>
      <c r="U36" s="151" t="s">
        <v>431</v>
      </c>
    </row>
    <row r="37" spans="1:25" x14ac:dyDescent="0.2">
      <c r="A37" s="35" t="s">
        <v>36</v>
      </c>
      <c r="B37" s="3"/>
      <c r="C37" s="3"/>
      <c r="D37" s="3"/>
      <c r="E37" s="3"/>
      <c r="F37" s="3"/>
      <c r="G37" s="3"/>
      <c r="H37" s="3"/>
      <c r="I37" s="3"/>
      <c r="J37" s="3"/>
      <c r="K37" s="15"/>
    </row>
    <row r="38" spans="1:25" x14ac:dyDescent="0.2">
      <c r="A38" s="5"/>
      <c r="B38" s="3"/>
      <c r="C38" s="36" t="s">
        <v>37</v>
      </c>
      <c r="D38" s="3"/>
      <c r="E38" s="3"/>
      <c r="F38" s="3"/>
      <c r="G38" s="3"/>
      <c r="H38" s="3"/>
      <c r="I38" s="3"/>
      <c r="J38" s="3"/>
      <c r="K38" s="15"/>
    </row>
    <row r="39" spans="1:25" x14ac:dyDescent="0.2">
      <c r="A39" s="5"/>
      <c r="B39" s="3"/>
      <c r="C39" s="3"/>
      <c r="D39" s="3"/>
      <c r="E39" s="3"/>
      <c r="F39" s="3"/>
      <c r="G39" s="3"/>
      <c r="H39" s="3"/>
      <c r="I39" s="3"/>
      <c r="J39" s="3"/>
      <c r="K39" s="15"/>
    </row>
    <row r="40" spans="1:25" x14ac:dyDescent="0.2">
      <c r="A40" s="5"/>
      <c r="B40" s="3"/>
      <c r="C40" s="3"/>
      <c r="D40" s="3"/>
      <c r="E40" s="3"/>
      <c r="F40" s="3"/>
      <c r="G40" s="3"/>
      <c r="H40" s="3"/>
      <c r="I40" s="3"/>
      <c r="J40" s="3"/>
      <c r="K40" s="15"/>
    </row>
    <row r="41" spans="1:25" x14ac:dyDescent="0.2">
      <c r="A41" s="352" t="s">
        <v>38</v>
      </c>
      <c r="B41" s="353"/>
      <c r="C41" s="353"/>
      <c r="D41" s="353"/>
      <c r="E41" s="353"/>
      <c r="F41" s="353"/>
      <c r="G41" s="353"/>
      <c r="H41" s="353"/>
      <c r="I41" s="353"/>
      <c r="J41" s="353"/>
      <c r="K41" s="354"/>
    </row>
    <row r="42" spans="1:25" x14ac:dyDescent="0.2">
      <c r="A42" s="355" t="s">
        <v>39</v>
      </c>
      <c r="B42" s="356"/>
      <c r="C42" s="356"/>
      <c r="D42" s="356"/>
      <c r="E42" s="356"/>
      <c r="F42" s="356"/>
      <c r="G42" s="356"/>
      <c r="H42" s="356"/>
      <c r="I42" s="356"/>
      <c r="J42" s="356"/>
      <c r="K42" s="357"/>
      <c r="P42" s="12" t="s">
        <v>256</v>
      </c>
    </row>
    <row r="43" spans="1:25" x14ac:dyDescent="0.2">
      <c r="A43" s="352" t="str">
        <f>"Note 3:  In addition to the recycling rates shown above, a recycling debit/&lt;credit&gt; of &lt;$"&amp;TEXT(P43,"0.00")&amp;"&gt; applies."</f>
        <v>Note 3:  In addition to the recycling rates shown above, a recycling debit/&lt;credit&gt; of &lt;$0.64&gt; applies.</v>
      </c>
      <c r="B43" s="353"/>
      <c r="C43" s="353"/>
      <c r="D43" s="353"/>
      <c r="E43" s="353"/>
      <c r="F43" s="353"/>
      <c r="G43" s="353"/>
      <c r="H43" s="353"/>
      <c r="I43" s="353"/>
      <c r="J43" s="353"/>
      <c r="K43" s="354"/>
      <c r="P43" s="148">
        <v>0.64</v>
      </c>
      <c r="Q43" s="12" t="s">
        <v>254</v>
      </c>
      <c r="R43" s="149">
        <v>42583</v>
      </c>
    </row>
    <row r="44" spans="1:25" x14ac:dyDescent="0.2">
      <c r="A44" s="5" t="s">
        <v>631</v>
      </c>
      <c r="B44" s="3"/>
      <c r="C44" s="3"/>
      <c r="D44" s="3"/>
      <c r="E44" s="3"/>
      <c r="F44" s="3"/>
      <c r="G44" s="3"/>
      <c r="H44" s="3"/>
      <c r="I44" s="3"/>
      <c r="J44" s="3"/>
      <c r="K44" s="15"/>
      <c r="Q44" s="12" t="s">
        <v>255</v>
      </c>
      <c r="R44" s="149">
        <v>42947</v>
      </c>
    </row>
    <row r="45" spans="1:25" x14ac:dyDescent="0.2">
      <c r="A45" s="5"/>
      <c r="F45" s="4"/>
      <c r="G45" s="4"/>
      <c r="H45" s="4"/>
      <c r="I45" s="3"/>
      <c r="J45" s="3"/>
      <c r="K45" s="15"/>
    </row>
    <row r="46" spans="1:25" x14ac:dyDescent="0.2">
      <c r="A46" s="5"/>
      <c r="B46" s="3" t="s">
        <v>40</v>
      </c>
      <c r="C46" s="3"/>
      <c r="D46" s="4"/>
      <c r="E46" s="4"/>
      <c r="F46" s="3"/>
      <c r="G46" s="3"/>
      <c r="H46" s="3"/>
      <c r="I46" s="3"/>
      <c r="J46" s="3"/>
      <c r="K46" s="15"/>
      <c r="P46" s="148">
        <v>0.74</v>
      </c>
      <c r="Q46" s="12" t="s">
        <v>254</v>
      </c>
      <c r="R46" s="149">
        <v>41487</v>
      </c>
    </row>
    <row r="47" spans="1:25" x14ac:dyDescent="0.2">
      <c r="A47" s="5"/>
      <c r="B47" s="3"/>
      <c r="C47" s="3"/>
      <c r="D47" s="3"/>
      <c r="E47" s="3"/>
      <c r="F47" s="3"/>
      <c r="G47" s="3"/>
      <c r="H47" s="3"/>
      <c r="I47" s="3"/>
      <c r="J47" s="3"/>
      <c r="K47" s="15"/>
      <c r="Q47" s="12" t="s">
        <v>255</v>
      </c>
      <c r="R47" s="149">
        <v>41851</v>
      </c>
    </row>
    <row r="48" spans="1:25" x14ac:dyDescent="0.2">
      <c r="A48" s="5"/>
      <c r="B48" s="3"/>
      <c r="C48" s="3"/>
      <c r="D48" s="3"/>
      <c r="E48" s="3"/>
      <c r="F48" s="3"/>
      <c r="G48" s="3"/>
      <c r="H48" s="3"/>
      <c r="I48" s="3"/>
      <c r="J48" s="3"/>
      <c r="K48" s="15"/>
    </row>
    <row r="49" spans="1:11" x14ac:dyDescent="0.2">
      <c r="A49" s="5"/>
      <c r="B49" s="3"/>
      <c r="C49" s="3"/>
      <c r="D49" s="3"/>
      <c r="E49" s="3"/>
      <c r="F49" s="3"/>
      <c r="G49" s="3"/>
      <c r="H49" s="3"/>
      <c r="I49" s="3"/>
      <c r="J49" s="3"/>
      <c r="K49" s="15"/>
    </row>
    <row r="50" spans="1:11" x14ac:dyDescent="0.2">
      <c r="A50" s="5"/>
      <c r="B50" s="3"/>
      <c r="C50" s="3"/>
      <c r="D50" s="3"/>
      <c r="E50" s="3"/>
      <c r="F50" s="3"/>
      <c r="G50" s="3"/>
      <c r="H50" s="3"/>
      <c r="I50" s="3"/>
      <c r="J50" s="3"/>
      <c r="K50" s="15"/>
    </row>
    <row r="51" spans="1:11" x14ac:dyDescent="0.2">
      <c r="A51" s="5"/>
      <c r="B51" s="3"/>
      <c r="C51" s="3"/>
      <c r="D51" s="3"/>
      <c r="E51" s="3"/>
      <c r="F51" s="3"/>
      <c r="G51" s="3"/>
      <c r="H51" s="3"/>
      <c r="I51" s="129" t="s">
        <v>202</v>
      </c>
      <c r="J51" s="350">
        <f>R44</f>
        <v>42947</v>
      </c>
      <c r="K51" s="351"/>
    </row>
    <row r="52" spans="1:11" x14ac:dyDescent="0.2">
      <c r="A52" s="5"/>
      <c r="B52" s="3"/>
      <c r="C52" s="3"/>
      <c r="D52" s="3"/>
      <c r="E52" s="3"/>
      <c r="F52" s="3"/>
      <c r="G52" s="3"/>
      <c r="H52" s="3"/>
      <c r="I52" s="3"/>
      <c r="J52" s="3"/>
      <c r="K52" s="15"/>
    </row>
    <row r="53" spans="1:11" x14ac:dyDescent="0.2">
      <c r="A53" s="6"/>
      <c r="B53" s="7"/>
      <c r="C53" s="7"/>
      <c r="D53" s="7"/>
      <c r="E53" s="7"/>
      <c r="F53" s="7"/>
      <c r="G53" s="7"/>
      <c r="H53" s="7"/>
      <c r="I53" s="7"/>
      <c r="J53" s="7"/>
      <c r="K53" s="16"/>
    </row>
    <row r="54" spans="1:11" x14ac:dyDescent="0.2">
      <c r="A54" s="5" t="s">
        <v>115</v>
      </c>
      <c r="B54" s="3" t="str">
        <f>'Title Page'!$B$52</f>
        <v>Diane Cramer, Assistant Division Controller</v>
      </c>
      <c r="C54" s="3"/>
      <c r="D54" s="3"/>
      <c r="E54" s="3"/>
      <c r="F54" s="3"/>
      <c r="G54" s="3"/>
      <c r="H54" s="3"/>
      <c r="I54" s="3"/>
      <c r="J54" s="62"/>
      <c r="K54" s="11"/>
    </row>
    <row r="55" spans="1:11" x14ac:dyDescent="0.2">
      <c r="A55" s="5"/>
      <c r="B55" s="3"/>
      <c r="C55" s="3"/>
      <c r="D55" s="3"/>
      <c r="E55" s="3"/>
      <c r="F55" s="3"/>
      <c r="G55" s="3"/>
      <c r="H55" s="3"/>
      <c r="I55" s="3"/>
      <c r="J55" s="62"/>
      <c r="K55" s="15"/>
    </row>
    <row r="56" spans="1:11" x14ac:dyDescent="0.2">
      <c r="A56" s="6" t="s">
        <v>158</v>
      </c>
      <c r="B56" s="304">
        <f>+'Check Sheet'!B54:C54</f>
        <v>42839</v>
      </c>
      <c r="C56" s="304"/>
      <c r="D56" s="7"/>
      <c r="E56" s="7"/>
      <c r="F56" s="7"/>
      <c r="H56" s="7"/>
      <c r="I56" s="66"/>
      <c r="J56" s="131" t="s">
        <v>201</v>
      </c>
      <c r="K56" s="145">
        <f>+'Check Sheet'!J54</f>
        <v>42887</v>
      </c>
    </row>
    <row r="57" spans="1:11" x14ac:dyDescent="0.2">
      <c r="A57" s="344" t="s">
        <v>4</v>
      </c>
      <c r="B57" s="345"/>
      <c r="C57" s="345"/>
      <c r="D57" s="345"/>
      <c r="E57" s="345"/>
      <c r="F57" s="345"/>
      <c r="G57" s="345"/>
      <c r="H57" s="345"/>
      <c r="I57" s="345"/>
      <c r="J57" s="345"/>
      <c r="K57" s="346"/>
    </row>
    <row r="58" spans="1:11" x14ac:dyDescent="0.2">
      <c r="A58" s="5"/>
      <c r="B58" s="3"/>
      <c r="C58" s="3"/>
      <c r="D58" s="3"/>
      <c r="E58" s="3"/>
      <c r="F58" s="3"/>
      <c r="G58" s="3"/>
      <c r="H58" s="3"/>
      <c r="I58" s="3"/>
      <c r="J58" s="3"/>
      <c r="K58" s="15"/>
    </row>
    <row r="59" spans="1:11" x14ac:dyDescent="0.2">
      <c r="A59" s="5" t="s">
        <v>5</v>
      </c>
      <c r="B59" s="3"/>
      <c r="C59" s="3"/>
      <c r="D59" s="3"/>
      <c r="E59" s="3"/>
      <c r="F59" s="3"/>
      <c r="G59" s="3"/>
      <c r="H59" s="3"/>
      <c r="I59" s="3"/>
      <c r="J59" s="3"/>
      <c r="K59" s="15"/>
    </row>
    <row r="60" spans="1:11" x14ac:dyDescent="0.2">
      <c r="A60" s="6"/>
      <c r="B60" s="7"/>
      <c r="C60" s="7"/>
      <c r="D60" s="7"/>
      <c r="E60" s="7"/>
      <c r="F60" s="7"/>
      <c r="G60" s="7"/>
      <c r="H60" s="7"/>
      <c r="I60" s="7"/>
      <c r="J60" s="7"/>
      <c r="K60" s="16"/>
    </row>
  </sheetData>
  <mergeCells count="7">
    <mergeCell ref="A57:K57"/>
    <mergeCell ref="A6:K6"/>
    <mergeCell ref="J51:K51"/>
    <mergeCell ref="B56:C56"/>
    <mergeCell ref="A41:K41"/>
    <mergeCell ref="A42:K42"/>
    <mergeCell ref="A43:K43"/>
  </mergeCells>
  <phoneticPr fontId="0" type="noConversion"/>
  <printOptions horizontalCentered="1" verticalCentered="1"/>
  <pageMargins left="0.5" right="0.5" top="0.5" bottom="0.5" header="0.5" footer="0.5"/>
  <pageSetup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showGridLines="0" zoomScale="88" zoomScaleNormal="88" workbookViewId="0">
      <selection activeCell="I23" sqref="I23"/>
    </sheetView>
  </sheetViews>
  <sheetFormatPr defaultRowHeight="12.75" x14ac:dyDescent="0.2"/>
  <cols>
    <col min="1" max="1" width="15.7109375" style="12" customWidth="1"/>
    <col min="2" max="2" width="13.140625" style="12" customWidth="1"/>
    <col min="3" max="5" width="10.7109375" style="12" customWidth="1"/>
    <col min="6" max="6" width="2" style="12" customWidth="1"/>
    <col min="7" max="7" width="8.7109375" style="12" customWidth="1"/>
    <col min="8" max="8" width="5.5703125" style="12" customWidth="1"/>
    <col min="9" max="9" width="11.5703125" style="12" customWidth="1"/>
    <col min="10" max="10" width="2.42578125" style="12" customWidth="1"/>
    <col min="11" max="11" width="24.85546875" style="12" bestFit="1" customWidth="1"/>
    <col min="12" max="16384" width="9.140625" style="12"/>
  </cols>
  <sheetData>
    <row r="1" spans="1:11" x14ac:dyDescent="0.2">
      <c r="A1" s="9"/>
      <c r="B1" s="10"/>
      <c r="C1" s="10"/>
      <c r="D1" s="10"/>
      <c r="E1" s="10"/>
      <c r="F1" s="10"/>
      <c r="G1" s="10"/>
      <c r="H1" s="10"/>
      <c r="I1" s="10"/>
      <c r="J1" s="10"/>
      <c r="K1" s="11"/>
    </row>
    <row r="2" spans="1:11" x14ac:dyDescent="0.2">
      <c r="A2" s="5" t="s">
        <v>0</v>
      </c>
      <c r="B2" s="13">
        <v>4</v>
      </c>
      <c r="C2" s="3"/>
      <c r="D2" s="3"/>
      <c r="E2" s="3"/>
      <c r="F2" s="3"/>
      <c r="G2" s="3"/>
      <c r="H2" s="3"/>
      <c r="I2" s="3"/>
      <c r="J2" s="3"/>
      <c r="K2" s="14" t="s">
        <v>264</v>
      </c>
    </row>
    <row r="3" spans="1:11" x14ac:dyDescent="0.2">
      <c r="A3" s="5"/>
      <c r="B3" s="1"/>
      <c r="C3" s="3"/>
      <c r="D3" s="3"/>
      <c r="E3" s="3"/>
      <c r="F3" s="3"/>
      <c r="G3" s="3"/>
      <c r="H3" s="292"/>
      <c r="I3" s="292"/>
      <c r="J3" s="3"/>
      <c r="K3" s="15"/>
    </row>
    <row r="4" spans="1:11" x14ac:dyDescent="0.2">
      <c r="A4" s="5" t="s">
        <v>1</v>
      </c>
      <c r="B4" s="3"/>
      <c r="C4" s="3"/>
      <c r="D4" s="62" t="str">
        <f>'Title Page'!$B$12</f>
        <v>Rabanco LTD / G-12</v>
      </c>
      <c r="E4" s="3"/>
      <c r="F4" s="3"/>
      <c r="G4" s="3"/>
      <c r="H4" s="3"/>
      <c r="I4" s="3"/>
      <c r="J4" s="3"/>
      <c r="K4" s="15"/>
    </row>
    <row r="5" spans="1:11" x14ac:dyDescent="0.2">
      <c r="A5" s="6" t="s">
        <v>2</v>
      </c>
      <c r="B5" s="7"/>
      <c r="C5" s="7"/>
      <c r="D5" s="66" t="str">
        <f>'Title Page'!$B$15</f>
        <v>Lynnwood Disposal, Republic Services</v>
      </c>
      <c r="E5" s="7"/>
      <c r="F5" s="7"/>
      <c r="G5" s="7"/>
      <c r="H5" s="7"/>
      <c r="I5" s="7"/>
      <c r="J5" s="7"/>
      <c r="K5" s="16"/>
    </row>
    <row r="6" spans="1:11" x14ac:dyDescent="0.2">
      <c r="A6" s="347" t="s">
        <v>6</v>
      </c>
      <c r="B6" s="348"/>
      <c r="C6" s="348"/>
      <c r="D6" s="348"/>
      <c r="E6" s="348"/>
      <c r="F6" s="348"/>
      <c r="G6" s="348"/>
      <c r="H6" s="348"/>
      <c r="I6" s="348"/>
      <c r="J6" s="348"/>
      <c r="K6" s="349"/>
    </row>
    <row r="7" spans="1:11" x14ac:dyDescent="0.2">
      <c r="A7" s="17" t="s">
        <v>7</v>
      </c>
      <c r="B7" s="4"/>
      <c r="C7" s="4"/>
      <c r="D7" s="4"/>
      <c r="E7" s="4"/>
      <c r="F7" s="4"/>
      <c r="G7" s="4"/>
      <c r="H7" s="4"/>
      <c r="I7" s="4"/>
      <c r="J7" s="4"/>
      <c r="K7" s="18"/>
    </row>
    <row r="8" spans="1:11" x14ac:dyDescent="0.2">
      <c r="A8" s="5"/>
      <c r="B8" s="3"/>
      <c r="C8" s="3"/>
      <c r="D8" s="3"/>
      <c r="E8" s="3"/>
      <c r="F8" s="3"/>
      <c r="G8" s="3"/>
      <c r="H8" s="3"/>
      <c r="I8" s="3"/>
      <c r="J8" s="3"/>
      <c r="K8" s="15"/>
    </row>
    <row r="9" spans="1:11" x14ac:dyDescent="0.2">
      <c r="A9" s="17" t="s">
        <v>8</v>
      </c>
      <c r="B9" s="3"/>
      <c r="C9" s="3"/>
      <c r="D9" s="3"/>
      <c r="E9" s="3"/>
      <c r="F9" s="3"/>
      <c r="G9" s="3"/>
      <c r="H9" s="3"/>
      <c r="I9" s="3"/>
      <c r="J9" s="3"/>
      <c r="K9" s="15"/>
    </row>
    <row r="10" spans="1:11" x14ac:dyDescent="0.2">
      <c r="A10" s="19" t="s">
        <v>9</v>
      </c>
      <c r="B10" s="3"/>
      <c r="C10" s="3"/>
      <c r="D10" s="3"/>
      <c r="E10" s="3"/>
      <c r="F10" s="3"/>
      <c r="G10" s="3"/>
      <c r="H10" s="3"/>
      <c r="I10" s="3"/>
      <c r="J10" s="3"/>
      <c r="K10" s="15"/>
    </row>
    <row r="11" spans="1:11" x14ac:dyDescent="0.2">
      <c r="A11" s="19" t="s">
        <v>10</v>
      </c>
      <c r="B11" s="3"/>
      <c r="C11" s="3"/>
      <c r="D11" s="3"/>
      <c r="E11" s="3"/>
      <c r="F11" s="3"/>
      <c r="G11" s="3"/>
      <c r="H11" s="3"/>
      <c r="I11" s="3"/>
      <c r="J11" s="3"/>
      <c r="K11" s="15"/>
    </row>
    <row r="12" spans="1:11" x14ac:dyDescent="0.2">
      <c r="A12" s="20" t="s">
        <v>11</v>
      </c>
      <c r="B12" s="3"/>
      <c r="C12" s="3"/>
      <c r="D12" s="3"/>
      <c r="E12" s="3"/>
      <c r="F12" s="3"/>
      <c r="G12" s="3"/>
      <c r="H12" s="3"/>
      <c r="I12" s="3"/>
      <c r="J12" s="3"/>
      <c r="K12" s="15"/>
    </row>
    <row r="13" spans="1:11" x14ac:dyDescent="0.2">
      <c r="A13" s="21" t="s">
        <v>12</v>
      </c>
      <c r="B13" s="1"/>
      <c r="C13" s="1"/>
      <c r="D13" s="3"/>
      <c r="E13" s="1"/>
      <c r="F13" s="1"/>
      <c r="G13" s="1"/>
      <c r="H13" s="3"/>
      <c r="I13" s="1"/>
      <c r="J13" s="1"/>
      <c r="K13" s="15"/>
    </row>
    <row r="14" spans="1:11" x14ac:dyDescent="0.2">
      <c r="A14" s="21" t="s">
        <v>13</v>
      </c>
      <c r="B14" s="1"/>
      <c r="C14" s="1"/>
      <c r="D14" s="3"/>
      <c r="E14" s="1"/>
      <c r="F14" s="1"/>
      <c r="G14" s="1"/>
      <c r="H14" s="3"/>
      <c r="I14" s="1"/>
      <c r="J14" s="1"/>
      <c r="K14" s="15"/>
    </row>
    <row r="15" spans="1:11" x14ac:dyDescent="0.2">
      <c r="A15" s="21" t="s">
        <v>14</v>
      </c>
      <c r="B15" s="3"/>
      <c r="C15" s="3"/>
      <c r="D15" s="3"/>
      <c r="E15" s="3"/>
      <c r="F15" s="3"/>
      <c r="G15" s="3"/>
      <c r="H15" s="3"/>
      <c r="I15" s="3"/>
      <c r="J15" s="3"/>
      <c r="K15" s="15"/>
    </row>
    <row r="16" spans="1:11" x14ac:dyDescent="0.2">
      <c r="A16" s="17"/>
      <c r="B16" s="3"/>
      <c r="C16" s="3"/>
      <c r="D16" s="3"/>
      <c r="E16" s="3"/>
      <c r="F16" s="3"/>
      <c r="G16" s="3"/>
      <c r="H16" s="3"/>
      <c r="I16" s="3"/>
      <c r="J16" s="3"/>
      <c r="K16" s="15"/>
    </row>
    <row r="17" spans="1:11" x14ac:dyDescent="0.2">
      <c r="A17" s="5" t="s">
        <v>44</v>
      </c>
      <c r="B17" s="3"/>
      <c r="C17" s="3"/>
      <c r="D17" s="3"/>
      <c r="E17" s="3"/>
      <c r="F17" s="3"/>
      <c r="G17" s="3"/>
      <c r="H17" s="3"/>
      <c r="I17" s="3"/>
      <c r="J17" s="3"/>
      <c r="K17" s="15"/>
    </row>
    <row r="18" spans="1:11" x14ac:dyDescent="0.2">
      <c r="A18" s="5"/>
      <c r="B18" s="3"/>
      <c r="C18" s="3"/>
      <c r="D18" s="3"/>
      <c r="E18" s="3"/>
      <c r="F18" s="3"/>
      <c r="G18" s="3"/>
      <c r="H18" s="3"/>
      <c r="I18" s="3"/>
      <c r="J18" s="3"/>
      <c r="K18" s="15"/>
    </row>
    <row r="19" spans="1:11" x14ac:dyDescent="0.2">
      <c r="A19" s="22"/>
      <c r="B19" s="4"/>
      <c r="C19" s="4"/>
      <c r="D19" s="4"/>
      <c r="E19" s="4"/>
      <c r="F19" s="4"/>
      <c r="G19" s="4"/>
      <c r="H19" s="4"/>
      <c r="I19" s="4"/>
      <c r="J19" s="4"/>
      <c r="K19" s="18"/>
    </row>
    <row r="20" spans="1:11" x14ac:dyDescent="0.2">
      <c r="A20" s="23" t="s">
        <v>15</v>
      </c>
      <c r="B20" s="23" t="s">
        <v>16</v>
      </c>
      <c r="C20" s="23" t="s">
        <v>17</v>
      </c>
      <c r="D20" s="23" t="s">
        <v>18</v>
      </c>
      <c r="E20" s="23" t="s">
        <v>19</v>
      </c>
      <c r="F20" s="24"/>
      <c r="G20" s="23"/>
      <c r="H20" s="23"/>
      <c r="I20" s="23" t="s">
        <v>20</v>
      </c>
      <c r="J20" s="23"/>
      <c r="K20" s="23"/>
    </row>
    <row r="21" spans="1:11" x14ac:dyDescent="0.2">
      <c r="A21" s="25" t="s">
        <v>21</v>
      </c>
      <c r="B21" s="25" t="s">
        <v>22</v>
      </c>
      <c r="C21" s="25" t="s">
        <v>23</v>
      </c>
      <c r="D21" s="25" t="s">
        <v>23</v>
      </c>
      <c r="E21" s="25" t="s">
        <v>23</v>
      </c>
      <c r="F21" s="24"/>
      <c r="G21" s="25"/>
      <c r="H21" s="25"/>
      <c r="I21" s="25" t="s">
        <v>19</v>
      </c>
      <c r="J21" s="25"/>
      <c r="K21" s="25"/>
    </row>
    <row r="22" spans="1:11" x14ac:dyDescent="0.2">
      <c r="A22" s="26" t="s">
        <v>25</v>
      </c>
      <c r="B22" s="26" t="s">
        <v>23</v>
      </c>
      <c r="C22" s="26" t="s">
        <v>26</v>
      </c>
      <c r="D22" s="26" t="s">
        <v>26</v>
      </c>
      <c r="E22" s="26" t="s">
        <v>26</v>
      </c>
      <c r="F22" s="24"/>
      <c r="G22" s="26"/>
      <c r="H22" s="26"/>
      <c r="I22" s="26" t="s">
        <v>644</v>
      </c>
      <c r="J22" s="26"/>
      <c r="K22" s="26"/>
    </row>
    <row r="23" spans="1:11" x14ac:dyDescent="0.2">
      <c r="A23" s="2" t="s">
        <v>426</v>
      </c>
      <c r="B23" s="2" t="s">
        <v>27</v>
      </c>
      <c r="C23" s="159" t="str">
        <f>+'Item 100, page 1'!C23</f>
        <v>$6.71 (A)</v>
      </c>
      <c r="D23" s="159" t="str">
        <f>+'Item 100, page 1'!D23</f>
        <v>$ 7.60(A)</v>
      </c>
      <c r="E23" s="246" t="s">
        <v>634</v>
      </c>
      <c r="F23" s="3"/>
      <c r="G23" s="28"/>
      <c r="H23" s="28"/>
      <c r="I23" s="31" t="str">
        <f>+'Item 100, page 1'!I23</f>
        <v>(C )</v>
      </c>
      <c r="J23" s="30"/>
      <c r="K23" s="30"/>
    </row>
    <row r="24" spans="1:11" x14ac:dyDescent="0.2">
      <c r="A24" s="2" t="s">
        <v>28</v>
      </c>
      <c r="B24" s="2" t="s">
        <v>27</v>
      </c>
      <c r="C24" s="159" t="str">
        <f>+'Item 100, page 1'!C24</f>
        <v>$11.97 (A)</v>
      </c>
      <c r="D24" s="159" t="str">
        <f>+D23</f>
        <v>$ 7.60(A)</v>
      </c>
      <c r="E24" s="159" t="str">
        <f>+E23</f>
        <v>$7.98 (R )</v>
      </c>
      <c r="F24" s="3"/>
      <c r="G24" s="28"/>
      <c r="H24" s="28"/>
      <c r="I24" s="31" t="str">
        <f>+'Item 100, page 1'!I24</f>
        <v>(C )</v>
      </c>
      <c r="J24" s="30"/>
      <c r="K24" s="30"/>
    </row>
    <row r="25" spans="1:11" x14ac:dyDescent="0.2">
      <c r="A25" s="2" t="s">
        <v>29</v>
      </c>
      <c r="B25" s="2" t="s">
        <v>27</v>
      </c>
      <c r="C25" s="159" t="str">
        <f>+'Item 100, page 1'!C25</f>
        <v>$20.63 (A)</v>
      </c>
      <c r="D25" s="159" t="str">
        <f t="shared" ref="D25:E31" si="0">+D24</f>
        <v>$ 7.60(A)</v>
      </c>
      <c r="E25" s="159" t="str">
        <f t="shared" si="0"/>
        <v>$7.98 (R )</v>
      </c>
      <c r="F25" s="3"/>
      <c r="G25" s="28"/>
      <c r="H25" s="28"/>
      <c r="I25" s="31" t="str">
        <f>+'Item 100, page 1'!I25</f>
        <v>(C )</v>
      </c>
      <c r="J25" s="30"/>
      <c r="K25" s="30"/>
    </row>
    <row r="26" spans="1:11" x14ac:dyDescent="0.2">
      <c r="A26" s="2" t="s">
        <v>30</v>
      </c>
      <c r="B26" s="2" t="s">
        <v>27</v>
      </c>
      <c r="C26" s="159" t="str">
        <f>+'Item 100, page 1'!C26</f>
        <v>$34.00 (A)</v>
      </c>
      <c r="D26" s="159" t="str">
        <f t="shared" si="0"/>
        <v>$ 7.60(A)</v>
      </c>
      <c r="E26" s="159" t="str">
        <f t="shared" si="0"/>
        <v>$7.98 (R )</v>
      </c>
      <c r="F26" s="3"/>
      <c r="G26" s="28"/>
      <c r="H26" s="28"/>
      <c r="I26" s="31" t="str">
        <f>+'Item 100, page 1'!I26</f>
        <v>(C )</v>
      </c>
      <c r="J26" s="30"/>
      <c r="K26" s="30"/>
    </row>
    <row r="27" spans="1:11" x14ac:dyDescent="0.2">
      <c r="A27" s="2" t="s">
        <v>31</v>
      </c>
      <c r="B27" s="2" t="s">
        <v>27</v>
      </c>
      <c r="C27" s="159" t="str">
        <f>+'Item 100, page 1'!C27</f>
        <v>$47.93 (A)</v>
      </c>
      <c r="D27" s="159" t="str">
        <f t="shared" si="0"/>
        <v>$ 7.60(A)</v>
      </c>
      <c r="E27" s="159" t="str">
        <f t="shared" si="0"/>
        <v>$7.98 (R )</v>
      </c>
      <c r="F27" s="3"/>
      <c r="G27" s="28"/>
      <c r="H27" s="28"/>
      <c r="I27" s="31" t="str">
        <f>+'Item 100, page 1'!I27</f>
        <v>(C )</v>
      </c>
      <c r="J27" s="30"/>
      <c r="K27" s="30" t="s">
        <v>3</v>
      </c>
    </row>
    <row r="28" spans="1:11" x14ac:dyDescent="0.2">
      <c r="A28" s="2" t="s">
        <v>28</v>
      </c>
      <c r="B28" s="2" t="s">
        <v>42</v>
      </c>
      <c r="C28" s="27" t="s">
        <v>432</v>
      </c>
      <c r="D28" s="159" t="str">
        <f t="shared" si="0"/>
        <v>$ 7.60(A)</v>
      </c>
      <c r="E28" s="159" t="str">
        <f t="shared" si="0"/>
        <v>$7.98 (R )</v>
      </c>
      <c r="F28" s="3"/>
      <c r="G28" s="28"/>
      <c r="H28" s="28"/>
      <c r="I28" s="31" t="s">
        <v>418</v>
      </c>
      <c r="J28" s="30"/>
      <c r="K28" s="30"/>
    </row>
    <row r="29" spans="1:11" x14ac:dyDescent="0.2">
      <c r="A29" s="2" t="s">
        <v>29</v>
      </c>
      <c r="B29" s="2" t="s">
        <v>42</v>
      </c>
      <c r="C29" s="27" t="s">
        <v>433</v>
      </c>
      <c r="D29" s="159" t="str">
        <f t="shared" si="0"/>
        <v>$ 7.60(A)</v>
      </c>
      <c r="E29" s="159" t="str">
        <f t="shared" si="0"/>
        <v>$7.98 (R )</v>
      </c>
      <c r="F29" s="3"/>
      <c r="G29" s="28"/>
      <c r="H29" s="28"/>
      <c r="I29" s="31" t="s">
        <v>418</v>
      </c>
      <c r="J29" s="30"/>
      <c r="K29" s="30"/>
    </row>
    <row r="30" spans="1:11" x14ac:dyDescent="0.2">
      <c r="A30" s="2" t="s">
        <v>31</v>
      </c>
      <c r="B30" s="2" t="s">
        <v>42</v>
      </c>
      <c r="C30" s="27" t="s">
        <v>434</v>
      </c>
      <c r="D30" s="159" t="str">
        <f t="shared" si="0"/>
        <v>$ 7.60(A)</v>
      </c>
      <c r="E30" s="159" t="str">
        <f t="shared" si="0"/>
        <v>$7.98 (R )</v>
      </c>
      <c r="F30" s="3"/>
      <c r="G30" s="28"/>
      <c r="H30" s="28"/>
      <c r="I30" s="31" t="str">
        <f>+I27</f>
        <v>(C )</v>
      </c>
      <c r="J30" s="30"/>
      <c r="K30" s="30"/>
    </row>
    <row r="31" spans="1:11" x14ac:dyDescent="0.2">
      <c r="A31" s="2" t="s">
        <v>28</v>
      </c>
      <c r="B31" s="2" t="s">
        <v>43</v>
      </c>
      <c r="C31" s="159" t="str">
        <f>+'Item 100, page 1'!C30</f>
        <v>$6.95(A)</v>
      </c>
      <c r="D31" s="159" t="str">
        <f t="shared" si="0"/>
        <v>$ 7.60(A)</v>
      </c>
      <c r="E31" s="159" t="str">
        <f t="shared" si="0"/>
        <v>$7.98 (R )</v>
      </c>
      <c r="F31" s="3"/>
      <c r="G31" s="28"/>
      <c r="H31" s="28"/>
      <c r="I31" s="31" t="str">
        <f>+'Item 100, page 1'!I30</f>
        <v>(C )</v>
      </c>
      <c r="J31" s="30"/>
      <c r="K31" s="30"/>
    </row>
    <row r="32" spans="1:11" x14ac:dyDescent="0.2">
      <c r="A32" s="2" t="s">
        <v>618</v>
      </c>
      <c r="B32" s="2" t="s">
        <v>27</v>
      </c>
      <c r="C32" s="159" t="str">
        <f>'Item 100, page 1'!C31</f>
        <v>$7.15 (A)*</v>
      </c>
      <c r="D32" s="159" t="str">
        <f t="shared" ref="D32:E32" si="1">+D31</f>
        <v>$ 7.60(A)</v>
      </c>
      <c r="E32" s="159" t="str">
        <f t="shared" si="1"/>
        <v>$7.98 (R )</v>
      </c>
      <c r="F32" s="3"/>
      <c r="G32" s="28"/>
      <c r="H32" s="28"/>
      <c r="I32" s="31" t="str">
        <f>+'Item 100, page 1'!I31</f>
        <v>(C )</v>
      </c>
      <c r="J32" s="30"/>
      <c r="K32" s="30"/>
    </row>
    <row r="33" spans="1:11" x14ac:dyDescent="0.2">
      <c r="A33" s="2" t="s">
        <v>619</v>
      </c>
      <c r="B33" s="2" t="s">
        <v>27</v>
      </c>
      <c r="C33" s="159" t="str">
        <f>'Item 100, page 1'!C32</f>
        <v>$13.35 (A)*</v>
      </c>
      <c r="D33" s="159" t="str">
        <f t="shared" ref="D33:E33" si="2">+D32</f>
        <v>$ 7.60(A)</v>
      </c>
      <c r="E33" s="159" t="str">
        <f t="shared" si="2"/>
        <v>$7.98 (R )</v>
      </c>
      <c r="F33" s="3"/>
      <c r="G33" s="28"/>
      <c r="H33" s="28"/>
      <c r="I33" s="31" t="str">
        <f>+'Item 100, page 1'!I32</f>
        <v>(C )</v>
      </c>
      <c r="J33" s="30"/>
      <c r="K33" s="30"/>
    </row>
    <row r="34" spans="1:11" x14ac:dyDescent="0.2">
      <c r="A34" s="2" t="s">
        <v>620</v>
      </c>
      <c r="B34" s="2" t="s">
        <v>27</v>
      </c>
      <c r="C34" s="159" t="str">
        <f>'Item 100, page 1'!C33</f>
        <v>$21.29(A)*</v>
      </c>
      <c r="D34" s="159" t="str">
        <f t="shared" ref="D34:E34" si="3">+D33</f>
        <v>$ 7.60(A)</v>
      </c>
      <c r="E34" s="159" t="str">
        <f t="shared" si="3"/>
        <v>$7.98 (R )</v>
      </c>
      <c r="F34" s="3"/>
      <c r="G34" s="28"/>
      <c r="H34" s="28"/>
      <c r="I34" s="31" t="str">
        <f>+'Item 100, page 1'!I33</f>
        <v>(C )</v>
      </c>
      <c r="J34" s="30"/>
      <c r="K34" s="30"/>
    </row>
    <row r="35" spans="1:11" x14ac:dyDescent="0.2">
      <c r="A35" s="2" t="s">
        <v>621</v>
      </c>
      <c r="B35" s="2" t="s">
        <v>27</v>
      </c>
      <c r="C35" s="159" t="str">
        <f>'Item 100, page 1'!C34</f>
        <v>$33.74(A)*</v>
      </c>
      <c r="D35" s="159" t="str">
        <f t="shared" ref="D35:E35" si="4">+D34</f>
        <v>$ 7.60(A)</v>
      </c>
      <c r="E35" s="159" t="str">
        <f t="shared" si="4"/>
        <v>$7.98 (R )</v>
      </c>
      <c r="F35" s="3"/>
      <c r="G35" s="28"/>
      <c r="H35" s="28"/>
      <c r="I35" s="31" t="str">
        <f>+'Item 100, page 1'!I34</f>
        <v>(C )</v>
      </c>
      <c r="J35" s="30"/>
      <c r="K35" s="30"/>
    </row>
    <row r="36" spans="1:11" x14ac:dyDescent="0.2">
      <c r="A36" s="2" t="s">
        <v>34</v>
      </c>
      <c r="B36" s="30"/>
      <c r="C36" s="32"/>
      <c r="D36" s="159" t="str">
        <f>+'Item 100, page 1'!D35</f>
        <v>$ 8.60(A)</v>
      </c>
      <c r="E36" s="27"/>
      <c r="F36" s="3"/>
      <c r="G36" s="28"/>
      <c r="H36" s="28"/>
      <c r="I36" s="29"/>
      <c r="J36" s="30"/>
      <c r="K36" s="30"/>
    </row>
    <row r="37" spans="1:11" x14ac:dyDescent="0.2">
      <c r="A37" s="2" t="s">
        <v>35</v>
      </c>
      <c r="B37" s="30"/>
      <c r="C37" s="33"/>
      <c r="D37" s="37"/>
      <c r="E37" s="246" t="s">
        <v>633</v>
      </c>
      <c r="F37" s="3"/>
      <c r="G37" s="30"/>
      <c r="H37" s="30"/>
      <c r="I37" s="246" t="s">
        <v>632</v>
      </c>
      <c r="J37" s="30"/>
      <c r="K37" s="30"/>
    </row>
    <row r="38" spans="1:11" x14ac:dyDescent="0.2">
      <c r="A38" s="30"/>
      <c r="B38" s="30"/>
      <c r="C38" s="30"/>
      <c r="D38" s="30"/>
      <c r="E38" s="30"/>
      <c r="F38" s="3"/>
      <c r="G38" s="30"/>
      <c r="H38" s="30"/>
      <c r="I38" s="30"/>
      <c r="J38" s="30"/>
      <c r="K38" s="30"/>
    </row>
    <row r="39" spans="1:11" x14ac:dyDescent="0.2">
      <c r="A39" s="35" t="s">
        <v>36</v>
      </c>
      <c r="B39" s="3"/>
      <c r="C39" s="3"/>
      <c r="D39" s="3"/>
      <c r="E39" s="3"/>
      <c r="F39" s="3"/>
      <c r="G39" s="3"/>
      <c r="H39" s="3"/>
      <c r="I39" s="3"/>
      <c r="J39" s="3"/>
      <c r="K39" s="15"/>
    </row>
    <row r="40" spans="1:11" x14ac:dyDescent="0.2">
      <c r="A40" s="5"/>
      <c r="B40" s="3"/>
      <c r="C40" s="36" t="s">
        <v>37</v>
      </c>
      <c r="D40" s="3"/>
      <c r="E40" s="3"/>
      <c r="F40" s="3"/>
      <c r="G40" s="3"/>
      <c r="H40" s="3"/>
      <c r="I40" s="3"/>
      <c r="J40" s="3"/>
      <c r="K40" s="15"/>
    </row>
    <row r="41" spans="1:11" x14ac:dyDescent="0.2">
      <c r="A41" s="5"/>
      <c r="B41" s="3"/>
      <c r="C41" s="3"/>
      <c r="D41" s="3"/>
      <c r="E41" s="3"/>
      <c r="F41" s="3"/>
      <c r="G41" s="3"/>
      <c r="H41" s="3"/>
      <c r="I41" s="3"/>
      <c r="J41" s="3"/>
      <c r="K41" s="15"/>
    </row>
    <row r="42" spans="1:11" x14ac:dyDescent="0.2">
      <c r="A42" s="5"/>
      <c r="B42" s="3"/>
      <c r="C42" s="3"/>
      <c r="D42" s="3"/>
      <c r="E42" s="3"/>
      <c r="F42" s="3"/>
      <c r="G42" s="3"/>
      <c r="H42" s="3"/>
      <c r="I42" s="3"/>
      <c r="J42" s="3"/>
      <c r="K42" s="15"/>
    </row>
    <row r="43" spans="1:11" x14ac:dyDescent="0.2">
      <c r="A43" s="352" t="s">
        <v>38</v>
      </c>
      <c r="B43" s="353"/>
      <c r="C43" s="353"/>
      <c r="D43" s="353"/>
      <c r="E43" s="353"/>
      <c r="F43" s="353"/>
      <c r="G43" s="353"/>
      <c r="H43" s="353"/>
      <c r="I43" s="353"/>
      <c r="J43" s="353"/>
      <c r="K43" s="354"/>
    </row>
    <row r="44" spans="1:11" x14ac:dyDescent="0.2">
      <c r="A44" s="355" t="s">
        <v>39</v>
      </c>
      <c r="B44" s="356"/>
      <c r="C44" s="356"/>
      <c r="D44" s="356"/>
      <c r="E44" s="356"/>
      <c r="F44" s="356"/>
      <c r="G44" s="356"/>
      <c r="H44" s="356"/>
      <c r="I44" s="356"/>
      <c r="J44" s="356"/>
      <c r="K44" s="357"/>
    </row>
    <row r="45" spans="1:11" x14ac:dyDescent="0.2">
      <c r="A45" s="352" t="str">
        <f>+'Item 100, page 1'!A43:K43</f>
        <v>Note 3:  In addition to the recycling rates shown above, a recycling debit/&lt;credit&gt; of &lt;$0.64&gt; applies.</v>
      </c>
      <c r="B45" s="353"/>
      <c r="C45" s="353"/>
      <c r="D45" s="353"/>
      <c r="E45" s="353"/>
      <c r="F45" s="353"/>
      <c r="G45" s="353"/>
      <c r="H45" s="353"/>
      <c r="I45" s="353"/>
      <c r="J45" s="353"/>
      <c r="K45" s="354"/>
    </row>
    <row r="46" spans="1:11" x14ac:dyDescent="0.2">
      <c r="A46" s="282" t="s">
        <v>631</v>
      </c>
      <c r="B46" s="138"/>
      <c r="C46" s="138"/>
      <c r="D46" s="138"/>
      <c r="E46" s="138"/>
      <c r="F46" s="138"/>
      <c r="G46" s="138"/>
      <c r="H46" s="138"/>
      <c r="I46" s="138"/>
      <c r="J46" s="138"/>
      <c r="K46" s="139"/>
    </row>
    <row r="47" spans="1:11" x14ac:dyDescent="0.2">
      <c r="A47" s="5"/>
      <c r="F47" s="4"/>
      <c r="G47" s="4"/>
      <c r="H47" s="4"/>
      <c r="I47" s="3"/>
      <c r="J47" s="3"/>
      <c r="K47" s="15"/>
    </row>
    <row r="48" spans="1:11" x14ac:dyDescent="0.2">
      <c r="A48" s="5"/>
      <c r="B48" s="3" t="s">
        <v>40</v>
      </c>
      <c r="C48" s="3"/>
      <c r="D48" s="4"/>
      <c r="E48" s="4"/>
      <c r="F48" s="3"/>
      <c r="G48" s="3"/>
      <c r="H48" s="3"/>
      <c r="I48" s="3"/>
      <c r="J48" s="3"/>
      <c r="K48" s="15"/>
    </row>
    <row r="49" spans="1:11" x14ac:dyDescent="0.2">
      <c r="A49" s="5"/>
      <c r="B49" s="3"/>
      <c r="C49" s="3"/>
      <c r="D49" s="3"/>
      <c r="E49" s="3"/>
      <c r="F49" s="3"/>
      <c r="G49" s="3"/>
      <c r="H49" s="3"/>
      <c r="I49" s="3"/>
      <c r="J49" s="3"/>
      <c r="K49" s="15"/>
    </row>
    <row r="50" spans="1:11" x14ac:dyDescent="0.2">
      <c r="A50" s="5"/>
      <c r="B50" s="3"/>
      <c r="C50" s="3"/>
      <c r="D50" s="3"/>
      <c r="E50" s="3"/>
      <c r="F50" s="3"/>
      <c r="G50" s="3"/>
      <c r="H50" s="3"/>
      <c r="I50" s="3"/>
      <c r="J50" s="3"/>
      <c r="K50" s="15"/>
    </row>
    <row r="51" spans="1:11" x14ac:dyDescent="0.2">
      <c r="A51" s="5"/>
      <c r="B51" s="3"/>
      <c r="C51" s="3"/>
      <c r="D51" s="3"/>
      <c r="E51" s="3"/>
      <c r="F51" s="3"/>
      <c r="G51" s="3"/>
      <c r="H51" s="3"/>
      <c r="I51" s="3"/>
      <c r="J51" s="3"/>
      <c r="K51" s="15"/>
    </row>
    <row r="52" spans="1:11" x14ac:dyDescent="0.2">
      <c r="A52" s="5"/>
      <c r="B52" s="3"/>
      <c r="C52" s="3"/>
      <c r="D52" s="3"/>
      <c r="E52" s="3"/>
      <c r="F52" s="3"/>
      <c r="G52" s="3"/>
      <c r="H52" s="3"/>
      <c r="I52" s="3"/>
      <c r="J52" s="3"/>
      <c r="K52" s="15"/>
    </row>
    <row r="53" spans="1:11" x14ac:dyDescent="0.2">
      <c r="A53" s="5"/>
      <c r="B53" s="3"/>
      <c r="C53" s="3"/>
      <c r="D53" s="3"/>
      <c r="E53" s="3"/>
      <c r="F53" s="3"/>
      <c r="G53" s="3"/>
      <c r="H53" s="3"/>
      <c r="I53" s="129" t="s">
        <v>202</v>
      </c>
      <c r="J53" s="350">
        <f>+'Item 100, page 1'!J51:K51</f>
        <v>42947</v>
      </c>
      <c r="K53" s="351"/>
    </row>
    <row r="54" spans="1:11" x14ac:dyDescent="0.2">
      <c r="A54" s="5"/>
      <c r="B54" s="3"/>
      <c r="C54" s="3"/>
      <c r="D54" s="3"/>
      <c r="E54" s="3"/>
      <c r="F54" s="3"/>
      <c r="G54" s="3"/>
      <c r="H54" s="3"/>
      <c r="I54" s="3"/>
      <c r="J54" s="3"/>
      <c r="K54" s="15"/>
    </row>
    <row r="55" spans="1:11" x14ac:dyDescent="0.2">
      <c r="A55" s="6"/>
      <c r="B55" s="7"/>
      <c r="C55" s="7"/>
      <c r="D55" s="7"/>
      <c r="E55" s="7"/>
      <c r="F55" s="7"/>
      <c r="G55" s="7"/>
      <c r="H55" s="7"/>
      <c r="I55" s="7"/>
      <c r="J55" s="7"/>
      <c r="K55" s="16"/>
    </row>
    <row r="56" spans="1:11" x14ac:dyDescent="0.2">
      <c r="A56" s="5" t="s">
        <v>115</v>
      </c>
      <c r="B56" s="3" t="str">
        <f>'Title Page'!$B$52</f>
        <v>Diane Cramer, Assistant Division Controller</v>
      </c>
      <c r="C56" s="3"/>
      <c r="D56" s="3"/>
      <c r="E56" s="3"/>
      <c r="F56" s="3"/>
      <c r="G56" s="3"/>
      <c r="H56" s="3"/>
      <c r="I56" s="3"/>
      <c r="J56" s="62"/>
      <c r="K56" s="11"/>
    </row>
    <row r="57" spans="1:11" x14ac:dyDescent="0.2">
      <c r="A57" s="5"/>
      <c r="B57" s="3"/>
      <c r="C57" s="3"/>
      <c r="D57" s="3"/>
      <c r="E57" s="3"/>
      <c r="F57" s="3"/>
      <c r="G57" s="3"/>
      <c r="H57" s="3"/>
      <c r="I57" s="3"/>
      <c r="J57" s="62"/>
      <c r="K57" s="15"/>
    </row>
    <row r="58" spans="1:11" x14ac:dyDescent="0.2">
      <c r="A58" s="6" t="s">
        <v>158</v>
      </c>
      <c r="B58" s="304">
        <f>+'Check Sheet'!B54:C54</f>
        <v>42839</v>
      </c>
      <c r="C58" s="304"/>
      <c r="D58" s="7"/>
      <c r="E58" s="7"/>
      <c r="F58" s="7"/>
      <c r="H58" s="7"/>
      <c r="I58" s="66"/>
      <c r="J58" s="131" t="s">
        <v>201</v>
      </c>
      <c r="K58" s="145">
        <f>+'Item 100, page 1'!K56</f>
        <v>42887</v>
      </c>
    </row>
    <row r="59" spans="1:11" x14ac:dyDescent="0.2">
      <c r="A59" s="344" t="s">
        <v>4</v>
      </c>
      <c r="B59" s="345"/>
      <c r="C59" s="345"/>
      <c r="D59" s="345"/>
      <c r="E59" s="345"/>
      <c r="F59" s="345"/>
      <c r="G59" s="345"/>
      <c r="H59" s="345"/>
      <c r="I59" s="345"/>
      <c r="J59" s="345"/>
      <c r="K59" s="346"/>
    </row>
    <row r="60" spans="1:11" x14ac:dyDescent="0.2">
      <c r="A60" s="5"/>
      <c r="B60" s="3"/>
      <c r="C60" s="3"/>
      <c r="D60" s="3"/>
      <c r="E60" s="3"/>
      <c r="F60" s="3"/>
      <c r="G60" s="3"/>
      <c r="H60" s="3"/>
      <c r="I60" s="3"/>
      <c r="J60" s="3"/>
      <c r="K60" s="15"/>
    </row>
    <row r="61" spans="1:11" x14ac:dyDescent="0.2">
      <c r="A61" s="5" t="s">
        <v>5</v>
      </c>
      <c r="B61" s="3"/>
      <c r="C61" s="3"/>
      <c r="D61" s="3"/>
      <c r="E61" s="3"/>
      <c r="F61" s="3"/>
      <c r="G61" s="3"/>
      <c r="H61" s="3"/>
      <c r="I61" s="3"/>
      <c r="J61" s="3"/>
      <c r="K61" s="15"/>
    </row>
    <row r="62" spans="1:11" x14ac:dyDescent="0.2">
      <c r="A62" s="6"/>
      <c r="B62" s="7"/>
      <c r="C62" s="7"/>
      <c r="D62" s="7"/>
      <c r="E62" s="7"/>
      <c r="F62" s="7"/>
      <c r="G62" s="7"/>
      <c r="H62" s="7"/>
      <c r="I62" s="7"/>
      <c r="J62" s="7"/>
      <c r="K62" s="16"/>
    </row>
  </sheetData>
  <mergeCells count="8">
    <mergeCell ref="A59:K59"/>
    <mergeCell ref="A6:K6"/>
    <mergeCell ref="H3:I3"/>
    <mergeCell ref="J53:K53"/>
    <mergeCell ref="B58:C58"/>
    <mergeCell ref="A43:K43"/>
    <mergeCell ref="A44:K44"/>
    <mergeCell ref="A45:K45"/>
  </mergeCells>
  <phoneticPr fontId="0" type="noConversion"/>
  <printOptions horizontalCentered="1" verticalCentered="1"/>
  <pageMargins left="0.5" right="0.5" top="0.5" bottom="0.5" header="0.5" footer="0.5"/>
  <pageSetup scale="84"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Replacement Page</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2017-04-17T07:00:00+00:00</OpenedDate>
    <Date1 xmlns="dc463f71-b30c-4ab2-9473-d307f9d35888">2017-05-19T07:00:00+00:00</Date1>
    <IsDocumentOrder xmlns="dc463f71-b30c-4ab2-9473-d307f9d35888" xsi:nil="true"/>
    <IsHighlyConfidential xmlns="dc463f71-b30c-4ab2-9473-d307f9d35888">false</IsHighlyConfidential>
    <CaseCompanyNames xmlns="dc463f71-b30c-4ab2-9473-d307f9d35888">RABANCO LTD</CaseCompanyNames>
    <Nickname xmlns="http://schemas.microsoft.com/sharepoint/v3" xsi:nil="true"/>
    <DocketNumber xmlns="dc463f71-b30c-4ab2-9473-d307f9d35888">170268</DocketNumber>
    <DelegatedOrder xmlns="dc463f71-b30c-4ab2-9473-d307f9d35888">false</DelegatedOrder>
    <SignificantOrder xmlns="dc463f71-b30c-4ab2-9473-d307f9d35888">false</Significant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210F2426941D3499C8031509FF24BB6" ma:contentTypeVersion="104" ma:contentTypeDescription="" ma:contentTypeScope="" ma:versionID="7fcb363f671aaf837419ac7ccac120a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AA40D4-9DEB-44A8-A38E-940B16D94F0E}">
  <ds:schemaRefs>
    <ds:schemaRef ds:uri="http://schemas.microsoft.com/sharepoint/v3/contenttype/forms"/>
  </ds:schemaRefs>
</ds:datastoreItem>
</file>

<file path=customXml/itemProps2.xml><?xml version="1.0" encoding="utf-8"?>
<ds:datastoreItem xmlns:ds="http://schemas.openxmlformats.org/officeDocument/2006/customXml" ds:itemID="{7DF1273F-DF44-4AB0-AF43-5F87742AA962}"/>
</file>

<file path=customXml/itemProps3.xml><?xml version="1.0" encoding="utf-8"?>
<ds:datastoreItem xmlns:ds="http://schemas.openxmlformats.org/officeDocument/2006/customXml" ds:itemID="{518E5825-814E-468E-89C4-63F61639713F}">
  <ds:schemaRefs>
    <ds:schemaRef ds:uri="http://schemas.microsoft.com/office/2006/documentManagement/types"/>
    <ds:schemaRef ds:uri="http://purl.org/dc/elements/1.1/"/>
    <ds:schemaRef ds:uri="http://schemas.microsoft.com/office/2006/metadata/properties"/>
    <ds:schemaRef ds:uri="6a7bd91e-004b-490a-8704-e368d63d59a0"/>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64841FE9-63A3-49A0-8341-32CEA5F829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Title Page</vt:lpstr>
      <vt:lpstr>Check Sheet</vt:lpstr>
      <vt:lpstr>Item 5</vt:lpstr>
      <vt:lpstr>Item 51,52</vt:lpstr>
      <vt:lpstr>Item 55,60</vt:lpstr>
      <vt:lpstr>Item 70</vt:lpstr>
      <vt:lpstr>Item 80 </vt:lpstr>
      <vt:lpstr>Item 100, page 1</vt:lpstr>
      <vt:lpstr>Item 100, page 2</vt:lpstr>
      <vt:lpstr>Item 100, page 3</vt:lpstr>
      <vt:lpstr>Item 100, page 4</vt:lpstr>
      <vt:lpstr>Item 100, page 5</vt:lpstr>
      <vt:lpstr>Item 105, page 1</vt:lpstr>
      <vt:lpstr>Item 105 Page 2</vt:lpstr>
      <vt:lpstr>Item 105 Page 3 </vt:lpstr>
      <vt:lpstr>Item 120,130,150</vt:lpstr>
      <vt:lpstr>Item 106, page 1 </vt:lpstr>
      <vt:lpstr>Item 200 </vt:lpstr>
      <vt:lpstr>Item 205 </vt:lpstr>
      <vt:lpstr>Item 230</vt:lpstr>
      <vt:lpstr>Item 240</vt:lpstr>
      <vt:lpstr>Item 245</vt:lpstr>
      <vt:lpstr>Item 255 Page 1</vt:lpstr>
      <vt:lpstr>Item 255 Page 2 </vt:lpstr>
      <vt:lpstr>Item 260</vt:lpstr>
      <vt:lpstr>Item 275</vt:lpstr>
      <vt:lpstr>'Check Sheet'!Print_Area</vt:lpstr>
      <vt:lpstr>'Item 100, page 1'!Print_Area</vt:lpstr>
      <vt:lpstr>'Item 100, page 3'!Print_Area</vt:lpstr>
      <vt:lpstr>'Item 100, page 5'!Print_Area</vt:lpstr>
      <vt:lpstr>'Item 105, page 1'!Print_Area</vt:lpstr>
    </vt:vector>
  </TitlesOfParts>
  <Company>Allied Waste Industries,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mg00005</dc:creator>
  <cp:lastModifiedBy>Huff, Ashley (UTC)</cp:lastModifiedBy>
  <cp:lastPrinted>2017-05-19T15:32:09Z</cp:lastPrinted>
  <dcterms:created xsi:type="dcterms:W3CDTF">2007-07-16T21:28:49Z</dcterms:created>
  <dcterms:modified xsi:type="dcterms:W3CDTF">2017-05-19T17:51:41Z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0x0101006E56B4D1795A2E4DB2F0B01679ED314A00C210F2426941D3499C8031509FF24BB6</vt:lpwstr>
  </property>
  <property fmtid="{D5CDD505-2E9C-101B-9397-08002B2CF9AE}" pid="3" name="_docset_NoMedatataSyncRequired">
    <vt:lpwstr>False</vt:lpwstr>
  </property>
  <property fmtid="{D5CDD505-2E9C-101B-9397-08002B2CF9AE}" pid="4" name="IsEFSEC">
    <vt:bool>false</vt:bool>
  </property>
</Properties>
</file>